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8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9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11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12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3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14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rita/Desktop/資産家計簿作り方/"/>
    </mc:Choice>
  </mc:AlternateContent>
  <xr:revisionPtr revIDLastSave="0" documentId="13_ncr:1_{0C4257D8-044C-2F41-9860-23AAC8B94647}" xr6:coauthVersionLast="47" xr6:coauthVersionMax="47" xr10:uidLastSave="{00000000-0000-0000-0000-000000000000}"/>
  <bookViews>
    <workbookView xWindow="0" yWindow="500" windowWidth="28800" windowHeight="15980" xr2:uid="{ED7538F1-0D0A-4445-BB23-42F3BF85DCBF}"/>
  </bookViews>
  <sheets>
    <sheet name="設定" sheetId="1" r:id="rId1"/>
    <sheet name="1月" sheetId="3" r:id="rId2"/>
    <sheet name="2月" sheetId="4" r:id="rId3"/>
    <sheet name="3月" sheetId="5" r:id="rId4"/>
    <sheet name="4月" sheetId="6" r:id="rId5"/>
    <sheet name="5月" sheetId="7" r:id="rId6"/>
    <sheet name="6月" sheetId="8" r:id="rId7"/>
    <sheet name="7月" sheetId="9" r:id="rId8"/>
    <sheet name="8月" sheetId="10" r:id="rId9"/>
    <sheet name="9月" sheetId="11" r:id="rId10"/>
    <sheet name="10月" sheetId="12" r:id="rId11"/>
    <sheet name="11月" sheetId="13" r:id="rId12"/>
    <sheet name="12月" sheetId="15" r:id="rId13"/>
    <sheet name="年間" sheetId="16" r:id="rId14"/>
    <sheet name="口座" sheetId="17" r:id="rId15"/>
  </sheets>
  <definedNames>
    <definedName name="_xlnm._FilterDatabase" localSheetId="10" hidden="1">'10月'!$B$17:$BM$133</definedName>
    <definedName name="_xlnm._FilterDatabase" localSheetId="11" hidden="1">'11月'!$B$17:$BK$133</definedName>
    <definedName name="_xlnm._FilterDatabase" localSheetId="12" hidden="1">'12月'!$B$17:$BM$133</definedName>
    <definedName name="_xlnm._FilterDatabase" localSheetId="1" hidden="1">'1月'!$B$17:$BM$133</definedName>
    <definedName name="_xlnm._FilterDatabase" localSheetId="2" hidden="1">'2月'!$B$17:$BI$133</definedName>
    <definedName name="_xlnm._FilterDatabase" localSheetId="3" hidden="1">'3月'!$B$17:$BM$133</definedName>
    <definedName name="_xlnm._FilterDatabase" localSheetId="4" hidden="1">'4月'!$B$17:$BK$133</definedName>
    <definedName name="_xlnm._FilterDatabase" localSheetId="5" hidden="1">'5月'!$B$17:$BM$133</definedName>
    <definedName name="_xlnm._FilterDatabase" localSheetId="6" hidden="1">'6月'!$B$17:$BK$133</definedName>
    <definedName name="_xlnm._FilterDatabase" localSheetId="7" hidden="1">'7月'!$B$17:$BM$133</definedName>
    <definedName name="_xlnm._FilterDatabase" localSheetId="8" hidden="1">'8月'!$B$17:$BM$133</definedName>
    <definedName name="_xlnm._FilterDatabase" localSheetId="9" hidden="1">'9月'!$B$17:$BK$133</definedName>
    <definedName name="_xlnm._FilterDatabase" localSheetId="13" hidden="1">年間!$B$2:$P$59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40" i="17" l="1"/>
  <c r="Y40" i="17"/>
  <c r="X40" i="17"/>
  <c r="W40" i="17"/>
  <c r="V40" i="17"/>
  <c r="U40" i="17"/>
  <c r="T40" i="17"/>
  <c r="S40" i="17"/>
  <c r="R40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E36" i="17"/>
  <c r="F36" i="17"/>
  <c r="G36" i="17"/>
  <c r="H36" i="17"/>
  <c r="I36" i="17"/>
  <c r="J36" i="17"/>
  <c r="K36" i="17"/>
  <c r="L36" i="17"/>
  <c r="M36" i="17"/>
  <c r="N36" i="17"/>
  <c r="O36" i="17"/>
  <c r="P36" i="17"/>
  <c r="Q36" i="17"/>
  <c r="R36" i="17"/>
  <c r="S36" i="17"/>
  <c r="T36" i="17"/>
  <c r="U36" i="17"/>
  <c r="V36" i="17"/>
  <c r="W36" i="17"/>
  <c r="X36" i="17"/>
  <c r="Y36" i="17"/>
  <c r="Z36" i="17"/>
  <c r="E37" i="17"/>
  <c r="F37" i="17"/>
  <c r="G37" i="17"/>
  <c r="H37" i="17"/>
  <c r="I37" i="17"/>
  <c r="J37" i="17"/>
  <c r="K37" i="17"/>
  <c r="L37" i="17"/>
  <c r="M37" i="17"/>
  <c r="N37" i="17"/>
  <c r="O37" i="17"/>
  <c r="P37" i="17"/>
  <c r="Q37" i="17"/>
  <c r="R37" i="17"/>
  <c r="S37" i="17"/>
  <c r="T37" i="17"/>
  <c r="U37" i="17"/>
  <c r="V37" i="17"/>
  <c r="W37" i="17"/>
  <c r="X37" i="17"/>
  <c r="Y37" i="17"/>
  <c r="Z37" i="17"/>
  <c r="E38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S38" i="17"/>
  <c r="T38" i="17"/>
  <c r="U38" i="17"/>
  <c r="V38" i="17"/>
  <c r="W38" i="17"/>
  <c r="X38" i="17"/>
  <c r="Y38" i="17"/>
  <c r="Z38" i="17"/>
  <c r="E39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S39" i="17"/>
  <c r="T39" i="17"/>
  <c r="U39" i="17"/>
  <c r="V39" i="17"/>
  <c r="W39" i="17"/>
  <c r="X39" i="17"/>
  <c r="Y39" i="17"/>
  <c r="Z39" i="17"/>
  <c r="Z35" i="17"/>
  <c r="X35" i="17"/>
  <c r="V35" i="17"/>
  <c r="T35" i="17"/>
  <c r="R35" i="17"/>
  <c r="P35" i="17"/>
  <c r="N35" i="17"/>
  <c r="L35" i="17"/>
  <c r="J35" i="17"/>
  <c r="H35" i="17"/>
  <c r="F35" i="17"/>
  <c r="E26" i="17"/>
  <c r="F26" i="17"/>
  <c r="G26" i="17"/>
  <c r="H26" i="17"/>
  <c r="I26" i="17"/>
  <c r="J26" i="17"/>
  <c r="K26" i="17"/>
  <c r="L26" i="17"/>
  <c r="M26" i="17"/>
  <c r="N26" i="17"/>
  <c r="O26" i="17"/>
  <c r="P26" i="17"/>
  <c r="Q26" i="17"/>
  <c r="R26" i="17"/>
  <c r="S26" i="17"/>
  <c r="T26" i="17"/>
  <c r="U26" i="17"/>
  <c r="V26" i="17"/>
  <c r="W26" i="17"/>
  <c r="X26" i="17"/>
  <c r="Y26" i="17"/>
  <c r="Z26" i="17"/>
  <c r="E27" i="17"/>
  <c r="F27" i="17"/>
  <c r="G27" i="17"/>
  <c r="H27" i="17"/>
  <c r="I27" i="17"/>
  <c r="J27" i="17"/>
  <c r="K27" i="17"/>
  <c r="L27" i="17"/>
  <c r="M27" i="17"/>
  <c r="N27" i="17"/>
  <c r="O27" i="17"/>
  <c r="P27" i="17"/>
  <c r="Q27" i="17"/>
  <c r="R27" i="17"/>
  <c r="S27" i="17"/>
  <c r="T27" i="17"/>
  <c r="U27" i="17"/>
  <c r="V27" i="17"/>
  <c r="W27" i="17"/>
  <c r="X27" i="17"/>
  <c r="Y27" i="17"/>
  <c r="Z27" i="17"/>
  <c r="E28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S28" i="17"/>
  <c r="T28" i="17"/>
  <c r="U28" i="17"/>
  <c r="V28" i="17"/>
  <c r="W28" i="17"/>
  <c r="X28" i="17"/>
  <c r="Y28" i="17"/>
  <c r="Z28" i="17"/>
  <c r="E29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S29" i="17"/>
  <c r="T29" i="17"/>
  <c r="U29" i="17"/>
  <c r="V29" i="17"/>
  <c r="W29" i="17"/>
  <c r="X29" i="17"/>
  <c r="Y29" i="17"/>
  <c r="Z29" i="17"/>
  <c r="E30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T30" i="17"/>
  <c r="U30" i="17"/>
  <c r="V30" i="17"/>
  <c r="W30" i="17"/>
  <c r="X30" i="17"/>
  <c r="Y30" i="17"/>
  <c r="Z30" i="17"/>
  <c r="E31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1" i="17"/>
  <c r="T31" i="17"/>
  <c r="U31" i="17"/>
  <c r="V31" i="17"/>
  <c r="W31" i="17"/>
  <c r="X31" i="17"/>
  <c r="Y31" i="17"/>
  <c r="Z31" i="17"/>
  <c r="E32" i="17"/>
  <c r="F32" i="17"/>
  <c r="G32" i="17"/>
  <c r="H32" i="17"/>
  <c r="I32" i="17"/>
  <c r="J32" i="17"/>
  <c r="K32" i="17"/>
  <c r="L32" i="17"/>
  <c r="M32" i="17"/>
  <c r="N32" i="17"/>
  <c r="O32" i="17"/>
  <c r="P32" i="17"/>
  <c r="Q32" i="17"/>
  <c r="R32" i="17"/>
  <c r="S32" i="17"/>
  <c r="T32" i="17"/>
  <c r="U32" i="17"/>
  <c r="V32" i="17"/>
  <c r="W32" i="17"/>
  <c r="X32" i="17"/>
  <c r="Y32" i="17"/>
  <c r="Z32" i="17"/>
  <c r="E33" i="17"/>
  <c r="F33" i="17"/>
  <c r="G33" i="17"/>
  <c r="H33" i="17"/>
  <c r="I33" i="17"/>
  <c r="J33" i="17"/>
  <c r="K33" i="17"/>
  <c r="L33" i="17"/>
  <c r="M33" i="17"/>
  <c r="N33" i="17"/>
  <c r="O33" i="17"/>
  <c r="P33" i="17"/>
  <c r="Q33" i="17"/>
  <c r="R33" i="17"/>
  <c r="S33" i="17"/>
  <c r="T33" i="17"/>
  <c r="U33" i="17"/>
  <c r="V33" i="17"/>
  <c r="W33" i="17"/>
  <c r="X33" i="17"/>
  <c r="Y33" i="17"/>
  <c r="Z33" i="17"/>
  <c r="E34" i="17"/>
  <c r="F34" i="17"/>
  <c r="G34" i="17"/>
  <c r="H34" i="17"/>
  <c r="I34" i="17"/>
  <c r="J34" i="17"/>
  <c r="K34" i="17"/>
  <c r="L34" i="17"/>
  <c r="M34" i="17"/>
  <c r="N34" i="17"/>
  <c r="O34" i="17"/>
  <c r="P34" i="17"/>
  <c r="Q34" i="17"/>
  <c r="R34" i="17"/>
  <c r="S34" i="17"/>
  <c r="T34" i="17"/>
  <c r="U34" i="17"/>
  <c r="V34" i="17"/>
  <c r="W34" i="17"/>
  <c r="X34" i="17"/>
  <c r="Y34" i="17"/>
  <c r="Z34" i="17"/>
  <c r="Z25" i="17"/>
  <c r="X25" i="17"/>
  <c r="V25" i="17"/>
  <c r="T25" i="17"/>
  <c r="R25" i="17"/>
  <c r="P25" i="17"/>
  <c r="N25" i="17"/>
  <c r="L25" i="17"/>
  <c r="J25" i="17"/>
  <c r="H25" i="17"/>
  <c r="F25" i="17"/>
  <c r="Y35" i="17"/>
  <c r="Y25" i="17"/>
  <c r="W35" i="17"/>
  <c r="W25" i="17"/>
  <c r="U35" i="17"/>
  <c r="U25" i="17"/>
  <c r="S35" i="17"/>
  <c r="S25" i="17"/>
  <c r="Q35" i="17"/>
  <c r="Q25" i="17"/>
  <c r="O35" i="17"/>
  <c r="O25" i="17"/>
  <c r="M35" i="17"/>
  <c r="M25" i="17"/>
  <c r="K35" i="17"/>
  <c r="K25" i="17"/>
  <c r="I35" i="17"/>
  <c r="I25" i="17"/>
  <c r="G35" i="17"/>
  <c r="G25" i="17"/>
  <c r="E35" i="17"/>
  <c r="E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25" i="17"/>
  <c r="B6" i="17"/>
  <c r="B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5" i="17"/>
  <c r="D3" i="16" l="1"/>
  <c r="P56" i="16"/>
  <c r="P55" i="16"/>
  <c r="P54" i="16"/>
  <c r="P53" i="16"/>
  <c r="P52" i="16"/>
  <c r="P51" i="16"/>
  <c r="P46" i="16"/>
  <c r="P45" i="16"/>
  <c r="P44" i="16"/>
  <c r="P43" i="16"/>
  <c r="P42" i="16"/>
  <c r="P41" i="16"/>
  <c r="P40" i="16"/>
  <c r="P39" i="16"/>
  <c r="P38" i="16"/>
  <c r="P37" i="16"/>
  <c r="P36" i="16"/>
  <c r="P35" i="16"/>
  <c r="P34" i="16"/>
  <c r="P33" i="16"/>
  <c r="P32" i="16"/>
  <c r="P31" i="16"/>
  <c r="P30" i="16"/>
  <c r="P29" i="16"/>
  <c r="P28" i="16"/>
  <c r="P27" i="16"/>
  <c r="P26" i="16"/>
  <c r="P25" i="16"/>
  <c r="P24" i="16"/>
  <c r="P23" i="16"/>
  <c r="P22" i="16"/>
  <c r="P21" i="16"/>
  <c r="P20" i="16"/>
  <c r="P19" i="16"/>
  <c r="P18" i="16"/>
  <c r="P17" i="16"/>
  <c r="P16" i="16"/>
  <c r="P15" i="16"/>
  <c r="P14" i="16"/>
  <c r="P12" i="16"/>
  <c r="P11" i="16"/>
  <c r="P10" i="16"/>
  <c r="P9" i="16"/>
  <c r="P8" i="16"/>
  <c r="P7" i="16"/>
  <c r="P6" i="16"/>
  <c r="P5" i="16"/>
  <c r="P3" i="16"/>
  <c r="O59" i="16"/>
  <c r="N59" i="16"/>
  <c r="M59" i="16"/>
  <c r="L59" i="16"/>
  <c r="K59" i="16"/>
  <c r="J59" i="16"/>
  <c r="I59" i="16"/>
  <c r="H59" i="16"/>
  <c r="G59" i="16"/>
  <c r="F59" i="16"/>
  <c r="E59" i="16"/>
  <c r="O58" i="16"/>
  <c r="N58" i="16"/>
  <c r="M58" i="16"/>
  <c r="L58" i="16"/>
  <c r="K58" i="16"/>
  <c r="J58" i="16"/>
  <c r="I58" i="16"/>
  <c r="H58" i="16"/>
  <c r="G58" i="16"/>
  <c r="F58" i="16"/>
  <c r="E58" i="16"/>
  <c r="O57" i="16"/>
  <c r="O56" i="16"/>
  <c r="O55" i="16"/>
  <c r="O54" i="16"/>
  <c r="O53" i="16"/>
  <c r="O52" i="16"/>
  <c r="O51" i="16"/>
  <c r="O50" i="16"/>
  <c r="O49" i="16"/>
  <c r="O48" i="16"/>
  <c r="O47" i="16"/>
  <c r="O46" i="16"/>
  <c r="O45" i="16"/>
  <c r="O44" i="16"/>
  <c r="O43" i="16"/>
  <c r="O42" i="16"/>
  <c r="O41" i="16"/>
  <c r="O40" i="16"/>
  <c r="O39" i="16"/>
  <c r="O38" i="16"/>
  <c r="O37" i="16"/>
  <c r="O36" i="16"/>
  <c r="O35" i="16"/>
  <c r="O34" i="16"/>
  <c r="O33" i="16"/>
  <c r="O32" i="16"/>
  <c r="O31" i="16"/>
  <c r="O30" i="16"/>
  <c r="O29" i="16"/>
  <c r="O28" i="16"/>
  <c r="O27" i="16"/>
  <c r="O26" i="16"/>
  <c r="O25" i="16"/>
  <c r="O24" i="16"/>
  <c r="O23" i="16"/>
  <c r="O22" i="16"/>
  <c r="O21" i="16"/>
  <c r="O20" i="16"/>
  <c r="O19" i="16"/>
  <c r="O18" i="16"/>
  <c r="O17" i="16"/>
  <c r="O16" i="16"/>
  <c r="O15" i="16"/>
  <c r="O14" i="16"/>
  <c r="O13" i="16"/>
  <c r="O12" i="16"/>
  <c r="O11" i="16"/>
  <c r="O10" i="16"/>
  <c r="O9" i="16"/>
  <c r="O8" i="16"/>
  <c r="O7" i="16"/>
  <c r="O6" i="16"/>
  <c r="O5" i="16"/>
  <c r="O4" i="16"/>
  <c r="O3" i="16"/>
  <c r="N57" i="16"/>
  <c r="N56" i="16"/>
  <c r="N55" i="16"/>
  <c r="N54" i="16"/>
  <c r="N53" i="16"/>
  <c r="N52" i="16"/>
  <c r="N51" i="16"/>
  <c r="N50" i="16"/>
  <c r="N49" i="16"/>
  <c r="N48" i="16"/>
  <c r="N47" i="16"/>
  <c r="N46" i="16"/>
  <c r="N45" i="16"/>
  <c r="N44" i="16"/>
  <c r="N43" i="16"/>
  <c r="N42" i="16"/>
  <c r="N41" i="16"/>
  <c r="N40" i="16"/>
  <c r="N39" i="16"/>
  <c r="N38" i="16"/>
  <c r="N37" i="16"/>
  <c r="N36" i="16"/>
  <c r="N35" i="16"/>
  <c r="N34" i="16"/>
  <c r="N33" i="16"/>
  <c r="N32" i="16"/>
  <c r="N31" i="16"/>
  <c r="N30" i="16"/>
  <c r="N29" i="16"/>
  <c r="N28" i="16"/>
  <c r="N27" i="16"/>
  <c r="N26" i="16"/>
  <c r="N25" i="16"/>
  <c r="N24" i="16"/>
  <c r="N23" i="16"/>
  <c r="N22" i="16"/>
  <c r="N21" i="16"/>
  <c r="N20" i="16"/>
  <c r="N19" i="16"/>
  <c r="N18" i="16"/>
  <c r="N17" i="16"/>
  <c r="N16" i="16"/>
  <c r="N15" i="16"/>
  <c r="N14" i="16"/>
  <c r="N13" i="16"/>
  <c r="N12" i="16"/>
  <c r="N11" i="16"/>
  <c r="N10" i="16"/>
  <c r="N9" i="16"/>
  <c r="N8" i="16"/>
  <c r="N7" i="16"/>
  <c r="N6" i="16"/>
  <c r="N5" i="16"/>
  <c r="N4" i="16"/>
  <c r="N3" i="16"/>
  <c r="M57" i="16"/>
  <c r="M56" i="16"/>
  <c r="M55" i="16"/>
  <c r="M54" i="16"/>
  <c r="M53" i="16"/>
  <c r="M52" i="16"/>
  <c r="M51" i="16"/>
  <c r="M50" i="16"/>
  <c r="M49" i="16"/>
  <c r="M48" i="16"/>
  <c r="M47" i="16"/>
  <c r="M46" i="16"/>
  <c r="M45" i="16"/>
  <c r="M44" i="16"/>
  <c r="M43" i="16"/>
  <c r="M42" i="16"/>
  <c r="M41" i="16"/>
  <c r="M40" i="16"/>
  <c r="M39" i="16"/>
  <c r="M38" i="16"/>
  <c r="M37" i="16"/>
  <c r="M36" i="16"/>
  <c r="M35" i="16"/>
  <c r="M34" i="16"/>
  <c r="M33" i="16"/>
  <c r="M32" i="16"/>
  <c r="M31" i="16"/>
  <c r="M30" i="16"/>
  <c r="M29" i="16"/>
  <c r="M28" i="16"/>
  <c r="M27" i="16"/>
  <c r="M26" i="16"/>
  <c r="M25" i="16"/>
  <c r="M24" i="16"/>
  <c r="M23" i="16"/>
  <c r="M22" i="16"/>
  <c r="M21" i="16"/>
  <c r="M20" i="16"/>
  <c r="M19" i="16"/>
  <c r="M18" i="16"/>
  <c r="M17" i="16"/>
  <c r="M16" i="16"/>
  <c r="M15" i="16"/>
  <c r="M14" i="16"/>
  <c r="M13" i="16"/>
  <c r="M12" i="16"/>
  <c r="M11" i="16"/>
  <c r="M10" i="16"/>
  <c r="M9" i="16"/>
  <c r="M8" i="16"/>
  <c r="M7" i="16"/>
  <c r="M6" i="16"/>
  <c r="M5" i="16"/>
  <c r="M4" i="16"/>
  <c r="M3" i="16"/>
  <c r="L57" i="16"/>
  <c r="L56" i="16"/>
  <c r="L55" i="16"/>
  <c r="L54" i="16"/>
  <c r="L53" i="16"/>
  <c r="L52" i="16"/>
  <c r="L51" i="16"/>
  <c r="L50" i="16"/>
  <c r="L49" i="16"/>
  <c r="L48" i="16"/>
  <c r="L47" i="16"/>
  <c r="L46" i="16"/>
  <c r="L45" i="16"/>
  <c r="L44" i="16"/>
  <c r="L43" i="16"/>
  <c r="L42" i="16"/>
  <c r="L41" i="16"/>
  <c r="L40" i="16"/>
  <c r="L39" i="16"/>
  <c r="L38" i="16"/>
  <c r="L37" i="16"/>
  <c r="L36" i="16"/>
  <c r="L35" i="16"/>
  <c r="L34" i="16"/>
  <c r="L33" i="16"/>
  <c r="L32" i="16"/>
  <c r="L31" i="16"/>
  <c r="L30" i="16"/>
  <c r="L29" i="16"/>
  <c r="L28" i="16"/>
  <c r="L27" i="16"/>
  <c r="L26" i="16"/>
  <c r="L25" i="16"/>
  <c r="L24" i="16"/>
  <c r="L23" i="16"/>
  <c r="L22" i="16"/>
  <c r="L21" i="16"/>
  <c r="L20" i="16"/>
  <c r="L19" i="16"/>
  <c r="L18" i="16"/>
  <c r="L17" i="16"/>
  <c r="L16" i="16"/>
  <c r="L15" i="16"/>
  <c r="L14" i="16"/>
  <c r="L13" i="16"/>
  <c r="L12" i="16"/>
  <c r="L11" i="16"/>
  <c r="L10" i="16"/>
  <c r="L9" i="16"/>
  <c r="L8" i="16"/>
  <c r="L7" i="16"/>
  <c r="L6" i="16"/>
  <c r="L5" i="16"/>
  <c r="L4" i="16"/>
  <c r="L3" i="16"/>
  <c r="K57" i="16"/>
  <c r="K56" i="16"/>
  <c r="K55" i="16"/>
  <c r="K54" i="16"/>
  <c r="K53" i="16"/>
  <c r="K52" i="16"/>
  <c r="K51" i="16"/>
  <c r="K50" i="16"/>
  <c r="K49" i="16"/>
  <c r="K48" i="16"/>
  <c r="K47" i="16"/>
  <c r="K46" i="16"/>
  <c r="K45" i="16"/>
  <c r="K44" i="16"/>
  <c r="K43" i="16"/>
  <c r="K42" i="16"/>
  <c r="K41" i="16"/>
  <c r="K40" i="16"/>
  <c r="K39" i="16"/>
  <c r="K38" i="16"/>
  <c r="K37" i="16"/>
  <c r="K36" i="16"/>
  <c r="K35" i="16"/>
  <c r="K34" i="16"/>
  <c r="K33" i="16"/>
  <c r="K32" i="16"/>
  <c r="K31" i="16"/>
  <c r="K30" i="16"/>
  <c r="K29" i="16"/>
  <c r="K28" i="16"/>
  <c r="K27" i="16"/>
  <c r="K26" i="16"/>
  <c r="K25" i="16"/>
  <c r="K24" i="16"/>
  <c r="K23" i="16"/>
  <c r="K22" i="16"/>
  <c r="K21" i="16"/>
  <c r="K20" i="16"/>
  <c r="K19" i="16"/>
  <c r="K18" i="16"/>
  <c r="K17" i="16"/>
  <c r="K16" i="16"/>
  <c r="K15" i="16"/>
  <c r="K14" i="16"/>
  <c r="K13" i="16"/>
  <c r="K12" i="16"/>
  <c r="K11" i="16"/>
  <c r="K10" i="16"/>
  <c r="K9" i="16"/>
  <c r="K8" i="16"/>
  <c r="K7" i="16"/>
  <c r="K6" i="16"/>
  <c r="K5" i="16"/>
  <c r="K4" i="16"/>
  <c r="K3" i="16"/>
  <c r="J57" i="16"/>
  <c r="J56" i="16"/>
  <c r="J55" i="16"/>
  <c r="J54" i="16"/>
  <c r="J53" i="16"/>
  <c r="J52" i="16"/>
  <c r="J51" i="16"/>
  <c r="J50" i="16"/>
  <c r="J49" i="16"/>
  <c r="J48" i="16"/>
  <c r="J47" i="16"/>
  <c r="J46" i="16"/>
  <c r="J45" i="16"/>
  <c r="J44" i="16"/>
  <c r="J43" i="16"/>
  <c r="J42" i="16"/>
  <c r="J41" i="16"/>
  <c r="J40" i="16"/>
  <c r="J39" i="16"/>
  <c r="J38" i="16"/>
  <c r="J37" i="16"/>
  <c r="J36" i="16"/>
  <c r="J35" i="16"/>
  <c r="J34" i="16"/>
  <c r="J33" i="16"/>
  <c r="J32" i="16"/>
  <c r="J31" i="16"/>
  <c r="J30" i="16"/>
  <c r="J29" i="16"/>
  <c r="J28" i="16"/>
  <c r="J27" i="16"/>
  <c r="J26" i="16"/>
  <c r="J25" i="16"/>
  <c r="J24" i="16"/>
  <c r="J23" i="16"/>
  <c r="J22" i="16"/>
  <c r="J21" i="16"/>
  <c r="J20" i="16"/>
  <c r="J19" i="16"/>
  <c r="J18" i="16"/>
  <c r="J17" i="16"/>
  <c r="J16" i="16"/>
  <c r="J15" i="16"/>
  <c r="J14" i="16"/>
  <c r="J13" i="16"/>
  <c r="J12" i="16"/>
  <c r="J11" i="16"/>
  <c r="J10" i="16"/>
  <c r="J9" i="16"/>
  <c r="J8" i="16"/>
  <c r="J7" i="16"/>
  <c r="J6" i="16"/>
  <c r="J5" i="16"/>
  <c r="J4" i="16"/>
  <c r="J3" i="16"/>
  <c r="I57" i="16"/>
  <c r="I56" i="16"/>
  <c r="I55" i="16"/>
  <c r="I54" i="16"/>
  <c r="I53" i="16"/>
  <c r="I52" i="16"/>
  <c r="I51" i="16"/>
  <c r="I50" i="16"/>
  <c r="I49" i="16"/>
  <c r="I48" i="16"/>
  <c r="I47" i="16"/>
  <c r="I46" i="16"/>
  <c r="I45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I22" i="16"/>
  <c r="I21" i="16"/>
  <c r="I20" i="16"/>
  <c r="I19" i="16"/>
  <c r="I18" i="16"/>
  <c r="I17" i="16"/>
  <c r="I16" i="16"/>
  <c r="I15" i="16"/>
  <c r="I14" i="16"/>
  <c r="I13" i="16"/>
  <c r="I12" i="16"/>
  <c r="I11" i="16"/>
  <c r="I10" i="16"/>
  <c r="I9" i="16"/>
  <c r="I8" i="16"/>
  <c r="I7" i="16"/>
  <c r="I6" i="16"/>
  <c r="I5" i="16"/>
  <c r="I4" i="16"/>
  <c r="I3" i="16"/>
  <c r="H57" i="16"/>
  <c r="H56" i="16"/>
  <c r="H55" i="16"/>
  <c r="H54" i="16"/>
  <c r="H53" i="16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H9" i="16"/>
  <c r="H8" i="16"/>
  <c r="H7" i="16"/>
  <c r="H6" i="16"/>
  <c r="H5" i="16"/>
  <c r="H4" i="16"/>
  <c r="H3" i="16"/>
  <c r="G57" i="16"/>
  <c r="G56" i="16"/>
  <c r="G55" i="16"/>
  <c r="G54" i="16"/>
  <c r="G53" i="16"/>
  <c r="G52" i="16"/>
  <c r="G51" i="16"/>
  <c r="G50" i="16"/>
  <c r="G49" i="16"/>
  <c r="G48" i="16"/>
  <c r="G47" i="16"/>
  <c r="G46" i="16"/>
  <c r="G45" i="16"/>
  <c r="G44" i="16"/>
  <c r="G43" i="16"/>
  <c r="G42" i="16"/>
  <c r="G41" i="16"/>
  <c r="G40" i="16"/>
  <c r="G39" i="16"/>
  <c r="G38" i="16"/>
  <c r="G37" i="16"/>
  <c r="G36" i="16"/>
  <c r="G35" i="16"/>
  <c r="G34" i="16"/>
  <c r="G33" i="16"/>
  <c r="G32" i="16"/>
  <c r="G31" i="16"/>
  <c r="G30" i="16"/>
  <c r="G29" i="16"/>
  <c r="G28" i="16"/>
  <c r="G27" i="16"/>
  <c r="G26" i="16"/>
  <c r="G25" i="16"/>
  <c r="G24" i="16"/>
  <c r="G23" i="16"/>
  <c r="G22" i="16"/>
  <c r="G21" i="16"/>
  <c r="G20" i="16"/>
  <c r="G19" i="16"/>
  <c r="G18" i="16"/>
  <c r="G17" i="16"/>
  <c r="G16" i="16"/>
  <c r="G15" i="16"/>
  <c r="G14" i="16"/>
  <c r="G13" i="16"/>
  <c r="G12" i="16"/>
  <c r="G11" i="16"/>
  <c r="G10" i="16"/>
  <c r="G9" i="16"/>
  <c r="G8" i="16"/>
  <c r="G7" i="16"/>
  <c r="G6" i="16"/>
  <c r="G5" i="16"/>
  <c r="G4" i="16"/>
  <c r="G3" i="16"/>
  <c r="F57" i="16"/>
  <c r="F56" i="16"/>
  <c r="F55" i="16"/>
  <c r="F54" i="16"/>
  <c r="F53" i="16"/>
  <c r="F52" i="16"/>
  <c r="F51" i="16"/>
  <c r="F50" i="16"/>
  <c r="F49" i="16"/>
  <c r="F48" i="16"/>
  <c r="F47" i="16"/>
  <c r="F46" i="16"/>
  <c r="F45" i="16"/>
  <c r="F44" i="16"/>
  <c r="F43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20" i="16"/>
  <c r="F19" i="16"/>
  <c r="F18" i="16"/>
  <c r="F17" i="16"/>
  <c r="F16" i="16"/>
  <c r="F15" i="16"/>
  <c r="F14" i="16"/>
  <c r="F13" i="16"/>
  <c r="F12" i="16"/>
  <c r="F11" i="16"/>
  <c r="F10" i="16"/>
  <c r="F9" i="16"/>
  <c r="F8" i="16"/>
  <c r="F7" i="16"/>
  <c r="F6" i="16"/>
  <c r="F5" i="16"/>
  <c r="F4" i="16"/>
  <c r="F3" i="16"/>
  <c r="E57" i="16"/>
  <c r="E56" i="16"/>
  <c r="E55" i="16"/>
  <c r="E54" i="16"/>
  <c r="E53" i="16"/>
  <c r="E52" i="16"/>
  <c r="E51" i="16"/>
  <c r="E50" i="16"/>
  <c r="E49" i="16"/>
  <c r="E48" i="16"/>
  <c r="E47" i="16"/>
  <c r="E46" i="16"/>
  <c r="E45" i="16"/>
  <c r="E44" i="16"/>
  <c r="E43" i="16"/>
  <c r="E42" i="16"/>
  <c r="E41" i="16"/>
  <c r="E40" i="16"/>
  <c r="E39" i="16"/>
  <c r="E38" i="16"/>
  <c r="E37" i="16"/>
  <c r="E36" i="16"/>
  <c r="E35" i="16"/>
  <c r="E34" i="16"/>
  <c r="E33" i="16"/>
  <c r="E32" i="16"/>
  <c r="E31" i="16"/>
  <c r="E30" i="16"/>
  <c r="E29" i="16"/>
  <c r="E28" i="16"/>
  <c r="E27" i="16"/>
  <c r="E26" i="16"/>
  <c r="E25" i="16"/>
  <c r="E24" i="16"/>
  <c r="E23" i="16"/>
  <c r="E22" i="16"/>
  <c r="E21" i="16"/>
  <c r="E20" i="16"/>
  <c r="E19" i="16"/>
  <c r="E18" i="16"/>
  <c r="E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E4" i="16"/>
  <c r="E3" i="16"/>
  <c r="D56" i="16"/>
  <c r="D55" i="16"/>
  <c r="D54" i="16"/>
  <c r="D53" i="16"/>
  <c r="D52" i="16"/>
  <c r="D51" i="16"/>
  <c r="D46" i="16"/>
  <c r="D45" i="16"/>
  <c r="D44" i="16"/>
  <c r="D43" i="16"/>
  <c r="D42" i="16"/>
  <c r="D41" i="16"/>
  <c r="D40" i="16"/>
  <c r="D39" i="16"/>
  <c r="D38" i="16"/>
  <c r="D37" i="16"/>
  <c r="D35" i="16"/>
  <c r="D34" i="16"/>
  <c r="D33" i="16"/>
  <c r="D32" i="16"/>
  <c r="D31" i="16"/>
  <c r="D30" i="16"/>
  <c r="D29" i="16"/>
  <c r="D28" i="16"/>
  <c r="D27" i="16"/>
  <c r="D26" i="16"/>
  <c r="D24" i="16"/>
  <c r="D23" i="16"/>
  <c r="D22" i="16"/>
  <c r="D21" i="16"/>
  <c r="D20" i="16"/>
  <c r="D19" i="16"/>
  <c r="D18" i="16"/>
  <c r="D17" i="16"/>
  <c r="D16" i="16"/>
  <c r="D15" i="16"/>
  <c r="D36" i="16"/>
  <c r="D25" i="16"/>
  <c r="D14" i="16"/>
  <c r="D5" i="16"/>
  <c r="D6" i="16"/>
  <c r="D7" i="16"/>
  <c r="D8" i="16"/>
  <c r="D9" i="16"/>
  <c r="D10" i="16"/>
  <c r="D11" i="16"/>
  <c r="D12" i="16"/>
  <c r="C48" i="16"/>
  <c r="C49" i="16"/>
  <c r="C50" i="16"/>
  <c r="C51" i="16"/>
  <c r="C52" i="16"/>
  <c r="C53" i="16"/>
  <c r="C54" i="16"/>
  <c r="C55" i="16"/>
  <c r="C56" i="16"/>
  <c r="C47" i="16"/>
  <c r="C45" i="16"/>
  <c r="C37" i="16"/>
  <c r="C38" i="16"/>
  <c r="C39" i="16"/>
  <c r="C40" i="16"/>
  <c r="C41" i="16"/>
  <c r="C42" i="16"/>
  <c r="C43" i="16"/>
  <c r="C44" i="16"/>
  <c r="C36" i="16"/>
  <c r="C26" i="16"/>
  <c r="C27" i="16"/>
  <c r="C28" i="16"/>
  <c r="C29" i="16"/>
  <c r="C30" i="16"/>
  <c r="C31" i="16"/>
  <c r="C32" i="16"/>
  <c r="C33" i="16"/>
  <c r="C34" i="16"/>
  <c r="C25" i="16"/>
  <c r="C15" i="16"/>
  <c r="C16" i="16"/>
  <c r="C17" i="16"/>
  <c r="C18" i="16"/>
  <c r="C19" i="16"/>
  <c r="C20" i="16"/>
  <c r="C21" i="16"/>
  <c r="C22" i="16"/>
  <c r="C23" i="16"/>
  <c r="C14" i="16"/>
  <c r="C4" i="16"/>
  <c r="C5" i="16"/>
  <c r="C6" i="16"/>
  <c r="C7" i="16"/>
  <c r="C8" i="16"/>
  <c r="C9" i="16"/>
  <c r="C10" i="16"/>
  <c r="C11" i="16"/>
  <c r="C12" i="16"/>
  <c r="C3" i="16"/>
  <c r="D44" i="15" l="1"/>
  <c r="D44" i="13"/>
  <c r="D44" i="12"/>
  <c r="D44" i="11"/>
  <c r="D44" i="10"/>
  <c r="D44" i="9"/>
  <c r="D44" i="8"/>
  <c r="D17" i="8" s="1"/>
  <c r="D44" i="7"/>
  <c r="D44" i="6"/>
  <c r="D44" i="5"/>
  <c r="BL131" i="15"/>
  <c r="BL132" i="15" s="1"/>
  <c r="AF131" i="15"/>
  <c r="AF132" i="15" s="1"/>
  <c r="BL130" i="15"/>
  <c r="BJ130" i="15"/>
  <c r="BH130" i="15"/>
  <c r="BF130" i="15"/>
  <c r="BD130" i="15"/>
  <c r="BB130" i="15"/>
  <c r="AZ130" i="15"/>
  <c r="AX130" i="15"/>
  <c r="AV130" i="15"/>
  <c r="AT130" i="15"/>
  <c r="AR130" i="15"/>
  <c r="AP130" i="15"/>
  <c r="AN130" i="15"/>
  <c r="AL130" i="15"/>
  <c r="AJ130" i="15"/>
  <c r="AH130" i="15"/>
  <c r="AF130" i="15"/>
  <c r="AD130" i="15"/>
  <c r="AB130" i="15"/>
  <c r="Z130" i="15"/>
  <c r="X130" i="15"/>
  <c r="V130" i="15"/>
  <c r="T130" i="15"/>
  <c r="R130" i="15"/>
  <c r="P130" i="15"/>
  <c r="N130" i="15"/>
  <c r="L130" i="15"/>
  <c r="J130" i="15"/>
  <c r="H130" i="15"/>
  <c r="F130" i="15"/>
  <c r="D130" i="15"/>
  <c r="C127" i="15"/>
  <c r="C129" i="15" s="1"/>
  <c r="BL126" i="15"/>
  <c r="BJ126" i="15"/>
  <c r="BH126" i="15"/>
  <c r="BF126" i="15"/>
  <c r="BD126" i="15"/>
  <c r="BB126" i="15"/>
  <c r="AZ126" i="15"/>
  <c r="AX126" i="15"/>
  <c r="AV126" i="15"/>
  <c r="AT126" i="15"/>
  <c r="AR126" i="15"/>
  <c r="AP126" i="15"/>
  <c r="AN126" i="15"/>
  <c r="AL126" i="15"/>
  <c r="AJ126" i="15"/>
  <c r="AH126" i="15"/>
  <c r="AF126" i="15"/>
  <c r="AD126" i="15"/>
  <c r="AB126" i="15"/>
  <c r="Z126" i="15"/>
  <c r="X126" i="15"/>
  <c r="V126" i="15"/>
  <c r="T126" i="15"/>
  <c r="R126" i="15"/>
  <c r="P126" i="15"/>
  <c r="N126" i="15"/>
  <c r="L126" i="15"/>
  <c r="J126" i="15"/>
  <c r="H126" i="15"/>
  <c r="F126" i="15"/>
  <c r="D126" i="15"/>
  <c r="C125" i="15"/>
  <c r="C124" i="15"/>
  <c r="C123" i="15"/>
  <c r="BL122" i="15"/>
  <c r="BJ122" i="15"/>
  <c r="BH122" i="15"/>
  <c r="BF122" i="15"/>
  <c r="BD122" i="15"/>
  <c r="BB122" i="15"/>
  <c r="AZ122" i="15"/>
  <c r="AX122" i="15"/>
  <c r="AV122" i="15"/>
  <c r="AT122" i="15"/>
  <c r="AR122" i="15"/>
  <c r="AP122" i="15"/>
  <c r="AN122" i="15"/>
  <c r="AL122" i="15"/>
  <c r="AJ122" i="15"/>
  <c r="AH122" i="15"/>
  <c r="AF122" i="15"/>
  <c r="AD122" i="15"/>
  <c r="AB122" i="15"/>
  <c r="Z122" i="15"/>
  <c r="X122" i="15"/>
  <c r="V122" i="15"/>
  <c r="T122" i="15"/>
  <c r="R122" i="15"/>
  <c r="P122" i="15"/>
  <c r="N122" i="15"/>
  <c r="L122" i="15"/>
  <c r="J122" i="15"/>
  <c r="H122" i="15"/>
  <c r="F122" i="15"/>
  <c r="D122" i="15"/>
  <c r="T11" i="15" s="1"/>
  <c r="C119" i="15"/>
  <c r="C121" i="15" s="1"/>
  <c r="BL118" i="15"/>
  <c r="BJ118" i="15"/>
  <c r="BH118" i="15"/>
  <c r="BF118" i="15"/>
  <c r="BD118" i="15"/>
  <c r="BB118" i="15"/>
  <c r="AZ118" i="15"/>
  <c r="AX118" i="15"/>
  <c r="AV118" i="15"/>
  <c r="AT118" i="15"/>
  <c r="AR118" i="15"/>
  <c r="AP118" i="15"/>
  <c r="AN118" i="15"/>
  <c r="AL118" i="15"/>
  <c r="AJ118" i="15"/>
  <c r="AH118" i="15"/>
  <c r="AF118" i="15"/>
  <c r="AD118" i="15"/>
  <c r="AB118" i="15"/>
  <c r="Z118" i="15"/>
  <c r="X118" i="15"/>
  <c r="V118" i="15"/>
  <c r="T118" i="15"/>
  <c r="R118" i="15"/>
  <c r="P118" i="15"/>
  <c r="N118" i="15"/>
  <c r="L118" i="15"/>
  <c r="J118" i="15"/>
  <c r="H118" i="15"/>
  <c r="T10" i="15" s="1"/>
  <c r="F118" i="15"/>
  <c r="D118" i="15"/>
  <c r="C115" i="15"/>
  <c r="BL114" i="15"/>
  <c r="BJ114" i="15"/>
  <c r="BH114" i="15"/>
  <c r="BF114" i="15"/>
  <c r="BD114" i="15"/>
  <c r="BB114" i="15"/>
  <c r="AZ114" i="15"/>
  <c r="AX114" i="15"/>
  <c r="AV114" i="15"/>
  <c r="AT114" i="15"/>
  <c r="AR114" i="15"/>
  <c r="AP114" i="15"/>
  <c r="AN114" i="15"/>
  <c r="AL114" i="15"/>
  <c r="AJ114" i="15"/>
  <c r="AH114" i="15"/>
  <c r="AF114" i="15"/>
  <c r="AD114" i="15"/>
  <c r="AB114" i="15"/>
  <c r="Z114" i="15"/>
  <c r="X114" i="15"/>
  <c r="V114" i="15"/>
  <c r="T114" i="15"/>
  <c r="R114" i="15"/>
  <c r="P114" i="15"/>
  <c r="N114" i="15"/>
  <c r="L114" i="15"/>
  <c r="J114" i="15"/>
  <c r="H114" i="15"/>
  <c r="F114" i="15"/>
  <c r="D114" i="15"/>
  <c r="C111" i="15"/>
  <c r="C113" i="15" s="1"/>
  <c r="BL110" i="15"/>
  <c r="BJ110" i="15"/>
  <c r="BH110" i="15"/>
  <c r="BF110" i="15"/>
  <c r="BD110" i="15"/>
  <c r="BB110" i="15"/>
  <c r="AZ110" i="15"/>
  <c r="AX110" i="15"/>
  <c r="AV110" i="15"/>
  <c r="AT110" i="15"/>
  <c r="AR110" i="15"/>
  <c r="AP110" i="15"/>
  <c r="AN110" i="15"/>
  <c r="AL110" i="15"/>
  <c r="AJ110" i="15"/>
  <c r="AH110" i="15"/>
  <c r="AF110" i="15"/>
  <c r="AD110" i="15"/>
  <c r="AB110" i="15"/>
  <c r="Z110" i="15"/>
  <c r="X110" i="15"/>
  <c r="V110" i="15"/>
  <c r="T110" i="15"/>
  <c r="R110" i="15"/>
  <c r="P110" i="15"/>
  <c r="N110" i="15"/>
  <c r="L110" i="15"/>
  <c r="J110" i="15"/>
  <c r="H110" i="15"/>
  <c r="F110" i="15"/>
  <c r="D110" i="15"/>
  <c r="C109" i="15"/>
  <c r="C108" i="15"/>
  <c r="C107" i="15"/>
  <c r="BL106" i="15"/>
  <c r="BJ106" i="15"/>
  <c r="BH106" i="15"/>
  <c r="BF106" i="15"/>
  <c r="BD106" i="15"/>
  <c r="BB106" i="15"/>
  <c r="AZ106" i="15"/>
  <c r="AX106" i="15"/>
  <c r="AV106" i="15"/>
  <c r="AT106" i="15"/>
  <c r="AR106" i="15"/>
  <c r="AP106" i="15"/>
  <c r="AN106" i="15"/>
  <c r="AL106" i="15"/>
  <c r="AJ106" i="15"/>
  <c r="AH106" i="15"/>
  <c r="AF106" i="15"/>
  <c r="AD106" i="15"/>
  <c r="AB106" i="15"/>
  <c r="Z106" i="15"/>
  <c r="X106" i="15"/>
  <c r="V106" i="15"/>
  <c r="T106" i="15"/>
  <c r="R106" i="15"/>
  <c r="P106" i="15"/>
  <c r="N106" i="15"/>
  <c r="L106" i="15"/>
  <c r="J106" i="15"/>
  <c r="H106" i="15"/>
  <c r="F106" i="15"/>
  <c r="D106" i="15"/>
  <c r="C103" i="15"/>
  <c r="C105" i="15" s="1"/>
  <c r="BL102" i="15"/>
  <c r="BJ102" i="15"/>
  <c r="BH102" i="15"/>
  <c r="BF102" i="15"/>
  <c r="BD102" i="15"/>
  <c r="BB102" i="15"/>
  <c r="AZ102" i="15"/>
  <c r="AX102" i="15"/>
  <c r="AV102" i="15"/>
  <c r="AT102" i="15"/>
  <c r="AR102" i="15"/>
  <c r="AP102" i="15"/>
  <c r="AN102" i="15"/>
  <c r="AL102" i="15"/>
  <c r="AJ102" i="15"/>
  <c r="AH102" i="15"/>
  <c r="AF102" i="15"/>
  <c r="AD102" i="15"/>
  <c r="AB102" i="15"/>
  <c r="Z102" i="15"/>
  <c r="X102" i="15"/>
  <c r="V102" i="15"/>
  <c r="T102" i="15"/>
  <c r="R102" i="15"/>
  <c r="P102" i="15"/>
  <c r="N102" i="15"/>
  <c r="L102" i="15"/>
  <c r="J102" i="15"/>
  <c r="H102" i="15"/>
  <c r="F102" i="15"/>
  <c r="D102" i="15"/>
  <c r="C99" i="15"/>
  <c r="C100" i="15" s="1"/>
  <c r="C101" i="15" s="1"/>
  <c r="BL98" i="15"/>
  <c r="BJ98" i="15"/>
  <c r="BJ131" i="15" s="1"/>
  <c r="BH98" i="15"/>
  <c r="BF98" i="15"/>
  <c r="BD98" i="15"/>
  <c r="BB98" i="15"/>
  <c r="AZ98" i="15"/>
  <c r="AX98" i="15"/>
  <c r="AV98" i="15"/>
  <c r="AT98" i="15"/>
  <c r="AT131" i="15" s="1"/>
  <c r="AR98" i="15"/>
  <c r="AP98" i="15"/>
  <c r="AN98" i="15"/>
  <c r="AL98" i="15"/>
  <c r="AJ98" i="15"/>
  <c r="AH98" i="15"/>
  <c r="AF98" i="15"/>
  <c r="AD98" i="15"/>
  <c r="AD131" i="15" s="1"/>
  <c r="AB98" i="15"/>
  <c r="Z98" i="15"/>
  <c r="X98" i="15"/>
  <c r="V98" i="15"/>
  <c r="T98" i="15"/>
  <c r="R98" i="15"/>
  <c r="P98" i="15"/>
  <c r="N98" i="15"/>
  <c r="N131" i="15" s="1"/>
  <c r="L98" i="15"/>
  <c r="J98" i="15"/>
  <c r="H98" i="15"/>
  <c r="F98" i="15"/>
  <c r="D98" i="15"/>
  <c r="C95" i="15"/>
  <c r="C96" i="15" s="1"/>
  <c r="C97" i="15" s="1"/>
  <c r="BL94" i="15"/>
  <c r="BJ94" i="15"/>
  <c r="BH94" i="15"/>
  <c r="BF94" i="15"/>
  <c r="BD94" i="15"/>
  <c r="BB94" i="15"/>
  <c r="AZ94" i="15"/>
  <c r="AZ131" i="15" s="1"/>
  <c r="AX94" i="15"/>
  <c r="AX131" i="15" s="1"/>
  <c r="AX132" i="15" s="1"/>
  <c r="AX133" i="15" s="1"/>
  <c r="AV94" i="15"/>
  <c r="AV131" i="15" s="1"/>
  <c r="AV132" i="15" s="1"/>
  <c r="AT94" i="15"/>
  <c r="AR94" i="15"/>
  <c r="AP94" i="15"/>
  <c r="AN94" i="15"/>
  <c r="AL94" i="15"/>
  <c r="AJ94" i="15"/>
  <c r="AJ131" i="15" s="1"/>
  <c r="AH94" i="15"/>
  <c r="AH131" i="15" s="1"/>
  <c r="AH132" i="15" s="1"/>
  <c r="AH133" i="15" s="1"/>
  <c r="AF94" i="15"/>
  <c r="AD94" i="15"/>
  <c r="AB94" i="15"/>
  <c r="Z94" i="15"/>
  <c r="X94" i="15"/>
  <c r="V94" i="15"/>
  <c r="T94" i="15"/>
  <c r="T131" i="15" s="1"/>
  <c r="R94" i="15"/>
  <c r="R131" i="15" s="1"/>
  <c r="R132" i="15" s="1"/>
  <c r="R133" i="15" s="1"/>
  <c r="P94" i="15"/>
  <c r="P131" i="15" s="1"/>
  <c r="P132" i="15" s="1"/>
  <c r="N94" i="15"/>
  <c r="L94" i="15"/>
  <c r="J94" i="15"/>
  <c r="H94" i="15"/>
  <c r="F94" i="15"/>
  <c r="D94" i="15"/>
  <c r="D131" i="15" s="1"/>
  <c r="C93" i="15"/>
  <c r="C92" i="15"/>
  <c r="C91" i="15"/>
  <c r="BL90" i="15"/>
  <c r="BJ90" i="15"/>
  <c r="BH90" i="15"/>
  <c r="BF90" i="15"/>
  <c r="BD90" i="15"/>
  <c r="BB90" i="15"/>
  <c r="AZ90" i="15"/>
  <c r="AZ132" i="15" s="1"/>
  <c r="AZ133" i="15" s="1"/>
  <c r="AX90" i="15"/>
  <c r="AV90" i="15"/>
  <c r="AT90" i="15"/>
  <c r="AR90" i="15"/>
  <c r="AP90" i="15"/>
  <c r="AN90" i="15"/>
  <c r="AL90" i="15"/>
  <c r="AJ90" i="15"/>
  <c r="AJ132" i="15" s="1"/>
  <c r="AJ133" i="15" s="1"/>
  <c r="AH90" i="15"/>
  <c r="AF90" i="15"/>
  <c r="AD90" i="15"/>
  <c r="AB90" i="15"/>
  <c r="Z90" i="15"/>
  <c r="X90" i="15"/>
  <c r="V90" i="15"/>
  <c r="T90" i="15"/>
  <c r="T132" i="15" s="1"/>
  <c r="T133" i="15" s="1"/>
  <c r="R90" i="15"/>
  <c r="P90" i="15"/>
  <c r="N90" i="15"/>
  <c r="L90" i="15"/>
  <c r="J90" i="15"/>
  <c r="H90" i="15"/>
  <c r="F90" i="15"/>
  <c r="D90" i="15"/>
  <c r="D132" i="15" s="1"/>
  <c r="D133" i="15" s="1"/>
  <c r="C89" i="15"/>
  <c r="C88" i="15"/>
  <c r="C87" i="15"/>
  <c r="C86" i="15"/>
  <c r="C85" i="15"/>
  <c r="C84" i="15"/>
  <c r="C83" i="15"/>
  <c r="C82" i="15"/>
  <c r="C81" i="15"/>
  <c r="C80" i="15"/>
  <c r="BL79" i="15"/>
  <c r="BJ79" i="15"/>
  <c r="BH79" i="15"/>
  <c r="BF79" i="15"/>
  <c r="BD79" i="15"/>
  <c r="BB79" i="15"/>
  <c r="AZ79" i="15"/>
  <c r="AX79" i="15"/>
  <c r="AV79" i="15"/>
  <c r="AT79" i="15"/>
  <c r="AR79" i="15"/>
  <c r="AP79" i="15"/>
  <c r="AN79" i="15"/>
  <c r="AL79" i="15"/>
  <c r="AJ79" i="15"/>
  <c r="AH79" i="15"/>
  <c r="AF79" i="15"/>
  <c r="AD79" i="15"/>
  <c r="AB79" i="15"/>
  <c r="Z79" i="15"/>
  <c r="X79" i="15"/>
  <c r="V79" i="15"/>
  <c r="T79" i="15"/>
  <c r="R79" i="15"/>
  <c r="P79" i="15"/>
  <c r="N79" i="15"/>
  <c r="L79" i="15"/>
  <c r="J79" i="15"/>
  <c r="H79" i="15"/>
  <c r="F79" i="15"/>
  <c r="D79" i="15"/>
  <c r="C78" i="15"/>
  <c r="C77" i="15"/>
  <c r="C76" i="15"/>
  <c r="C75" i="15"/>
  <c r="C74" i="15"/>
  <c r="C73" i="15"/>
  <c r="C72" i="15"/>
  <c r="C71" i="15"/>
  <c r="C70" i="15"/>
  <c r="C69" i="15"/>
  <c r="BL68" i="15"/>
  <c r="BJ68" i="15"/>
  <c r="BH68" i="15"/>
  <c r="BF68" i="15"/>
  <c r="BD68" i="15"/>
  <c r="BB68" i="15"/>
  <c r="AZ68" i="15"/>
  <c r="AX68" i="15"/>
  <c r="AV68" i="15"/>
  <c r="AT68" i="15"/>
  <c r="AR68" i="15"/>
  <c r="AP68" i="15"/>
  <c r="AN68" i="15"/>
  <c r="AL68" i="15"/>
  <c r="AJ68" i="15"/>
  <c r="AH68" i="15"/>
  <c r="AF68" i="15"/>
  <c r="AD68" i="15"/>
  <c r="AB68" i="15"/>
  <c r="Z68" i="15"/>
  <c r="X68" i="15"/>
  <c r="V68" i="15"/>
  <c r="T68" i="15"/>
  <c r="R68" i="15"/>
  <c r="P68" i="15"/>
  <c r="N68" i="15"/>
  <c r="L68" i="15"/>
  <c r="J68" i="15"/>
  <c r="H68" i="15"/>
  <c r="F68" i="15"/>
  <c r="D68" i="15"/>
  <c r="C67" i="15"/>
  <c r="C66" i="15"/>
  <c r="C65" i="15"/>
  <c r="C64" i="15"/>
  <c r="C63" i="15"/>
  <c r="C62" i="15"/>
  <c r="C61" i="15"/>
  <c r="C60" i="15"/>
  <c r="C59" i="15"/>
  <c r="C58" i="15"/>
  <c r="BL57" i="15"/>
  <c r="BJ57" i="15"/>
  <c r="BH57" i="15"/>
  <c r="BF57" i="15"/>
  <c r="BD57" i="15"/>
  <c r="BB57" i="15"/>
  <c r="AZ57" i="15"/>
  <c r="AX57" i="15"/>
  <c r="AV57" i="15"/>
  <c r="AT57" i="15"/>
  <c r="AR57" i="15"/>
  <c r="AP57" i="15"/>
  <c r="AN57" i="15"/>
  <c r="AL57" i="15"/>
  <c r="AJ57" i="15"/>
  <c r="AH57" i="15"/>
  <c r="AF57" i="15"/>
  <c r="AD57" i="15"/>
  <c r="AB57" i="15"/>
  <c r="Z57" i="15"/>
  <c r="X57" i="15"/>
  <c r="V57" i="15"/>
  <c r="T57" i="15"/>
  <c r="R57" i="15"/>
  <c r="P57" i="15"/>
  <c r="N57" i="15"/>
  <c r="L57" i="15"/>
  <c r="J57" i="15"/>
  <c r="H57" i="15"/>
  <c r="F57" i="15"/>
  <c r="D57" i="15"/>
  <c r="C56" i="15"/>
  <c r="C55" i="15"/>
  <c r="C54" i="15"/>
  <c r="C53" i="15"/>
  <c r="C52" i="15"/>
  <c r="C51" i="15"/>
  <c r="C50" i="15"/>
  <c r="C49" i="15"/>
  <c r="C48" i="15"/>
  <c r="C47" i="15"/>
  <c r="F44" i="15"/>
  <c r="D36" i="15"/>
  <c r="D37" i="15" s="1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D18" i="15"/>
  <c r="H17" i="15"/>
  <c r="J17" i="15" s="1"/>
  <c r="F17" i="15"/>
  <c r="F18" i="15" s="1"/>
  <c r="D17" i="15"/>
  <c r="S14" i="15"/>
  <c r="T13" i="15"/>
  <c r="R13" i="15"/>
  <c r="Q13" i="15"/>
  <c r="P13" i="15"/>
  <c r="O13" i="15"/>
  <c r="N13" i="15"/>
  <c r="M13" i="15"/>
  <c r="L13" i="15"/>
  <c r="K13" i="15"/>
  <c r="J13" i="15"/>
  <c r="D13" i="15"/>
  <c r="C13" i="15"/>
  <c r="T12" i="15"/>
  <c r="R12" i="15"/>
  <c r="Q12" i="15"/>
  <c r="P12" i="15"/>
  <c r="O12" i="15"/>
  <c r="N12" i="15"/>
  <c r="M12" i="15"/>
  <c r="L12" i="15"/>
  <c r="K12" i="15"/>
  <c r="J12" i="15"/>
  <c r="D12" i="15"/>
  <c r="C12" i="15"/>
  <c r="R11" i="15"/>
  <c r="Q11" i="15"/>
  <c r="P11" i="15"/>
  <c r="O11" i="15"/>
  <c r="N11" i="15"/>
  <c r="M11" i="15"/>
  <c r="L11" i="15"/>
  <c r="K11" i="15"/>
  <c r="J11" i="15"/>
  <c r="D11" i="15"/>
  <c r="C11" i="15"/>
  <c r="R10" i="15"/>
  <c r="Q10" i="15"/>
  <c r="P10" i="15"/>
  <c r="O10" i="15"/>
  <c r="N10" i="15"/>
  <c r="M10" i="15"/>
  <c r="L10" i="15"/>
  <c r="K10" i="15"/>
  <c r="J10" i="15"/>
  <c r="D10" i="15"/>
  <c r="C10" i="15"/>
  <c r="T9" i="15"/>
  <c r="R9" i="15"/>
  <c r="Q9" i="15"/>
  <c r="P9" i="15"/>
  <c r="O9" i="15"/>
  <c r="N9" i="15"/>
  <c r="M9" i="15"/>
  <c r="L9" i="15"/>
  <c r="K9" i="15"/>
  <c r="J9" i="15"/>
  <c r="D9" i="15"/>
  <c r="C9" i="15"/>
  <c r="T8" i="15"/>
  <c r="R8" i="15"/>
  <c r="Q8" i="15"/>
  <c r="P8" i="15"/>
  <c r="O8" i="15"/>
  <c r="N8" i="15"/>
  <c r="M8" i="15"/>
  <c r="L8" i="15"/>
  <c r="K8" i="15"/>
  <c r="J8" i="15"/>
  <c r="G8" i="15"/>
  <c r="F8" i="15"/>
  <c r="D8" i="15"/>
  <c r="C8" i="15"/>
  <c r="T7" i="15"/>
  <c r="R7" i="15"/>
  <c r="Q7" i="15"/>
  <c r="P7" i="15"/>
  <c r="O7" i="15"/>
  <c r="N7" i="15"/>
  <c r="M7" i="15"/>
  <c r="L7" i="15"/>
  <c r="K7" i="15"/>
  <c r="J7" i="15"/>
  <c r="G7" i="15"/>
  <c r="F7" i="15"/>
  <c r="D7" i="15"/>
  <c r="C7" i="15"/>
  <c r="T6" i="15"/>
  <c r="R6" i="15"/>
  <c r="Q6" i="15"/>
  <c r="P6" i="15"/>
  <c r="O6" i="15"/>
  <c r="N6" i="15"/>
  <c r="M6" i="15"/>
  <c r="L6" i="15"/>
  <c r="K6" i="15"/>
  <c r="J6" i="15"/>
  <c r="G6" i="15"/>
  <c r="F6" i="15"/>
  <c r="D6" i="15"/>
  <c r="C6" i="15"/>
  <c r="T5" i="15"/>
  <c r="R5" i="15"/>
  <c r="Q5" i="15"/>
  <c r="P5" i="15"/>
  <c r="O5" i="15"/>
  <c r="N5" i="15"/>
  <c r="M5" i="15"/>
  <c r="L5" i="15"/>
  <c r="K5" i="15"/>
  <c r="J5" i="15"/>
  <c r="G5" i="15"/>
  <c r="F5" i="15"/>
  <c r="D5" i="15"/>
  <c r="C5" i="15"/>
  <c r="T4" i="15"/>
  <c r="R4" i="15"/>
  <c r="Q4" i="15"/>
  <c r="Q14" i="15" s="1"/>
  <c r="Y5" i="15" s="1"/>
  <c r="P4" i="15"/>
  <c r="O4" i="15"/>
  <c r="N4" i="15"/>
  <c r="M4" i="15"/>
  <c r="M14" i="15" s="1"/>
  <c r="L4" i="15"/>
  <c r="K4" i="15"/>
  <c r="J4" i="15"/>
  <c r="G4" i="15"/>
  <c r="F4" i="15"/>
  <c r="D4" i="15"/>
  <c r="C4" i="15"/>
  <c r="BJ130" i="13"/>
  <c r="BH130" i="13"/>
  <c r="BF130" i="13"/>
  <c r="BD130" i="13"/>
  <c r="BB130" i="13"/>
  <c r="AZ130" i="13"/>
  <c r="AX130" i="13"/>
  <c r="AV130" i="13"/>
  <c r="AT130" i="13"/>
  <c r="AR130" i="13"/>
  <c r="AP130" i="13"/>
  <c r="AN130" i="13"/>
  <c r="AL130" i="13"/>
  <c r="AJ130" i="13"/>
  <c r="AH130" i="13"/>
  <c r="AF130" i="13"/>
  <c r="AD130" i="13"/>
  <c r="AB130" i="13"/>
  <c r="Z130" i="13"/>
  <c r="X130" i="13"/>
  <c r="V130" i="13"/>
  <c r="T130" i="13"/>
  <c r="R130" i="13"/>
  <c r="P130" i="13"/>
  <c r="N130" i="13"/>
  <c r="L130" i="13"/>
  <c r="J130" i="13"/>
  <c r="H130" i="13"/>
  <c r="F130" i="13"/>
  <c r="D130" i="13"/>
  <c r="C127" i="13"/>
  <c r="C129" i="13" s="1"/>
  <c r="BJ126" i="13"/>
  <c r="BH126" i="13"/>
  <c r="BF126" i="13"/>
  <c r="BD126" i="13"/>
  <c r="BB126" i="13"/>
  <c r="AZ126" i="13"/>
  <c r="AX126" i="13"/>
  <c r="AV126" i="13"/>
  <c r="AT126" i="13"/>
  <c r="AR126" i="13"/>
  <c r="AP126" i="13"/>
  <c r="AN126" i="13"/>
  <c r="AL126" i="13"/>
  <c r="AJ126" i="13"/>
  <c r="AH126" i="13"/>
  <c r="AF126" i="13"/>
  <c r="AD126" i="13"/>
  <c r="AB126" i="13"/>
  <c r="Z126" i="13"/>
  <c r="X126" i="13"/>
  <c r="V126" i="13"/>
  <c r="T126" i="13"/>
  <c r="R126" i="13"/>
  <c r="P126" i="13"/>
  <c r="N126" i="13"/>
  <c r="L126" i="13"/>
  <c r="J126" i="13"/>
  <c r="H126" i="13"/>
  <c r="F126" i="13"/>
  <c r="D126" i="13"/>
  <c r="C124" i="13"/>
  <c r="C123" i="13"/>
  <c r="C125" i="13" s="1"/>
  <c r="BJ122" i="13"/>
  <c r="BH122" i="13"/>
  <c r="BF122" i="13"/>
  <c r="BD122" i="13"/>
  <c r="BB122" i="13"/>
  <c r="AZ122" i="13"/>
  <c r="AX122" i="13"/>
  <c r="AV122" i="13"/>
  <c r="AT122" i="13"/>
  <c r="AR122" i="13"/>
  <c r="AP122" i="13"/>
  <c r="AN122" i="13"/>
  <c r="AL122" i="13"/>
  <c r="AJ122" i="13"/>
  <c r="AH122" i="13"/>
  <c r="AF122" i="13"/>
  <c r="AD122" i="13"/>
  <c r="AB122" i="13"/>
  <c r="Z122" i="13"/>
  <c r="X122" i="13"/>
  <c r="V122" i="13"/>
  <c r="T122" i="13"/>
  <c r="R122" i="13"/>
  <c r="P122" i="13"/>
  <c r="N122" i="13"/>
  <c r="L122" i="13"/>
  <c r="J122" i="13"/>
  <c r="H122" i="13"/>
  <c r="F122" i="13"/>
  <c r="D122" i="13"/>
  <c r="C121" i="13"/>
  <c r="C119" i="13"/>
  <c r="C120" i="13" s="1"/>
  <c r="BJ118" i="13"/>
  <c r="BH118" i="13"/>
  <c r="BF118" i="13"/>
  <c r="BD118" i="13"/>
  <c r="BB118" i="13"/>
  <c r="AZ118" i="13"/>
  <c r="AX118" i="13"/>
  <c r="AV118" i="13"/>
  <c r="AT118" i="13"/>
  <c r="AR118" i="13"/>
  <c r="AP118" i="13"/>
  <c r="AN118" i="13"/>
  <c r="AL118" i="13"/>
  <c r="AJ118" i="13"/>
  <c r="AH118" i="13"/>
  <c r="AF118" i="13"/>
  <c r="AD118" i="13"/>
  <c r="AB118" i="13"/>
  <c r="Z118" i="13"/>
  <c r="X118" i="13"/>
  <c r="V118" i="13"/>
  <c r="T118" i="13"/>
  <c r="R118" i="13"/>
  <c r="P118" i="13"/>
  <c r="N118" i="13"/>
  <c r="L118" i="13"/>
  <c r="J118" i="13"/>
  <c r="H118" i="13"/>
  <c r="T10" i="13" s="1"/>
  <c r="F118" i="13"/>
  <c r="D118" i="13"/>
  <c r="C115" i="13"/>
  <c r="BJ114" i="13"/>
  <c r="BH114" i="13"/>
  <c r="BF114" i="13"/>
  <c r="BD114" i="13"/>
  <c r="BB114" i="13"/>
  <c r="AZ114" i="13"/>
  <c r="AX114" i="13"/>
  <c r="AV114" i="13"/>
  <c r="AT114" i="13"/>
  <c r="AR114" i="13"/>
  <c r="AP114" i="13"/>
  <c r="AN114" i="13"/>
  <c r="AL114" i="13"/>
  <c r="AJ114" i="13"/>
  <c r="AH114" i="13"/>
  <c r="AF114" i="13"/>
  <c r="AD114" i="13"/>
  <c r="AB114" i="13"/>
  <c r="Z114" i="13"/>
  <c r="X114" i="13"/>
  <c r="V114" i="13"/>
  <c r="T114" i="13"/>
  <c r="R114" i="13"/>
  <c r="P114" i="13"/>
  <c r="N114" i="13"/>
  <c r="L114" i="13"/>
  <c r="J114" i="13"/>
  <c r="H114" i="13"/>
  <c r="F114" i="13"/>
  <c r="T9" i="13" s="1"/>
  <c r="D114" i="13"/>
  <c r="C111" i="13"/>
  <c r="C113" i="13" s="1"/>
  <c r="BJ110" i="13"/>
  <c r="BH110" i="13"/>
  <c r="BF110" i="13"/>
  <c r="BD110" i="13"/>
  <c r="BB110" i="13"/>
  <c r="AZ110" i="13"/>
  <c r="AX110" i="13"/>
  <c r="AV110" i="13"/>
  <c r="AT110" i="13"/>
  <c r="AR110" i="13"/>
  <c r="AP110" i="13"/>
  <c r="AN110" i="13"/>
  <c r="AL110" i="13"/>
  <c r="AJ110" i="13"/>
  <c r="AH110" i="13"/>
  <c r="AF110" i="13"/>
  <c r="AD110" i="13"/>
  <c r="AB110" i="13"/>
  <c r="Z110" i="13"/>
  <c r="X110" i="13"/>
  <c r="V110" i="13"/>
  <c r="T110" i="13"/>
  <c r="R110" i="13"/>
  <c r="P110" i="13"/>
  <c r="N110" i="13"/>
  <c r="L110" i="13"/>
  <c r="J110" i="13"/>
  <c r="H110" i="13"/>
  <c r="F110" i="13"/>
  <c r="D110" i="13"/>
  <c r="T8" i="13" s="1"/>
  <c r="C107" i="13"/>
  <c r="C109" i="13" s="1"/>
  <c r="BJ106" i="13"/>
  <c r="BH106" i="13"/>
  <c r="BF106" i="13"/>
  <c r="BD106" i="13"/>
  <c r="BB106" i="13"/>
  <c r="AZ106" i="13"/>
  <c r="AX106" i="13"/>
  <c r="AV106" i="13"/>
  <c r="AT106" i="13"/>
  <c r="AR106" i="13"/>
  <c r="AP106" i="13"/>
  <c r="AN106" i="13"/>
  <c r="AL106" i="13"/>
  <c r="AJ106" i="13"/>
  <c r="AH106" i="13"/>
  <c r="AF106" i="13"/>
  <c r="AD106" i="13"/>
  <c r="AB106" i="13"/>
  <c r="Z106" i="13"/>
  <c r="X106" i="13"/>
  <c r="V106" i="13"/>
  <c r="T106" i="13"/>
  <c r="R106" i="13"/>
  <c r="P106" i="13"/>
  <c r="N106" i="13"/>
  <c r="L106" i="13"/>
  <c r="J106" i="13"/>
  <c r="H106" i="13"/>
  <c r="F106" i="13"/>
  <c r="D106" i="13"/>
  <c r="C103" i="13"/>
  <c r="C105" i="13" s="1"/>
  <c r="BJ102" i="13"/>
  <c r="BH102" i="13"/>
  <c r="BF102" i="13"/>
  <c r="BD102" i="13"/>
  <c r="BB102" i="13"/>
  <c r="AZ102" i="13"/>
  <c r="AX102" i="13"/>
  <c r="AV102" i="13"/>
  <c r="AT102" i="13"/>
  <c r="AR102" i="13"/>
  <c r="AP102" i="13"/>
  <c r="AN102" i="13"/>
  <c r="AL102" i="13"/>
  <c r="AJ102" i="13"/>
  <c r="AH102" i="13"/>
  <c r="AF102" i="13"/>
  <c r="AD102" i="13"/>
  <c r="AB102" i="13"/>
  <c r="Z102" i="13"/>
  <c r="X102" i="13"/>
  <c r="V102" i="13"/>
  <c r="T102" i="13"/>
  <c r="R102" i="13"/>
  <c r="P102" i="13"/>
  <c r="N102" i="13"/>
  <c r="L102" i="13"/>
  <c r="J102" i="13"/>
  <c r="H102" i="13"/>
  <c r="F102" i="13"/>
  <c r="D102" i="13"/>
  <c r="C99" i="13"/>
  <c r="C100" i="13" s="1"/>
  <c r="C101" i="13" s="1"/>
  <c r="BJ98" i="13"/>
  <c r="BH98" i="13"/>
  <c r="BF98" i="13"/>
  <c r="BD98" i="13"/>
  <c r="BB98" i="13"/>
  <c r="AZ98" i="13"/>
  <c r="AX98" i="13"/>
  <c r="AV98" i="13"/>
  <c r="AT98" i="13"/>
  <c r="AR98" i="13"/>
  <c r="AP98" i="13"/>
  <c r="AN98" i="13"/>
  <c r="AL98" i="13"/>
  <c r="AJ98" i="13"/>
  <c r="AH98" i="13"/>
  <c r="AF98" i="13"/>
  <c r="AD98" i="13"/>
  <c r="AB98" i="13"/>
  <c r="Z98" i="13"/>
  <c r="X98" i="13"/>
  <c r="V98" i="13"/>
  <c r="T98" i="13"/>
  <c r="R98" i="13"/>
  <c r="P98" i="13"/>
  <c r="N98" i="13"/>
  <c r="L98" i="13"/>
  <c r="J98" i="13"/>
  <c r="H98" i="13"/>
  <c r="F98" i="13"/>
  <c r="D98" i="13"/>
  <c r="C95" i="13"/>
  <c r="C96" i="13" s="1"/>
  <c r="C97" i="13" s="1"/>
  <c r="BJ94" i="13"/>
  <c r="BH94" i="13"/>
  <c r="BF94" i="13"/>
  <c r="BD94" i="13"/>
  <c r="BB94" i="13"/>
  <c r="AZ94" i="13"/>
  <c r="AX94" i="13"/>
  <c r="AX131" i="13" s="1"/>
  <c r="AV94" i="13"/>
  <c r="AT94" i="13"/>
  <c r="AR94" i="13"/>
  <c r="AP94" i="13"/>
  <c r="AN94" i="13"/>
  <c r="AL94" i="13"/>
  <c r="AJ94" i="13"/>
  <c r="AH94" i="13"/>
  <c r="AH131" i="13" s="1"/>
  <c r="AF94" i="13"/>
  <c r="AD94" i="13"/>
  <c r="AB94" i="13"/>
  <c r="Z94" i="13"/>
  <c r="X94" i="13"/>
  <c r="V94" i="13"/>
  <c r="T94" i="13"/>
  <c r="R94" i="13"/>
  <c r="R131" i="13" s="1"/>
  <c r="P94" i="13"/>
  <c r="N94" i="13"/>
  <c r="L94" i="13"/>
  <c r="J94" i="13"/>
  <c r="H94" i="13"/>
  <c r="F94" i="13"/>
  <c r="D94" i="13"/>
  <c r="C93" i="13"/>
  <c r="C92" i="13"/>
  <c r="C91" i="13"/>
  <c r="BJ90" i="13"/>
  <c r="BH90" i="13"/>
  <c r="BF90" i="13"/>
  <c r="BD90" i="13"/>
  <c r="BB90" i="13"/>
  <c r="AZ90" i="13"/>
  <c r="AX90" i="13"/>
  <c r="AV90" i="13"/>
  <c r="AT90" i="13"/>
  <c r="AR90" i="13"/>
  <c r="AP90" i="13"/>
  <c r="AN90" i="13"/>
  <c r="AL90" i="13"/>
  <c r="AJ90" i="13"/>
  <c r="AH90" i="13"/>
  <c r="AF90" i="13"/>
  <c r="AD90" i="13"/>
  <c r="AB90" i="13"/>
  <c r="Z90" i="13"/>
  <c r="X90" i="13"/>
  <c r="V90" i="13"/>
  <c r="T90" i="13"/>
  <c r="R90" i="13"/>
  <c r="P90" i="13"/>
  <c r="N90" i="13"/>
  <c r="L90" i="13"/>
  <c r="J90" i="13"/>
  <c r="H90" i="13"/>
  <c r="F90" i="13"/>
  <c r="D90" i="13"/>
  <c r="C89" i="13"/>
  <c r="C88" i="13"/>
  <c r="C87" i="13"/>
  <c r="C86" i="13"/>
  <c r="C85" i="13"/>
  <c r="C84" i="13"/>
  <c r="C83" i="13"/>
  <c r="C82" i="13"/>
  <c r="C81" i="13"/>
  <c r="C80" i="13"/>
  <c r="BJ79" i="13"/>
  <c r="BH79" i="13"/>
  <c r="BF79" i="13"/>
  <c r="BD79" i="13"/>
  <c r="BB79" i="13"/>
  <c r="AZ79" i="13"/>
  <c r="AX79" i="13"/>
  <c r="AV79" i="13"/>
  <c r="AT79" i="13"/>
  <c r="AR79" i="13"/>
  <c r="AP79" i="13"/>
  <c r="AN79" i="13"/>
  <c r="AL79" i="13"/>
  <c r="AJ79" i="13"/>
  <c r="AH79" i="13"/>
  <c r="AF79" i="13"/>
  <c r="AD79" i="13"/>
  <c r="AB79" i="13"/>
  <c r="Z79" i="13"/>
  <c r="X79" i="13"/>
  <c r="V79" i="13"/>
  <c r="T79" i="13"/>
  <c r="R79" i="13"/>
  <c r="P79" i="13"/>
  <c r="N79" i="13"/>
  <c r="L79" i="13"/>
  <c r="J79" i="13"/>
  <c r="H79" i="13"/>
  <c r="F79" i="13"/>
  <c r="D79" i="13"/>
  <c r="C78" i="13"/>
  <c r="C77" i="13"/>
  <c r="C76" i="13"/>
  <c r="C75" i="13"/>
  <c r="C74" i="13"/>
  <c r="C73" i="13"/>
  <c r="C72" i="13"/>
  <c r="C71" i="13"/>
  <c r="C70" i="13"/>
  <c r="C69" i="13"/>
  <c r="BJ68" i="13"/>
  <c r="BH68" i="13"/>
  <c r="BF68" i="13"/>
  <c r="BD68" i="13"/>
  <c r="BB68" i="13"/>
  <c r="AZ68" i="13"/>
  <c r="AX68" i="13"/>
  <c r="AV68" i="13"/>
  <c r="AT68" i="13"/>
  <c r="AR68" i="13"/>
  <c r="AP68" i="13"/>
  <c r="AN68" i="13"/>
  <c r="AL68" i="13"/>
  <c r="AJ68" i="13"/>
  <c r="AH68" i="13"/>
  <c r="AF68" i="13"/>
  <c r="AD68" i="13"/>
  <c r="AB68" i="13"/>
  <c r="Z68" i="13"/>
  <c r="X68" i="13"/>
  <c r="V68" i="13"/>
  <c r="T68" i="13"/>
  <c r="R68" i="13"/>
  <c r="P68" i="13"/>
  <c r="N68" i="13"/>
  <c r="L68" i="13"/>
  <c r="J68" i="13"/>
  <c r="H68" i="13"/>
  <c r="F68" i="13"/>
  <c r="D68" i="13"/>
  <c r="C67" i="13"/>
  <c r="C66" i="13"/>
  <c r="C65" i="13"/>
  <c r="C64" i="13"/>
  <c r="C63" i="13"/>
  <c r="C62" i="13"/>
  <c r="C61" i="13"/>
  <c r="C60" i="13"/>
  <c r="C59" i="13"/>
  <c r="C58" i="13"/>
  <c r="BJ57" i="13"/>
  <c r="BH57" i="13"/>
  <c r="BF57" i="13"/>
  <c r="BD57" i="13"/>
  <c r="BB57" i="13"/>
  <c r="AZ57" i="13"/>
  <c r="AX57" i="13"/>
  <c r="AV57" i="13"/>
  <c r="AT57" i="13"/>
  <c r="AR57" i="13"/>
  <c r="AP57" i="13"/>
  <c r="AN57" i="13"/>
  <c r="AL57" i="13"/>
  <c r="AJ57" i="13"/>
  <c r="AH57" i="13"/>
  <c r="AF57" i="13"/>
  <c r="AD57" i="13"/>
  <c r="AB57" i="13"/>
  <c r="Z57" i="13"/>
  <c r="X57" i="13"/>
  <c r="V57" i="13"/>
  <c r="T57" i="13"/>
  <c r="R57" i="13"/>
  <c r="P57" i="13"/>
  <c r="N57" i="13"/>
  <c r="L57" i="13"/>
  <c r="J57" i="13"/>
  <c r="H57" i="13"/>
  <c r="F57" i="13"/>
  <c r="D57" i="13"/>
  <c r="C56" i="13"/>
  <c r="C55" i="13"/>
  <c r="C54" i="13"/>
  <c r="C53" i="13"/>
  <c r="C52" i="13"/>
  <c r="C51" i="13"/>
  <c r="C50" i="13"/>
  <c r="C49" i="13"/>
  <c r="C48" i="13"/>
  <c r="C47" i="13"/>
  <c r="F44" i="13"/>
  <c r="D36" i="13"/>
  <c r="D37" i="13" s="1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F17" i="13"/>
  <c r="F18" i="13" s="1"/>
  <c r="D17" i="13"/>
  <c r="D18" i="13" s="1"/>
  <c r="S14" i="13"/>
  <c r="T13" i="13"/>
  <c r="R13" i="13"/>
  <c r="Q13" i="13"/>
  <c r="P13" i="13"/>
  <c r="O13" i="13"/>
  <c r="N13" i="13"/>
  <c r="M13" i="13"/>
  <c r="L13" i="13"/>
  <c r="K13" i="13"/>
  <c r="J13" i="13"/>
  <c r="D13" i="13"/>
  <c r="C13" i="13"/>
  <c r="T12" i="13"/>
  <c r="R12" i="13"/>
  <c r="Q12" i="13"/>
  <c r="P12" i="13"/>
  <c r="O12" i="13"/>
  <c r="N12" i="13"/>
  <c r="M12" i="13"/>
  <c r="L12" i="13"/>
  <c r="K12" i="13"/>
  <c r="J12" i="13"/>
  <c r="D12" i="13"/>
  <c r="C12" i="13"/>
  <c r="T11" i="13"/>
  <c r="R11" i="13"/>
  <c r="Q11" i="13"/>
  <c r="P11" i="13"/>
  <c r="O11" i="13"/>
  <c r="N11" i="13"/>
  <c r="M11" i="13"/>
  <c r="L11" i="13"/>
  <c r="K11" i="13"/>
  <c r="J11" i="13"/>
  <c r="D11" i="13"/>
  <c r="C11" i="13"/>
  <c r="R10" i="13"/>
  <c r="Q10" i="13"/>
  <c r="P10" i="13"/>
  <c r="O10" i="13"/>
  <c r="N10" i="13"/>
  <c r="M10" i="13"/>
  <c r="L10" i="13"/>
  <c r="K10" i="13"/>
  <c r="J10" i="13"/>
  <c r="D10" i="13"/>
  <c r="C10" i="13"/>
  <c r="R9" i="13"/>
  <c r="Q9" i="13"/>
  <c r="P9" i="13"/>
  <c r="O9" i="13"/>
  <c r="N9" i="13"/>
  <c r="M9" i="13"/>
  <c r="L9" i="13"/>
  <c r="K9" i="13"/>
  <c r="J9" i="13"/>
  <c r="D9" i="13"/>
  <c r="C9" i="13"/>
  <c r="R8" i="13"/>
  <c r="Q8" i="13"/>
  <c r="P8" i="13"/>
  <c r="O8" i="13"/>
  <c r="N8" i="13"/>
  <c r="M8" i="13"/>
  <c r="L8" i="13"/>
  <c r="K8" i="13"/>
  <c r="J8" i="13"/>
  <c r="G8" i="13"/>
  <c r="F8" i="13"/>
  <c r="D8" i="13"/>
  <c r="C8" i="13"/>
  <c r="T7" i="13"/>
  <c r="R7" i="13"/>
  <c r="Q7" i="13"/>
  <c r="P7" i="13"/>
  <c r="O7" i="13"/>
  <c r="N7" i="13"/>
  <c r="M7" i="13"/>
  <c r="L7" i="13"/>
  <c r="K7" i="13"/>
  <c r="J7" i="13"/>
  <c r="G7" i="13"/>
  <c r="F7" i="13"/>
  <c r="D7" i="13"/>
  <c r="C7" i="13"/>
  <c r="T6" i="13"/>
  <c r="R6" i="13"/>
  <c r="Q6" i="13"/>
  <c r="P6" i="13"/>
  <c r="O6" i="13"/>
  <c r="N6" i="13"/>
  <c r="M6" i="13"/>
  <c r="L6" i="13"/>
  <c r="K6" i="13"/>
  <c r="J6" i="13"/>
  <c r="G6" i="13"/>
  <c r="F6" i="13"/>
  <c r="D6" i="13"/>
  <c r="C6" i="13"/>
  <c r="T5" i="13"/>
  <c r="R5" i="13"/>
  <c r="Q5" i="13"/>
  <c r="P5" i="13"/>
  <c r="O5" i="13"/>
  <c r="N5" i="13"/>
  <c r="M5" i="13"/>
  <c r="L5" i="13"/>
  <c r="K5" i="13"/>
  <c r="J5" i="13"/>
  <c r="G5" i="13"/>
  <c r="F5" i="13"/>
  <c r="D5" i="13"/>
  <c r="C5" i="13"/>
  <c r="T4" i="13"/>
  <c r="R4" i="13"/>
  <c r="Q4" i="13"/>
  <c r="Q14" i="13" s="1"/>
  <c r="Y5" i="13" s="1"/>
  <c r="P4" i="13"/>
  <c r="O4" i="13"/>
  <c r="N4" i="13"/>
  <c r="M4" i="13"/>
  <c r="L4" i="13"/>
  <c r="K4" i="13"/>
  <c r="J4" i="13"/>
  <c r="G4" i="13"/>
  <c r="F4" i="13"/>
  <c r="D4" i="13"/>
  <c r="C4" i="13"/>
  <c r="BJ131" i="12"/>
  <c r="R131" i="12"/>
  <c r="R132" i="12" s="1"/>
  <c r="R133" i="12" s="1"/>
  <c r="P131" i="12"/>
  <c r="P132" i="12" s="1"/>
  <c r="BL130" i="12"/>
  <c r="BJ130" i="12"/>
  <c r="BH130" i="12"/>
  <c r="BF130" i="12"/>
  <c r="BD130" i="12"/>
  <c r="BB130" i="12"/>
  <c r="AZ130" i="12"/>
  <c r="AX130" i="12"/>
  <c r="AV130" i="12"/>
  <c r="AT130" i="12"/>
  <c r="AR130" i="12"/>
  <c r="AP130" i="12"/>
  <c r="AN130" i="12"/>
  <c r="AL130" i="12"/>
  <c r="AJ130" i="12"/>
  <c r="AH130" i="12"/>
  <c r="AF130" i="12"/>
  <c r="AD130" i="12"/>
  <c r="AB130" i="12"/>
  <c r="Z130" i="12"/>
  <c r="X130" i="12"/>
  <c r="V130" i="12"/>
  <c r="T130" i="12"/>
  <c r="R130" i="12"/>
  <c r="P130" i="12"/>
  <c r="N130" i="12"/>
  <c r="L130" i="12"/>
  <c r="J130" i="12"/>
  <c r="H130" i="12"/>
  <c r="F130" i="12"/>
  <c r="D130" i="12"/>
  <c r="C127" i="12"/>
  <c r="C129" i="12" s="1"/>
  <c r="BL126" i="12"/>
  <c r="BJ126" i="12"/>
  <c r="BH126" i="12"/>
  <c r="BF126" i="12"/>
  <c r="BD126" i="12"/>
  <c r="BB126" i="12"/>
  <c r="AZ126" i="12"/>
  <c r="AX126" i="12"/>
  <c r="AV126" i="12"/>
  <c r="AT126" i="12"/>
  <c r="AR126" i="12"/>
  <c r="AP126" i="12"/>
  <c r="AN126" i="12"/>
  <c r="AL126" i="12"/>
  <c r="AJ126" i="12"/>
  <c r="AH126" i="12"/>
  <c r="AF126" i="12"/>
  <c r="AD126" i="12"/>
  <c r="AB126" i="12"/>
  <c r="Z126" i="12"/>
  <c r="X126" i="12"/>
  <c r="V126" i="12"/>
  <c r="T126" i="12"/>
  <c r="R126" i="12"/>
  <c r="P126" i="12"/>
  <c r="N126" i="12"/>
  <c r="L126" i="12"/>
  <c r="J126" i="12"/>
  <c r="H126" i="12"/>
  <c r="F126" i="12"/>
  <c r="D126" i="12"/>
  <c r="C125" i="12"/>
  <c r="C124" i="12"/>
  <c r="C123" i="12"/>
  <c r="BL122" i="12"/>
  <c r="BJ122" i="12"/>
  <c r="BH122" i="12"/>
  <c r="BF122" i="12"/>
  <c r="BD122" i="12"/>
  <c r="BB122" i="12"/>
  <c r="AZ122" i="12"/>
  <c r="AX122" i="12"/>
  <c r="AV122" i="12"/>
  <c r="AT122" i="12"/>
  <c r="AR122" i="12"/>
  <c r="AP122" i="12"/>
  <c r="AN122" i="12"/>
  <c r="AL122" i="12"/>
  <c r="AJ122" i="12"/>
  <c r="AH122" i="12"/>
  <c r="AF122" i="12"/>
  <c r="AD122" i="12"/>
  <c r="AB122" i="12"/>
  <c r="Z122" i="12"/>
  <c r="X122" i="12"/>
  <c r="V122" i="12"/>
  <c r="T122" i="12"/>
  <c r="R122" i="12"/>
  <c r="P122" i="12"/>
  <c r="N122" i="12"/>
  <c r="L122" i="12"/>
  <c r="J122" i="12"/>
  <c r="H122" i="12"/>
  <c r="F122" i="12"/>
  <c r="D122" i="12"/>
  <c r="C121" i="12"/>
  <c r="C119" i="12"/>
  <c r="C120" i="12" s="1"/>
  <c r="BL118" i="12"/>
  <c r="BJ118" i="12"/>
  <c r="BH118" i="12"/>
  <c r="BF118" i="12"/>
  <c r="BD118" i="12"/>
  <c r="BB118" i="12"/>
  <c r="AZ118" i="12"/>
  <c r="AX118" i="12"/>
  <c r="AV118" i="12"/>
  <c r="AT118" i="12"/>
  <c r="AR118" i="12"/>
  <c r="AP118" i="12"/>
  <c r="AN118" i="12"/>
  <c r="AL118" i="12"/>
  <c r="AJ118" i="12"/>
  <c r="AH118" i="12"/>
  <c r="AF118" i="12"/>
  <c r="AD118" i="12"/>
  <c r="AB118" i="12"/>
  <c r="Z118" i="12"/>
  <c r="X118" i="12"/>
  <c r="V118" i="12"/>
  <c r="T118" i="12"/>
  <c r="R118" i="12"/>
  <c r="P118" i="12"/>
  <c r="N118" i="12"/>
  <c r="L118" i="12"/>
  <c r="J118" i="12"/>
  <c r="H118" i="12"/>
  <c r="F118" i="12"/>
  <c r="D118" i="12"/>
  <c r="C115" i="12"/>
  <c r="C117" i="12" s="1"/>
  <c r="BL114" i="12"/>
  <c r="BJ114" i="12"/>
  <c r="BH114" i="12"/>
  <c r="BF114" i="12"/>
  <c r="BD114" i="12"/>
  <c r="BB114" i="12"/>
  <c r="AZ114" i="12"/>
  <c r="AX114" i="12"/>
  <c r="AV114" i="12"/>
  <c r="AT114" i="12"/>
  <c r="AR114" i="12"/>
  <c r="AP114" i="12"/>
  <c r="AN114" i="12"/>
  <c r="AL114" i="12"/>
  <c r="AJ114" i="12"/>
  <c r="AH114" i="12"/>
  <c r="AF114" i="12"/>
  <c r="AD114" i="12"/>
  <c r="AD131" i="12" s="1"/>
  <c r="AB114" i="12"/>
  <c r="Z114" i="12"/>
  <c r="X114" i="12"/>
  <c r="V114" i="12"/>
  <c r="T114" i="12"/>
  <c r="R114" i="12"/>
  <c r="P114" i="12"/>
  <c r="N114" i="12"/>
  <c r="L114" i="12"/>
  <c r="T9" i="12" s="1"/>
  <c r="J114" i="12"/>
  <c r="H114" i="12"/>
  <c r="F114" i="12"/>
  <c r="D114" i="12"/>
  <c r="C111" i="12"/>
  <c r="C113" i="12" s="1"/>
  <c r="BL110" i="12"/>
  <c r="BL131" i="12" s="1"/>
  <c r="BL132" i="12" s="1"/>
  <c r="BJ110" i="12"/>
  <c r="BH110" i="12"/>
  <c r="BF110" i="12"/>
  <c r="BD110" i="12"/>
  <c r="BB110" i="12"/>
  <c r="AZ110" i="12"/>
  <c r="AX110" i="12"/>
  <c r="AV110" i="12"/>
  <c r="AT110" i="12"/>
  <c r="AR110" i="12"/>
  <c r="AP110" i="12"/>
  <c r="AN110" i="12"/>
  <c r="AL110" i="12"/>
  <c r="AJ110" i="12"/>
  <c r="AH110" i="12"/>
  <c r="AH131" i="12" s="1"/>
  <c r="AH132" i="12" s="1"/>
  <c r="AH133" i="12" s="1"/>
  <c r="AF110" i="12"/>
  <c r="AD110" i="12"/>
  <c r="AB110" i="12"/>
  <c r="Z110" i="12"/>
  <c r="X110" i="12"/>
  <c r="V110" i="12"/>
  <c r="T110" i="12"/>
  <c r="R110" i="12"/>
  <c r="P110" i="12"/>
  <c r="N110" i="12"/>
  <c r="L110" i="12"/>
  <c r="J110" i="12"/>
  <c r="H110" i="12"/>
  <c r="F110" i="12"/>
  <c r="D110" i="12"/>
  <c r="C109" i="12"/>
  <c r="C108" i="12"/>
  <c r="C107" i="12"/>
  <c r="BL106" i="12"/>
  <c r="BJ106" i="12"/>
  <c r="BH106" i="12"/>
  <c r="BF106" i="12"/>
  <c r="BD106" i="12"/>
  <c r="BB106" i="12"/>
  <c r="AZ106" i="12"/>
  <c r="AX106" i="12"/>
  <c r="AV106" i="12"/>
  <c r="AT106" i="12"/>
  <c r="AR106" i="12"/>
  <c r="AP106" i="12"/>
  <c r="AN106" i="12"/>
  <c r="AL106" i="12"/>
  <c r="AJ106" i="12"/>
  <c r="AH106" i="12"/>
  <c r="AF106" i="12"/>
  <c r="AD106" i="12"/>
  <c r="AB106" i="12"/>
  <c r="Z106" i="12"/>
  <c r="X106" i="12"/>
  <c r="V106" i="12"/>
  <c r="T106" i="12"/>
  <c r="R106" i="12"/>
  <c r="P106" i="12"/>
  <c r="N106" i="12"/>
  <c r="L106" i="12"/>
  <c r="J106" i="12"/>
  <c r="H106" i="12"/>
  <c r="F106" i="12"/>
  <c r="D106" i="12"/>
  <c r="C103" i="12"/>
  <c r="C105" i="12" s="1"/>
  <c r="BL102" i="12"/>
  <c r="BJ102" i="12"/>
  <c r="BH102" i="12"/>
  <c r="BF102" i="12"/>
  <c r="BD102" i="12"/>
  <c r="BB102" i="12"/>
  <c r="AZ102" i="12"/>
  <c r="AX102" i="12"/>
  <c r="AV102" i="12"/>
  <c r="AT102" i="12"/>
  <c r="AR102" i="12"/>
  <c r="AP102" i="12"/>
  <c r="AN102" i="12"/>
  <c r="AL102" i="12"/>
  <c r="AJ102" i="12"/>
  <c r="AH102" i="12"/>
  <c r="AF102" i="12"/>
  <c r="AD102" i="12"/>
  <c r="AB102" i="12"/>
  <c r="Z102" i="12"/>
  <c r="X102" i="12"/>
  <c r="V102" i="12"/>
  <c r="T102" i="12"/>
  <c r="R102" i="12"/>
  <c r="P102" i="12"/>
  <c r="N102" i="12"/>
  <c r="L102" i="12"/>
  <c r="J102" i="12"/>
  <c r="H102" i="12"/>
  <c r="F102" i="12"/>
  <c r="D102" i="12"/>
  <c r="C99" i="12"/>
  <c r="C100" i="12" s="1"/>
  <c r="C101" i="12" s="1"/>
  <c r="BL98" i="12"/>
  <c r="BJ98" i="12"/>
  <c r="BH98" i="12"/>
  <c r="BF98" i="12"/>
  <c r="BD98" i="12"/>
  <c r="BB98" i="12"/>
  <c r="AZ98" i="12"/>
  <c r="AX98" i="12"/>
  <c r="AV98" i="12"/>
  <c r="AT98" i="12"/>
  <c r="AT131" i="12" s="1"/>
  <c r="AR98" i="12"/>
  <c r="AP98" i="12"/>
  <c r="AN98" i="12"/>
  <c r="AL98" i="12"/>
  <c r="AJ98" i="12"/>
  <c r="AH98" i="12"/>
  <c r="AF98" i="12"/>
  <c r="AD98" i="12"/>
  <c r="AB98" i="12"/>
  <c r="Z98" i="12"/>
  <c r="X98" i="12"/>
  <c r="V98" i="12"/>
  <c r="T98" i="12"/>
  <c r="R98" i="12"/>
  <c r="P98" i="12"/>
  <c r="N98" i="12"/>
  <c r="N131" i="12" s="1"/>
  <c r="L98" i="12"/>
  <c r="J98" i="12"/>
  <c r="H98" i="12"/>
  <c r="F98" i="12"/>
  <c r="D98" i="12"/>
  <c r="C96" i="12"/>
  <c r="C97" i="12" s="1"/>
  <c r="C95" i="12"/>
  <c r="BL94" i="12"/>
  <c r="BJ94" i="12"/>
  <c r="BH94" i="12"/>
  <c r="BF94" i="12"/>
  <c r="BF131" i="12" s="1"/>
  <c r="BD94" i="12"/>
  <c r="BD131" i="12" s="1"/>
  <c r="BB94" i="12"/>
  <c r="BB131" i="12" s="1"/>
  <c r="AZ94" i="12"/>
  <c r="AZ131" i="12" s="1"/>
  <c r="AX94" i="12"/>
  <c r="AX131" i="12" s="1"/>
  <c r="AX132" i="12" s="1"/>
  <c r="AX133" i="12" s="1"/>
  <c r="AV94" i="12"/>
  <c r="AV131" i="12" s="1"/>
  <c r="AV132" i="12" s="1"/>
  <c r="AT94" i="12"/>
  <c r="AR94" i="12"/>
  <c r="AP94" i="12"/>
  <c r="AP131" i="12" s="1"/>
  <c r="AN94" i="12"/>
  <c r="AN131" i="12" s="1"/>
  <c r="AL94" i="12"/>
  <c r="AL131" i="12" s="1"/>
  <c r="AJ94" i="12"/>
  <c r="AJ131" i="12" s="1"/>
  <c r="AJ132" i="12" s="1"/>
  <c r="AJ133" i="12" s="1"/>
  <c r="AH94" i="12"/>
  <c r="AF94" i="12"/>
  <c r="AF131" i="12" s="1"/>
  <c r="AF132" i="12" s="1"/>
  <c r="AD94" i="12"/>
  <c r="AB94" i="12"/>
  <c r="Z94" i="12"/>
  <c r="Z131" i="12" s="1"/>
  <c r="X94" i="12"/>
  <c r="X131" i="12" s="1"/>
  <c r="V94" i="12"/>
  <c r="V131" i="12" s="1"/>
  <c r="T94" i="12"/>
  <c r="T131" i="12" s="1"/>
  <c r="R94" i="12"/>
  <c r="P94" i="12"/>
  <c r="N94" i="12"/>
  <c r="L94" i="12"/>
  <c r="J94" i="12"/>
  <c r="J131" i="12" s="1"/>
  <c r="H94" i="12"/>
  <c r="H131" i="12" s="1"/>
  <c r="F94" i="12"/>
  <c r="F131" i="12" s="1"/>
  <c r="D94" i="12"/>
  <c r="D131" i="12" s="1"/>
  <c r="D132" i="12" s="1"/>
  <c r="D133" i="12" s="1"/>
  <c r="C92" i="12"/>
  <c r="C93" i="12" s="1"/>
  <c r="C91" i="12"/>
  <c r="BL90" i="12"/>
  <c r="BJ90" i="12"/>
  <c r="BH90" i="12"/>
  <c r="BF90" i="12"/>
  <c r="BD90" i="12"/>
  <c r="BB90" i="12"/>
  <c r="AZ90" i="12"/>
  <c r="AZ132" i="12" s="1"/>
  <c r="AZ133" i="12" s="1"/>
  <c r="AX90" i="12"/>
  <c r="AV90" i="12"/>
  <c r="AT90" i="12"/>
  <c r="AR90" i="12"/>
  <c r="AP90" i="12"/>
  <c r="AN90" i="12"/>
  <c r="AL90" i="12"/>
  <c r="AJ90" i="12"/>
  <c r="AH90" i="12"/>
  <c r="AF90" i="12"/>
  <c r="AD90" i="12"/>
  <c r="AB90" i="12"/>
  <c r="Z90" i="12"/>
  <c r="X90" i="12"/>
  <c r="V90" i="12"/>
  <c r="T90" i="12"/>
  <c r="T132" i="12" s="1"/>
  <c r="T133" i="12" s="1"/>
  <c r="R90" i="12"/>
  <c r="P90" i="12"/>
  <c r="N90" i="12"/>
  <c r="L90" i="12"/>
  <c r="J90" i="12"/>
  <c r="H90" i="12"/>
  <c r="F90" i="12"/>
  <c r="D90" i="12"/>
  <c r="C89" i="12"/>
  <c r="C88" i="12"/>
  <c r="C87" i="12"/>
  <c r="C86" i="12"/>
  <c r="C85" i="12"/>
  <c r="C84" i="12"/>
  <c r="C83" i="12"/>
  <c r="C82" i="12"/>
  <c r="C81" i="12"/>
  <c r="C80" i="12"/>
  <c r="BL79" i="12"/>
  <c r="BJ79" i="12"/>
  <c r="BH79" i="12"/>
  <c r="BF79" i="12"/>
  <c r="BD79" i="12"/>
  <c r="BB79" i="12"/>
  <c r="AZ79" i="12"/>
  <c r="AX79" i="12"/>
  <c r="AV79" i="12"/>
  <c r="AT79" i="12"/>
  <c r="AR79" i="12"/>
  <c r="AP79" i="12"/>
  <c r="AN79" i="12"/>
  <c r="AL79" i="12"/>
  <c r="AJ79" i="12"/>
  <c r="AH79" i="12"/>
  <c r="AF79" i="12"/>
  <c r="AD79" i="12"/>
  <c r="AB79" i="12"/>
  <c r="Z79" i="12"/>
  <c r="X79" i="12"/>
  <c r="V79" i="12"/>
  <c r="T79" i="12"/>
  <c r="R79" i="12"/>
  <c r="P79" i="12"/>
  <c r="N79" i="12"/>
  <c r="L79" i="12"/>
  <c r="J79" i="12"/>
  <c r="H79" i="12"/>
  <c r="F79" i="12"/>
  <c r="D79" i="12"/>
  <c r="C78" i="12"/>
  <c r="C77" i="12"/>
  <c r="C76" i="12"/>
  <c r="C75" i="12"/>
  <c r="C74" i="12"/>
  <c r="C73" i="12"/>
  <c r="C72" i="12"/>
  <c r="C71" i="12"/>
  <c r="C70" i="12"/>
  <c r="C69" i="12"/>
  <c r="BL68" i="12"/>
  <c r="BJ68" i="12"/>
  <c r="BJ132" i="12" s="1"/>
  <c r="BH68" i="12"/>
  <c r="BF68" i="12"/>
  <c r="BD68" i="12"/>
  <c r="BB68" i="12"/>
  <c r="AZ68" i="12"/>
  <c r="AX68" i="12"/>
  <c r="AV68" i="12"/>
  <c r="AT68" i="12"/>
  <c r="AR68" i="12"/>
  <c r="AP68" i="12"/>
  <c r="AN68" i="12"/>
  <c r="AL68" i="12"/>
  <c r="AJ68" i="12"/>
  <c r="AH68" i="12"/>
  <c r="AF68" i="12"/>
  <c r="AD68" i="12"/>
  <c r="AB68" i="12"/>
  <c r="Z68" i="12"/>
  <c r="X68" i="12"/>
  <c r="V68" i="12"/>
  <c r="T68" i="12"/>
  <c r="R68" i="12"/>
  <c r="P68" i="12"/>
  <c r="N68" i="12"/>
  <c r="L68" i="12"/>
  <c r="J68" i="12"/>
  <c r="H68" i="12"/>
  <c r="F68" i="12"/>
  <c r="D68" i="12"/>
  <c r="C67" i="12"/>
  <c r="C66" i="12"/>
  <c r="C65" i="12"/>
  <c r="C64" i="12"/>
  <c r="C63" i="12"/>
  <c r="C62" i="12"/>
  <c r="C61" i="12"/>
  <c r="C60" i="12"/>
  <c r="C59" i="12"/>
  <c r="C58" i="12"/>
  <c r="BL57" i="12"/>
  <c r="BJ57" i="12"/>
  <c r="BJ133" i="12" s="1"/>
  <c r="BH57" i="12"/>
  <c r="BF57" i="12"/>
  <c r="BD57" i="12"/>
  <c r="BB57" i="12"/>
  <c r="AZ57" i="12"/>
  <c r="AX57" i="12"/>
  <c r="AV57" i="12"/>
  <c r="AT57" i="12"/>
  <c r="AR57" i="12"/>
  <c r="AP57" i="12"/>
  <c r="AN57" i="12"/>
  <c r="AL57" i="12"/>
  <c r="AJ57" i="12"/>
  <c r="AH57" i="12"/>
  <c r="AF57" i="12"/>
  <c r="AD57" i="12"/>
  <c r="AB57" i="12"/>
  <c r="Z57" i="12"/>
  <c r="X57" i="12"/>
  <c r="V57" i="12"/>
  <c r="T57" i="12"/>
  <c r="R57" i="12"/>
  <c r="P57" i="12"/>
  <c r="N57" i="12"/>
  <c r="L57" i="12"/>
  <c r="J57" i="12"/>
  <c r="H57" i="12"/>
  <c r="F57" i="12"/>
  <c r="D57" i="12"/>
  <c r="C56" i="12"/>
  <c r="C55" i="12"/>
  <c r="C54" i="12"/>
  <c r="C53" i="12"/>
  <c r="C52" i="12"/>
  <c r="C51" i="12"/>
  <c r="C50" i="12"/>
  <c r="C49" i="12"/>
  <c r="C48" i="12"/>
  <c r="C47" i="12"/>
  <c r="F44" i="12"/>
  <c r="D36" i="12"/>
  <c r="D37" i="12" s="1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D18" i="12"/>
  <c r="F17" i="12"/>
  <c r="H17" i="12" s="1"/>
  <c r="D17" i="12"/>
  <c r="S14" i="12"/>
  <c r="T13" i="12"/>
  <c r="R13" i="12"/>
  <c r="Q13" i="12"/>
  <c r="Q14" i="12" s="1"/>
  <c r="Y5" i="12" s="1"/>
  <c r="P13" i="12"/>
  <c r="O13" i="12"/>
  <c r="N13" i="12"/>
  <c r="M13" i="12"/>
  <c r="L13" i="12"/>
  <c r="K13" i="12"/>
  <c r="J13" i="12"/>
  <c r="D13" i="12"/>
  <c r="C13" i="12"/>
  <c r="T12" i="12"/>
  <c r="R12" i="12"/>
  <c r="Q12" i="12"/>
  <c r="P12" i="12"/>
  <c r="O12" i="12"/>
  <c r="N12" i="12"/>
  <c r="M12" i="12"/>
  <c r="L12" i="12"/>
  <c r="K12" i="12"/>
  <c r="J12" i="12"/>
  <c r="D12" i="12"/>
  <c r="E12" i="12" s="1"/>
  <c r="C12" i="12"/>
  <c r="T11" i="12"/>
  <c r="R11" i="12"/>
  <c r="Q11" i="12"/>
  <c r="P11" i="12"/>
  <c r="O11" i="12"/>
  <c r="N11" i="12"/>
  <c r="M11" i="12"/>
  <c r="L11" i="12"/>
  <c r="K11" i="12"/>
  <c r="J11" i="12"/>
  <c r="D11" i="12"/>
  <c r="E11" i="12" s="1"/>
  <c r="C11" i="12"/>
  <c r="T10" i="12"/>
  <c r="R10" i="12"/>
  <c r="Q10" i="12"/>
  <c r="P10" i="12"/>
  <c r="O10" i="12"/>
  <c r="N10" i="12"/>
  <c r="M10" i="12"/>
  <c r="L10" i="12"/>
  <c r="K10" i="12"/>
  <c r="J10" i="12"/>
  <c r="D10" i="12"/>
  <c r="E10" i="12" s="1"/>
  <c r="C10" i="12"/>
  <c r="R9" i="12"/>
  <c r="Q9" i="12"/>
  <c r="P9" i="12"/>
  <c r="O9" i="12"/>
  <c r="N9" i="12"/>
  <c r="M9" i="12"/>
  <c r="L9" i="12"/>
  <c r="K9" i="12"/>
  <c r="J9" i="12"/>
  <c r="D9" i="12"/>
  <c r="C9" i="12"/>
  <c r="T8" i="12"/>
  <c r="R8" i="12"/>
  <c r="Q8" i="12"/>
  <c r="P8" i="12"/>
  <c r="O8" i="12"/>
  <c r="N8" i="12"/>
  <c r="M8" i="12"/>
  <c r="L8" i="12"/>
  <c r="K8" i="12"/>
  <c r="J8" i="12"/>
  <c r="G8" i="12"/>
  <c r="F8" i="12"/>
  <c r="D8" i="12"/>
  <c r="C8" i="12"/>
  <c r="T7" i="12"/>
  <c r="R7" i="12"/>
  <c r="Q7" i="12"/>
  <c r="P7" i="12"/>
  <c r="O7" i="12"/>
  <c r="N7" i="12"/>
  <c r="M7" i="12"/>
  <c r="L7" i="12"/>
  <c r="K7" i="12"/>
  <c r="J7" i="12"/>
  <c r="G7" i="12"/>
  <c r="H7" i="12" s="1"/>
  <c r="F7" i="12"/>
  <c r="D7" i="12"/>
  <c r="E7" i="12" s="1"/>
  <c r="C7" i="12"/>
  <c r="T6" i="12"/>
  <c r="R6" i="12"/>
  <c r="Q6" i="12"/>
  <c r="P6" i="12"/>
  <c r="O6" i="12"/>
  <c r="N6" i="12"/>
  <c r="M6" i="12"/>
  <c r="L6" i="12"/>
  <c r="K6" i="12"/>
  <c r="J6" i="12"/>
  <c r="G6" i="12"/>
  <c r="H6" i="12" s="1"/>
  <c r="F6" i="12"/>
  <c r="D6" i="12"/>
  <c r="C6" i="12"/>
  <c r="T5" i="12"/>
  <c r="R5" i="12"/>
  <c r="Q5" i="12"/>
  <c r="P5" i="12"/>
  <c r="O5" i="12"/>
  <c r="N5" i="12"/>
  <c r="M5" i="12"/>
  <c r="L5" i="12"/>
  <c r="K5" i="12"/>
  <c r="J5" i="12"/>
  <c r="G5" i="12"/>
  <c r="F5" i="12"/>
  <c r="D5" i="12"/>
  <c r="C5" i="12"/>
  <c r="T4" i="12"/>
  <c r="T14" i="12" s="1"/>
  <c r="Y6" i="12" s="1"/>
  <c r="R4" i="12"/>
  <c r="Q4" i="12"/>
  <c r="P4" i="12"/>
  <c r="O4" i="12"/>
  <c r="O14" i="12" s="1"/>
  <c r="Y4" i="12" s="1"/>
  <c r="N4" i="12"/>
  <c r="M4" i="12"/>
  <c r="M14" i="12" s="1"/>
  <c r="L4" i="12"/>
  <c r="K4" i="12"/>
  <c r="K14" i="12" s="1"/>
  <c r="J4" i="12"/>
  <c r="G4" i="12"/>
  <c r="H4" i="12" s="1"/>
  <c r="F4" i="12"/>
  <c r="D4" i="12"/>
  <c r="G14" i="12" s="1"/>
  <c r="C4" i="12"/>
  <c r="BJ130" i="11"/>
  <c r="BH130" i="11"/>
  <c r="BF130" i="11"/>
  <c r="BD130" i="11"/>
  <c r="BB130" i="11"/>
  <c r="AZ130" i="11"/>
  <c r="AX130" i="11"/>
  <c r="AV130" i="11"/>
  <c r="AT130" i="11"/>
  <c r="AR130" i="11"/>
  <c r="AP130" i="11"/>
  <c r="AN130" i="11"/>
  <c r="AL130" i="11"/>
  <c r="AJ130" i="11"/>
  <c r="AH130" i="11"/>
  <c r="AF130" i="11"/>
  <c r="AD130" i="11"/>
  <c r="AB130" i="11"/>
  <c r="Z130" i="11"/>
  <c r="X130" i="11"/>
  <c r="V130" i="11"/>
  <c r="T130" i="11"/>
  <c r="R130" i="11"/>
  <c r="P130" i="11"/>
  <c r="N130" i="11"/>
  <c r="L130" i="11"/>
  <c r="J130" i="11"/>
  <c r="H130" i="11"/>
  <c r="F130" i="11"/>
  <c r="D130" i="11"/>
  <c r="C127" i="11"/>
  <c r="C129" i="11" s="1"/>
  <c r="BJ126" i="11"/>
  <c r="BH126" i="11"/>
  <c r="BF126" i="11"/>
  <c r="BD126" i="11"/>
  <c r="BB126" i="11"/>
  <c r="AZ126" i="11"/>
  <c r="AX126" i="11"/>
  <c r="AV126" i="11"/>
  <c r="AT126" i="11"/>
  <c r="AR126" i="11"/>
  <c r="AP126" i="11"/>
  <c r="AN126" i="11"/>
  <c r="AL126" i="11"/>
  <c r="AJ126" i="11"/>
  <c r="AH126" i="11"/>
  <c r="AF126" i="11"/>
  <c r="AD126" i="11"/>
  <c r="AB126" i="11"/>
  <c r="Z126" i="11"/>
  <c r="X126" i="11"/>
  <c r="V126" i="11"/>
  <c r="T126" i="11"/>
  <c r="R126" i="11"/>
  <c r="P126" i="11"/>
  <c r="N126" i="11"/>
  <c r="L126" i="11"/>
  <c r="J126" i="11"/>
  <c r="H126" i="11"/>
  <c r="F126" i="11"/>
  <c r="D126" i="11"/>
  <c r="C125" i="11"/>
  <c r="C123" i="11"/>
  <c r="C124" i="11" s="1"/>
  <c r="BJ122" i="11"/>
  <c r="BH122" i="11"/>
  <c r="BF122" i="11"/>
  <c r="BD122" i="11"/>
  <c r="BB122" i="11"/>
  <c r="AZ122" i="11"/>
  <c r="AX122" i="11"/>
  <c r="AV122" i="11"/>
  <c r="AT122" i="11"/>
  <c r="AR122" i="11"/>
  <c r="AP122" i="11"/>
  <c r="AN122" i="11"/>
  <c r="AL122" i="11"/>
  <c r="AJ122" i="11"/>
  <c r="AH122" i="11"/>
  <c r="AF122" i="11"/>
  <c r="AD122" i="11"/>
  <c r="AB122" i="11"/>
  <c r="Z122" i="11"/>
  <c r="X122" i="11"/>
  <c r="V122" i="11"/>
  <c r="T122" i="11"/>
  <c r="R122" i="11"/>
  <c r="P122" i="11"/>
  <c r="N122" i="11"/>
  <c r="L122" i="11"/>
  <c r="J122" i="11"/>
  <c r="H122" i="11"/>
  <c r="F122" i="11"/>
  <c r="D122" i="11"/>
  <c r="C121" i="11"/>
  <c r="C119" i="11"/>
  <c r="C120" i="11" s="1"/>
  <c r="BJ118" i="11"/>
  <c r="BH118" i="11"/>
  <c r="BF118" i="11"/>
  <c r="BD118" i="11"/>
  <c r="BB118" i="11"/>
  <c r="AZ118" i="11"/>
  <c r="AX118" i="11"/>
  <c r="AV118" i="11"/>
  <c r="AT118" i="11"/>
  <c r="AR118" i="11"/>
  <c r="AP118" i="11"/>
  <c r="AN118" i="11"/>
  <c r="AL118" i="11"/>
  <c r="AJ118" i="11"/>
  <c r="AH118" i="11"/>
  <c r="AF118" i="11"/>
  <c r="AD118" i="11"/>
  <c r="AB118" i="11"/>
  <c r="Z118" i="11"/>
  <c r="X118" i="11"/>
  <c r="V118" i="11"/>
  <c r="T118" i="11"/>
  <c r="R118" i="11"/>
  <c r="P118" i="11"/>
  <c r="N118" i="11"/>
  <c r="L118" i="11"/>
  <c r="J118" i="11"/>
  <c r="H118" i="11"/>
  <c r="F118" i="11"/>
  <c r="D118" i="11"/>
  <c r="C115" i="11"/>
  <c r="BJ114" i="11"/>
  <c r="BH114" i="11"/>
  <c r="BF114" i="11"/>
  <c r="BD114" i="11"/>
  <c r="BB114" i="11"/>
  <c r="AZ114" i="11"/>
  <c r="AX114" i="11"/>
  <c r="AV114" i="11"/>
  <c r="AT114" i="11"/>
  <c r="AR114" i="11"/>
  <c r="AP114" i="11"/>
  <c r="AN114" i="11"/>
  <c r="AL114" i="11"/>
  <c r="AJ114" i="11"/>
  <c r="AH114" i="11"/>
  <c r="AF114" i="11"/>
  <c r="AD114" i="11"/>
  <c r="AB114" i="11"/>
  <c r="Z114" i="11"/>
  <c r="X114" i="11"/>
  <c r="V114" i="11"/>
  <c r="T114" i="11"/>
  <c r="R114" i="11"/>
  <c r="P114" i="11"/>
  <c r="N114" i="11"/>
  <c r="L114" i="11"/>
  <c r="J114" i="11"/>
  <c r="H114" i="11"/>
  <c r="F114" i="11"/>
  <c r="D114" i="11"/>
  <c r="T9" i="11" s="1"/>
  <c r="C111" i="11"/>
  <c r="C113" i="11" s="1"/>
  <c r="BJ110" i="11"/>
  <c r="BH110" i="11"/>
  <c r="BF110" i="11"/>
  <c r="BD110" i="11"/>
  <c r="BB110" i="11"/>
  <c r="AZ110" i="11"/>
  <c r="AX110" i="11"/>
  <c r="AV110" i="11"/>
  <c r="AT110" i="11"/>
  <c r="AR110" i="11"/>
  <c r="AP110" i="11"/>
  <c r="AN110" i="11"/>
  <c r="AL110" i="11"/>
  <c r="AJ110" i="11"/>
  <c r="AH110" i="11"/>
  <c r="AF110" i="11"/>
  <c r="AD110" i="11"/>
  <c r="AB110" i="11"/>
  <c r="Z110" i="11"/>
  <c r="X110" i="11"/>
  <c r="V110" i="11"/>
  <c r="T110" i="11"/>
  <c r="R110" i="11"/>
  <c r="P110" i="11"/>
  <c r="T8" i="11" s="1"/>
  <c r="N110" i="11"/>
  <c r="L110" i="11"/>
  <c r="J110" i="11"/>
  <c r="H110" i="11"/>
  <c r="F110" i="11"/>
  <c r="D110" i="11"/>
  <c r="C109" i="11"/>
  <c r="C108" i="11"/>
  <c r="C107" i="11"/>
  <c r="BJ106" i="11"/>
  <c r="BH106" i="11"/>
  <c r="BF106" i="11"/>
  <c r="BD106" i="11"/>
  <c r="BB106" i="11"/>
  <c r="AZ106" i="11"/>
  <c r="AX106" i="11"/>
  <c r="AV106" i="11"/>
  <c r="AT106" i="11"/>
  <c r="AR106" i="11"/>
  <c r="AP106" i="11"/>
  <c r="AN106" i="11"/>
  <c r="AL106" i="11"/>
  <c r="AJ106" i="11"/>
  <c r="AH106" i="11"/>
  <c r="AF106" i="11"/>
  <c r="AD106" i="11"/>
  <c r="AB106" i="11"/>
  <c r="Z106" i="11"/>
  <c r="X106" i="11"/>
  <c r="V106" i="11"/>
  <c r="T106" i="11"/>
  <c r="R106" i="11"/>
  <c r="P106" i="11"/>
  <c r="N106" i="11"/>
  <c r="L106" i="11"/>
  <c r="J106" i="11"/>
  <c r="H106" i="11"/>
  <c r="F106" i="11"/>
  <c r="D106" i="11"/>
  <c r="C103" i="11"/>
  <c r="C105" i="11" s="1"/>
  <c r="BJ102" i="11"/>
  <c r="BH102" i="11"/>
  <c r="BF102" i="11"/>
  <c r="BD102" i="11"/>
  <c r="BB102" i="11"/>
  <c r="AZ102" i="11"/>
  <c r="AX102" i="11"/>
  <c r="AV102" i="11"/>
  <c r="AT102" i="11"/>
  <c r="AR102" i="11"/>
  <c r="AP102" i="11"/>
  <c r="AN102" i="11"/>
  <c r="AL102" i="11"/>
  <c r="AJ102" i="11"/>
  <c r="AH102" i="11"/>
  <c r="AF102" i="11"/>
  <c r="AD102" i="11"/>
  <c r="AB102" i="11"/>
  <c r="Z102" i="11"/>
  <c r="X102" i="11"/>
  <c r="V102" i="11"/>
  <c r="T102" i="11"/>
  <c r="R102" i="11"/>
  <c r="P102" i="11"/>
  <c r="N102" i="11"/>
  <c r="L102" i="11"/>
  <c r="J102" i="11"/>
  <c r="H102" i="11"/>
  <c r="F102" i="11"/>
  <c r="D102" i="11"/>
  <c r="C99" i="11"/>
  <c r="C100" i="11" s="1"/>
  <c r="C101" i="11" s="1"/>
  <c r="BJ98" i="11"/>
  <c r="BJ131" i="11" s="1"/>
  <c r="BH98" i="11"/>
  <c r="BF98" i="11"/>
  <c r="BD98" i="11"/>
  <c r="BB98" i="11"/>
  <c r="AZ98" i="11"/>
  <c r="AX98" i="11"/>
  <c r="AV98" i="11"/>
  <c r="AT98" i="11"/>
  <c r="AT131" i="11" s="1"/>
  <c r="AR98" i="11"/>
  <c r="AP98" i="11"/>
  <c r="AN98" i="11"/>
  <c r="AL98" i="11"/>
  <c r="AJ98" i="11"/>
  <c r="AH98" i="11"/>
  <c r="AF98" i="11"/>
  <c r="AD98" i="11"/>
  <c r="AD131" i="11" s="1"/>
  <c r="AB98" i="11"/>
  <c r="Z98" i="11"/>
  <c r="X98" i="11"/>
  <c r="V98" i="11"/>
  <c r="T98" i="11"/>
  <c r="R98" i="11"/>
  <c r="P98" i="11"/>
  <c r="N98" i="11"/>
  <c r="N131" i="11" s="1"/>
  <c r="L98" i="11"/>
  <c r="J98" i="11"/>
  <c r="H98" i="11"/>
  <c r="F98" i="11"/>
  <c r="D98" i="11"/>
  <c r="C95" i="11"/>
  <c r="C96" i="11" s="1"/>
  <c r="C97" i="11" s="1"/>
  <c r="BJ94" i="11"/>
  <c r="BH94" i="11"/>
  <c r="BF94" i="11"/>
  <c r="BD94" i="11"/>
  <c r="BB94" i="11"/>
  <c r="AZ94" i="11"/>
  <c r="AX94" i="11"/>
  <c r="AV94" i="11"/>
  <c r="AT94" i="11"/>
  <c r="AR94" i="11"/>
  <c r="AP94" i="11"/>
  <c r="AN94" i="11"/>
  <c r="AL94" i="11"/>
  <c r="AJ94" i="11"/>
  <c r="AH94" i="11"/>
  <c r="AF94" i="11"/>
  <c r="AD94" i="11"/>
  <c r="AB94" i="11"/>
  <c r="Z94" i="11"/>
  <c r="X94" i="11"/>
  <c r="V94" i="11"/>
  <c r="T94" i="11"/>
  <c r="R94" i="11"/>
  <c r="P94" i="11"/>
  <c r="N94" i="11"/>
  <c r="L94" i="11"/>
  <c r="J94" i="11"/>
  <c r="H94" i="11"/>
  <c r="F94" i="11"/>
  <c r="D94" i="11"/>
  <c r="C91" i="11"/>
  <c r="C92" i="11" s="1"/>
  <c r="C93" i="11" s="1"/>
  <c r="BJ90" i="11"/>
  <c r="BH90" i="11"/>
  <c r="BF90" i="11"/>
  <c r="BD90" i="11"/>
  <c r="BB90" i="11"/>
  <c r="AZ90" i="11"/>
  <c r="AX90" i="11"/>
  <c r="AV90" i="11"/>
  <c r="AT90" i="11"/>
  <c r="AR90" i="11"/>
  <c r="AP90" i="11"/>
  <c r="AN90" i="11"/>
  <c r="AL90" i="11"/>
  <c r="AJ90" i="11"/>
  <c r="AH90" i="11"/>
  <c r="AF90" i="11"/>
  <c r="AD90" i="11"/>
  <c r="AB90" i="11"/>
  <c r="Z90" i="11"/>
  <c r="X90" i="11"/>
  <c r="V90" i="11"/>
  <c r="T90" i="11"/>
  <c r="R90" i="11"/>
  <c r="P90" i="11"/>
  <c r="N90" i="11"/>
  <c r="L90" i="11"/>
  <c r="J90" i="11"/>
  <c r="H90" i="11"/>
  <c r="F90" i="11"/>
  <c r="D90" i="11"/>
  <c r="C89" i="11"/>
  <c r="C88" i="11"/>
  <c r="C87" i="11"/>
  <c r="C86" i="11"/>
  <c r="C85" i="11"/>
  <c r="C84" i="11"/>
  <c r="C83" i="11"/>
  <c r="C82" i="11"/>
  <c r="C81" i="11"/>
  <c r="C80" i="11"/>
  <c r="BJ79" i="11"/>
  <c r="BH79" i="11"/>
  <c r="BF79" i="11"/>
  <c r="BD79" i="11"/>
  <c r="BB79" i="11"/>
  <c r="AZ79" i="11"/>
  <c r="AX79" i="11"/>
  <c r="AV79" i="11"/>
  <c r="AT79" i="11"/>
  <c r="AR79" i="11"/>
  <c r="AP79" i="11"/>
  <c r="AN79" i="11"/>
  <c r="AL79" i="11"/>
  <c r="AJ79" i="11"/>
  <c r="AH79" i="11"/>
  <c r="AF79" i="11"/>
  <c r="AD79" i="11"/>
  <c r="AB79" i="11"/>
  <c r="Z79" i="11"/>
  <c r="X79" i="11"/>
  <c r="V79" i="11"/>
  <c r="T79" i="11"/>
  <c r="R79" i="11"/>
  <c r="P79" i="11"/>
  <c r="N79" i="11"/>
  <c r="L79" i="11"/>
  <c r="J79" i="11"/>
  <c r="H79" i="11"/>
  <c r="F79" i="11"/>
  <c r="D79" i="11"/>
  <c r="C78" i="11"/>
  <c r="C77" i="11"/>
  <c r="C76" i="11"/>
  <c r="C75" i="11"/>
  <c r="C74" i="11"/>
  <c r="C73" i="11"/>
  <c r="C72" i="11"/>
  <c r="C71" i="11"/>
  <c r="C70" i="11"/>
  <c r="C69" i="11"/>
  <c r="BJ68" i="11"/>
  <c r="BH68" i="11"/>
  <c r="BF68" i="11"/>
  <c r="BD68" i="11"/>
  <c r="BB68" i="11"/>
  <c r="AZ68" i="11"/>
  <c r="AX68" i="11"/>
  <c r="AV68" i="11"/>
  <c r="AT68" i="11"/>
  <c r="AR68" i="11"/>
  <c r="AP68" i="11"/>
  <c r="AN68" i="11"/>
  <c r="AL68" i="11"/>
  <c r="AJ68" i="11"/>
  <c r="AH68" i="11"/>
  <c r="AF68" i="11"/>
  <c r="AD68" i="11"/>
  <c r="AB68" i="11"/>
  <c r="Z68" i="11"/>
  <c r="X68" i="11"/>
  <c r="V68" i="11"/>
  <c r="T68" i="11"/>
  <c r="R68" i="11"/>
  <c r="P68" i="11"/>
  <c r="N68" i="11"/>
  <c r="L68" i="11"/>
  <c r="J68" i="11"/>
  <c r="H68" i="11"/>
  <c r="F68" i="11"/>
  <c r="D68" i="11"/>
  <c r="C67" i="11"/>
  <c r="C66" i="11"/>
  <c r="C65" i="11"/>
  <c r="C64" i="11"/>
  <c r="C63" i="11"/>
  <c r="C62" i="11"/>
  <c r="C61" i="11"/>
  <c r="C60" i="11"/>
  <c r="C59" i="11"/>
  <c r="C58" i="11"/>
  <c r="BJ57" i="11"/>
  <c r="BH57" i="11"/>
  <c r="BF57" i="11"/>
  <c r="BD57" i="11"/>
  <c r="BB57" i="11"/>
  <c r="AZ57" i="11"/>
  <c r="AX57" i="11"/>
  <c r="AV57" i="11"/>
  <c r="AT57" i="11"/>
  <c r="AR57" i="11"/>
  <c r="AP57" i="11"/>
  <c r="AN57" i="11"/>
  <c r="AL57" i="11"/>
  <c r="AJ57" i="11"/>
  <c r="AH57" i="11"/>
  <c r="AF57" i="11"/>
  <c r="AD57" i="11"/>
  <c r="AB57" i="11"/>
  <c r="Z57" i="11"/>
  <c r="X57" i="11"/>
  <c r="V57" i="11"/>
  <c r="T57" i="11"/>
  <c r="R57" i="11"/>
  <c r="P57" i="11"/>
  <c r="N57" i="11"/>
  <c r="L57" i="11"/>
  <c r="J57" i="11"/>
  <c r="H57" i="11"/>
  <c r="F57" i="11"/>
  <c r="D57" i="11"/>
  <c r="C56" i="11"/>
  <c r="C55" i="11"/>
  <c r="C54" i="11"/>
  <c r="C53" i="11"/>
  <c r="C52" i="11"/>
  <c r="C51" i="11"/>
  <c r="C50" i="11"/>
  <c r="C49" i="11"/>
  <c r="C48" i="11"/>
  <c r="C47" i="11"/>
  <c r="F44" i="11"/>
  <c r="D36" i="11"/>
  <c r="D37" i="11" s="1"/>
  <c r="C33" i="11"/>
  <c r="C32" i="11"/>
  <c r="C31" i="11"/>
  <c r="C30" i="11"/>
  <c r="C29" i="11"/>
  <c r="C28" i="11"/>
  <c r="C27" i="11"/>
  <c r="C26" i="11"/>
  <c r="C25" i="11"/>
  <c r="C24" i="11"/>
  <c r="C23" i="11"/>
  <c r="C22" i="11"/>
  <c r="C21" i="11"/>
  <c r="C20" i="11"/>
  <c r="C19" i="11"/>
  <c r="D17" i="11"/>
  <c r="D18" i="11" s="1"/>
  <c r="S14" i="11"/>
  <c r="T13" i="11"/>
  <c r="R13" i="11"/>
  <c r="Q13" i="11"/>
  <c r="P13" i="11"/>
  <c r="O13" i="11"/>
  <c r="N13" i="11"/>
  <c r="M13" i="11"/>
  <c r="L13" i="11"/>
  <c r="K13" i="11"/>
  <c r="J13" i="11"/>
  <c r="D13" i="11"/>
  <c r="C13" i="11"/>
  <c r="T12" i="11"/>
  <c r="R12" i="11"/>
  <c r="Q12" i="11"/>
  <c r="P12" i="11"/>
  <c r="O12" i="11"/>
  <c r="N12" i="11"/>
  <c r="M12" i="11"/>
  <c r="L12" i="11"/>
  <c r="K12" i="11"/>
  <c r="J12" i="11"/>
  <c r="D12" i="11"/>
  <c r="C12" i="11"/>
  <c r="T11" i="11"/>
  <c r="R11" i="11"/>
  <c r="Q11" i="11"/>
  <c r="P11" i="11"/>
  <c r="O11" i="11"/>
  <c r="N11" i="11"/>
  <c r="M11" i="11"/>
  <c r="L11" i="11"/>
  <c r="K11" i="11"/>
  <c r="J11" i="11"/>
  <c r="D11" i="11"/>
  <c r="C11" i="11"/>
  <c r="R10" i="11"/>
  <c r="Q10" i="11"/>
  <c r="P10" i="11"/>
  <c r="O10" i="11"/>
  <c r="N10" i="11"/>
  <c r="M10" i="11"/>
  <c r="L10" i="11"/>
  <c r="K10" i="11"/>
  <c r="J10" i="11"/>
  <c r="D10" i="11"/>
  <c r="C10" i="11"/>
  <c r="R9" i="11"/>
  <c r="Q9" i="11"/>
  <c r="P9" i="11"/>
  <c r="O9" i="11"/>
  <c r="N9" i="11"/>
  <c r="M9" i="11"/>
  <c r="L9" i="11"/>
  <c r="K9" i="11"/>
  <c r="J9" i="11"/>
  <c r="D9" i="11"/>
  <c r="C9" i="11"/>
  <c r="R8" i="11"/>
  <c r="Q8" i="11"/>
  <c r="P8" i="11"/>
  <c r="O8" i="11"/>
  <c r="N8" i="11"/>
  <c r="M8" i="11"/>
  <c r="L8" i="11"/>
  <c r="K8" i="11"/>
  <c r="J8" i="11"/>
  <c r="G8" i="11"/>
  <c r="F8" i="11"/>
  <c r="D8" i="11"/>
  <c r="C8" i="11"/>
  <c r="T7" i="11"/>
  <c r="R7" i="11"/>
  <c r="Q7" i="11"/>
  <c r="P7" i="11"/>
  <c r="O7" i="11"/>
  <c r="N7" i="11"/>
  <c r="M7" i="11"/>
  <c r="L7" i="11"/>
  <c r="K7" i="11"/>
  <c r="J7" i="11"/>
  <c r="G7" i="11"/>
  <c r="F7" i="11"/>
  <c r="D7" i="11"/>
  <c r="C7" i="11"/>
  <c r="T6" i="11"/>
  <c r="R6" i="11"/>
  <c r="Q6" i="11"/>
  <c r="P6" i="11"/>
  <c r="O6" i="11"/>
  <c r="N6" i="11"/>
  <c r="M6" i="11"/>
  <c r="L6" i="11"/>
  <c r="K6" i="11"/>
  <c r="J6" i="11"/>
  <c r="G6" i="11"/>
  <c r="F6" i="11"/>
  <c r="D6" i="11"/>
  <c r="C6" i="11"/>
  <c r="T5" i="11"/>
  <c r="R5" i="11"/>
  <c r="Q5" i="11"/>
  <c r="P5" i="11"/>
  <c r="O5" i="11"/>
  <c r="N5" i="11"/>
  <c r="M5" i="11"/>
  <c r="L5" i="11"/>
  <c r="K5" i="11"/>
  <c r="J5" i="11"/>
  <c r="G5" i="11"/>
  <c r="F5" i="11"/>
  <c r="D5" i="11"/>
  <c r="C5" i="11"/>
  <c r="T4" i="11"/>
  <c r="R4" i="11"/>
  <c r="Q4" i="11"/>
  <c r="P4" i="11"/>
  <c r="O4" i="11"/>
  <c r="N4" i="11"/>
  <c r="M4" i="11"/>
  <c r="L4" i="11"/>
  <c r="K4" i="11"/>
  <c r="J4" i="11"/>
  <c r="G4" i="11"/>
  <c r="F4" i="11"/>
  <c r="D4" i="11"/>
  <c r="C4" i="11"/>
  <c r="BL131" i="10"/>
  <c r="BL132" i="10" s="1"/>
  <c r="AF131" i="10"/>
  <c r="AF132" i="10" s="1"/>
  <c r="BL130" i="10"/>
  <c r="BJ130" i="10"/>
  <c r="BH130" i="10"/>
  <c r="BF130" i="10"/>
  <c r="BD130" i="10"/>
  <c r="BB130" i="10"/>
  <c r="AZ130" i="10"/>
  <c r="AX130" i="10"/>
  <c r="AV130" i="10"/>
  <c r="AT130" i="10"/>
  <c r="AR130" i="10"/>
  <c r="AP130" i="10"/>
  <c r="AN130" i="10"/>
  <c r="AL130" i="10"/>
  <c r="AJ130" i="10"/>
  <c r="AH130" i="10"/>
  <c r="AF130" i="10"/>
  <c r="AD130" i="10"/>
  <c r="AB130" i="10"/>
  <c r="Z130" i="10"/>
  <c r="X130" i="10"/>
  <c r="V130" i="10"/>
  <c r="T130" i="10"/>
  <c r="R130" i="10"/>
  <c r="P130" i="10"/>
  <c r="N130" i="10"/>
  <c r="L130" i="10"/>
  <c r="J130" i="10"/>
  <c r="H130" i="10"/>
  <c r="F130" i="10"/>
  <c r="D130" i="10"/>
  <c r="C127" i="10"/>
  <c r="C129" i="10" s="1"/>
  <c r="BL126" i="10"/>
  <c r="BJ126" i="10"/>
  <c r="BH126" i="10"/>
  <c r="BF126" i="10"/>
  <c r="BD126" i="10"/>
  <c r="BB126" i="10"/>
  <c r="AZ126" i="10"/>
  <c r="AX126" i="10"/>
  <c r="AV126" i="10"/>
  <c r="AT126" i="10"/>
  <c r="AR126" i="10"/>
  <c r="AP126" i="10"/>
  <c r="AN126" i="10"/>
  <c r="AL126" i="10"/>
  <c r="AJ126" i="10"/>
  <c r="AH126" i="10"/>
  <c r="AF126" i="10"/>
  <c r="AD126" i="10"/>
  <c r="AB126" i="10"/>
  <c r="Z126" i="10"/>
  <c r="X126" i="10"/>
  <c r="V126" i="10"/>
  <c r="T126" i="10"/>
  <c r="R126" i="10"/>
  <c r="P126" i="10"/>
  <c r="N126" i="10"/>
  <c r="L126" i="10"/>
  <c r="J126" i="10"/>
  <c r="H126" i="10"/>
  <c r="F126" i="10"/>
  <c r="D126" i="10"/>
  <c r="C125" i="10"/>
  <c r="C124" i="10"/>
  <c r="C123" i="10"/>
  <c r="BL122" i="10"/>
  <c r="BJ122" i="10"/>
  <c r="BH122" i="10"/>
  <c r="BF122" i="10"/>
  <c r="BD122" i="10"/>
  <c r="BB122" i="10"/>
  <c r="AZ122" i="10"/>
  <c r="AX122" i="10"/>
  <c r="AV122" i="10"/>
  <c r="AT122" i="10"/>
  <c r="AR122" i="10"/>
  <c r="AP122" i="10"/>
  <c r="AN122" i="10"/>
  <c r="AL122" i="10"/>
  <c r="AJ122" i="10"/>
  <c r="AH122" i="10"/>
  <c r="AF122" i="10"/>
  <c r="AD122" i="10"/>
  <c r="AB122" i="10"/>
  <c r="Z122" i="10"/>
  <c r="X122" i="10"/>
  <c r="V122" i="10"/>
  <c r="T122" i="10"/>
  <c r="R122" i="10"/>
  <c r="P122" i="10"/>
  <c r="N122" i="10"/>
  <c r="L122" i="10"/>
  <c r="J122" i="10"/>
  <c r="H122" i="10"/>
  <c r="F122" i="10"/>
  <c r="D122" i="10"/>
  <c r="T11" i="10" s="1"/>
  <c r="C119" i="10"/>
  <c r="C121" i="10" s="1"/>
  <c r="BL118" i="10"/>
  <c r="BJ118" i="10"/>
  <c r="BH118" i="10"/>
  <c r="BF118" i="10"/>
  <c r="BD118" i="10"/>
  <c r="BB118" i="10"/>
  <c r="AZ118" i="10"/>
  <c r="AX118" i="10"/>
  <c r="AV118" i="10"/>
  <c r="AT118" i="10"/>
  <c r="AR118" i="10"/>
  <c r="AP118" i="10"/>
  <c r="AN118" i="10"/>
  <c r="AL118" i="10"/>
  <c r="AJ118" i="10"/>
  <c r="AH118" i="10"/>
  <c r="AF118" i="10"/>
  <c r="AD118" i="10"/>
  <c r="AB118" i="10"/>
  <c r="Z118" i="10"/>
  <c r="X118" i="10"/>
  <c r="V118" i="10"/>
  <c r="T118" i="10"/>
  <c r="R118" i="10"/>
  <c r="P118" i="10"/>
  <c r="N118" i="10"/>
  <c r="L118" i="10"/>
  <c r="J118" i="10"/>
  <c r="H118" i="10"/>
  <c r="T10" i="10" s="1"/>
  <c r="F118" i="10"/>
  <c r="D118" i="10"/>
  <c r="C115" i="10"/>
  <c r="BL114" i="10"/>
  <c r="BJ114" i="10"/>
  <c r="BH114" i="10"/>
  <c r="BF114" i="10"/>
  <c r="BD114" i="10"/>
  <c r="BB114" i="10"/>
  <c r="AZ114" i="10"/>
  <c r="AX114" i="10"/>
  <c r="AV114" i="10"/>
  <c r="AT114" i="10"/>
  <c r="AR114" i="10"/>
  <c r="AP114" i="10"/>
  <c r="AN114" i="10"/>
  <c r="AL114" i="10"/>
  <c r="AJ114" i="10"/>
  <c r="AH114" i="10"/>
  <c r="AF114" i="10"/>
  <c r="AD114" i="10"/>
  <c r="AB114" i="10"/>
  <c r="Z114" i="10"/>
  <c r="X114" i="10"/>
  <c r="V114" i="10"/>
  <c r="T114" i="10"/>
  <c r="R114" i="10"/>
  <c r="P114" i="10"/>
  <c r="N114" i="10"/>
  <c r="L114" i="10"/>
  <c r="J114" i="10"/>
  <c r="H114" i="10"/>
  <c r="F114" i="10"/>
  <c r="D114" i="10"/>
  <c r="C111" i="10"/>
  <c r="C113" i="10" s="1"/>
  <c r="BL110" i="10"/>
  <c r="BJ110" i="10"/>
  <c r="BH110" i="10"/>
  <c r="BF110" i="10"/>
  <c r="BD110" i="10"/>
  <c r="BB110" i="10"/>
  <c r="AZ110" i="10"/>
  <c r="AX110" i="10"/>
  <c r="AV110" i="10"/>
  <c r="AT110" i="10"/>
  <c r="AR110" i="10"/>
  <c r="AP110" i="10"/>
  <c r="AN110" i="10"/>
  <c r="AL110" i="10"/>
  <c r="AJ110" i="10"/>
  <c r="AH110" i="10"/>
  <c r="AF110" i="10"/>
  <c r="AD110" i="10"/>
  <c r="AB110" i="10"/>
  <c r="Z110" i="10"/>
  <c r="X110" i="10"/>
  <c r="V110" i="10"/>
  <c r="T110" i="10"/>
  <c r="R110" i="10"/>
  <c r="P110" i="10"/>
  <c r="N110" i="10"/>
  <c r="L110" i="10"/>
  <c r="J110" i="10"/>
  <c r="H110" i="10"/>
  <c r="F110" i="10"/>
  <c r="D110" i="10"/>
  <c r="C109" i="10"/>
  <c r="C108" i="10"/>
  <c r="C107" i="10"/>
  <c r="BL106" i="10"/>
  <c r="BJ106" i="10"/>
  <c r="BH106" i="10"/>
  <c r="BF106" i="10"/>
  <c r="BD106" i="10"/>
  <c r="BB106" i="10"/>
  <c r="AZ106" i="10"/>
  <c r="AX106" i="10"/>
  <c r="AV106" i="10"/>
  <c r="AT106" i="10"/>
  <c r="AR106" i="10"/>
  <c r="AP106" i="10"/>
  <c r="AN106" i="10"/>
  <c r="AL106" i="10"/>
  <c r="AJ106" i="10"/>
  <c r="AH106" i="10"/>
  <c r="AF106" i="10"/>
  <c r="AD106" i="10"/>
  <c r="AB106" i="10"/>
  <c r="Z106" i="10"/>
  <c r="X106" i="10"/>
  <c r="V106" i="10"/>
  <c r="T106" i="10"/>
  <c r="R106" i="10"/>
  <c r="P106" i="10"/>
  <c r="N106" i="10"/>
  <c r="L106" i="10"/>
  <c r="J106" i="10"/>
  <c r="H106" i="10"/>
  <c r="F106" i="10"/>
  <c r="D106" i="10"/>
  <c r="C103" i="10"/>
  <c r="C105" i="10" s="1"/>
  <c r="BL102" i="10"/>
  <c r="BJ102" i="10"/>
  <c r="BH102" i="10"/>
  <c r="BF102" i="10"/>
  <c r="BD102" i="10"/>
  <c r="BB102" i="10"/>
  <c r="AZ102" i="10"/>
  <c r="AX102" i="10"/>
  <c r="AV102" i="10"/>
  <c r="AT102" i="10"/>
  <c r="AR102" i="10"/>
  <c r="AP102" i="10"/>
  <c r="AN102" i="10"/>
  <c r="AL102" i="10"/>
  <c r="AJ102" i="10"/>
  <c r="AH102" i="10"/>
  <c r="AF102" i="10"/>
  <c r="AD102" i="10"/>
  <c r="AB102" i="10"/>
  <c r="Z102" i="10"/>
  <c r="X102" i="10"/>
  <c r="V102" i="10"/>
  <c r="T102" i="10"/>
  <c r="R102" i="10"/>
  <c r="P102" i="10"/>
  <c r="N102" i="10"/>
  <c r="L102" i="10"/>
  <c r="J102" i="10"/>
  <c r="H102" i="10"/>
  <c r="F102" i="10"/>
  <c r="D102" i="10"/>
  <c r="C99" i="10"/>
  <c r="C100" i="10" s="1"/>
  <c r="C101" i="10" s="1"/>
  <c r="BL98" i="10"/>
  <c r="BJ98" i="10"/>
  <c r="BJ131" i="10" s="1"/>
  <c r="BH98" i="10"/>
  <c r="BF98" i="10"/>
  <c r="BD98" i="10"/>
  <c r="BB98" i="10"/>
  <c r="AZ98" i="10"/>
  <c r="AX98" i="10"/>
  <c r="AV98" i="10"/>
  <c r="AT98" i="10"/>
  <c r="AT131" i="10" s="1"/>
  <c r="AR98" i="10"/>
  <c r="AP98" i="10"/>
  <c r="AN98" i="10"/>
  <c r="AL98" i="10"/>
  <c r="AJ98" i="10"/>
  <c r="AH98" i="10"/>
  <c r="AF98" i="10"/>
  <c r="AD98" i="10"/>
  <c r="AD131" i="10" s="1"/>
  <c r="AB98" i="10"/>
  <c r="Z98" i="10"/>
  <c r="X98" i="10"/>
  <c r="V98" i="10"/>
  <c r="T98" i="10"/>
  <c r="R98" i="10"/>
  <c r="P98" i="10"/>
  <c r="N98" i="10"/>
  <c r="N131" i="10" s="1"/>
  <c r="L98" i="10"/>
  <c r="J98" i="10"/>
  <c r="H98" i="10"/>
  <c r="F98" i="10"/>
  <c r="D98" i="10"/>
  <c r="C95" i="10"/>
  <c r="C96" i="10" s="1"/>
  <c r="C97" i="10" s="1"/>
  <c r="BL94" i="10"/>
  <c r="BJ94" i="10"/>
  <c r="BH94" i="10"/>
  <c r="BF94" i="10"/>
  <c r="BD94" i="10"/>
  <c r="BB94" i="10"/>
  <c r="AZ94" i="10"/>
  <c r="AZ131" i="10" s="1"/>
  <c r="AX94" i="10"/>
  <c r="AX131" i="10" s="1"/>
  <c r="AX132" i="10" s="1"/>
  <c r="AX133" i="10" s="1"/>
  <c r="AV94" i="10"/>
  <c r="AV131" i="10" s="1"/>
  <c r="AV132" i="10" s="1"/>
  <c r="AT94" i="10"/>
  <c r="AR94" i="10"/>
  <c r="AP94" i="10"/>
  <c r="AN94" i="10"/>
  <c r="AL94" i="10"/>
  <c r="AJ94" i="10"/>
  <c r="AJ131" i="10" s="1"/>
  <c r="AH94" i="10"/>
  <c r="AH131" i="10" s="1"/>
  <c r="AH132" i="10" s="1"/>
  <c r="AH133" i="10" s="1"/>
  <c r="AF94" i="10"/>
  <c r="AD94" i="10"/>
  <c r="AB94" i="10"/>
  <c r="Z94" i="10"/>
  <c r="Z131" i="10" s="1"/>
  <c r="X94" i="10"/>
  <c r="V94" i="10"/>
  <c r="T94" i="10"/>
  <c r="T131" i="10" s="1"/>
  <c r="R94" i="10"/>
  <c r="R131" i="10" s="1"/>
  <c r="R132" i="10" s="1"/>
  <c r="R133" i="10" s="1"/>
  <c r="P94" i="10"/>
  <c r="P131" i="10" s="1"/>
  <c r="P132" i="10" s="1"/>
  <c r="N94" i="10"/>
  <c r="L94" i="10"/>
  <c r="J94" i="10"/>
  <c r="J131" i="10" s="1"/>
  <c r="H94" i="10"/>
  <c r="F94" i="10"/>
  <c r="D94" i="10"/>
  <c r="D131" i="10" s="1"/>
  <c r="C93" i="10"/>
  <c r="C92" i="10"/>
  <c r="C91" i="10"/>
  <c r="BL90" i="10"/>
  <c r="BJ90" i="10"/>
  <c r="BH90" i="10"/>
  <c r="BF90" i="10"/>
  <c r="BD90" i="10"/>
  <c r="BB90" i="10"/>
  <c r="AZ90" i="10"/>
  <c r="AZ132" i="10" s="1"/>
  <c r="AZ133" i="10" s="1"/>
  <c r="AX90" i="10"/>
  <c r="AV90" i="10"/>
  <c r="AT90" i="10"/>
  <c r="AR90" i="10"/>
  <c r="AP90" i="10"/>
  <c r="AN90" i="10"/>
  <c r="AL90" i="10"/>
  <c r="AJ90" i="10"/>
  <c r="AJ132" i="10" s="1"/>
  <c r="AJ133" i="10" s="1"/>
  <c r="AH90" i="10"/>
  <c r="AF90" i="10"/>
  <c r="AD90" i="10"/>
  <c r="AB90" i="10"/>
  <c r="Z90" i="10"/>
  <c r="X90" i="10"/>
  <c r="V90" i="10"/>
  <c r="T90" i="10"/>
  <c r="T132" i="10" s="1"/>
  <c r="T133" i="10" s="1"/>
  <c r="R90" i="10"/>
  <c r="P90" i="10"/>
  <c r="N90" i="10"/>
  <c r="L90" i="10"/>
  <c r="J90" i="10"/>
  <c r="H90" i="10"/>
  <c r="F90" i="10"/>
  <c r="D90" i="10"/>
  <c r="D132" i="10" s="1"/>
  <c r="D133" i="10" s="1"/>
  <c r="C89" i="10"/>
  <c r="C88" i="10"/>
  <c r="C87" i="10"/>
  <c r="C86" i="10"/>
  <c r="C85" i="10"/>
  <c r="C84" i="10"/>
  <c r="C83" i="10"/>
  <c r="C82" i="10"/>
  <c r="C81" i="10"/>
  <c r="C80" i="10"/>
  <c r="BL79" i="10"/>
  <c r="BJ79" i="10"/>
  <c r="BH79" i="10"/>
  <c r="BF79" i="10"/>
  <c r="BD79" i="10"/>
  <c r="BB79" i="10"/>
  <c r="AZ79" i="10"/>
  <c r="AX79" i="10"/>
  <c r="AV79" i="10"/>
  <c r="AT79" i="10"/>
  <c r="AR79" i="10"/>
  <c r="AP79" i="10"/>
  <c r="AN79" i="10"/>
  <c r="AL79" i="10"/>
  <c r="AJ79" i="10"/>
  <c r="AH79" i="10"/>
  <c r="AF79" i="10"/>
  <c r="AD79" i="10"/>
  <c r="AB79" i="10"/>
  <c r="Z79" i="10"/>
  <c r="X79" i="10"/>
  <c r="V79" i="10"/>
  <c r="T79" i="10"/>
  <c r="R79" i="10"/>
  <c r="P79" i="10"/>
  <c r="N79" i="10"/>
  <c r="L79" i="10"/>
  <c r="J79" i="10"/>
  <c r="H79" i="10"/>
  <c r="F79" i="10"/>
  <c r="D79" i="10"/>
  <c r="C78" i="10"/>
  <c r="C77" i="10"/>
  <c r="C76" i="10"/>
  <c r="C75" i="10"/>
  <c r="C74" i="10"/>
  <c r="C73" i="10"/>
  <c r="C72" i="10"/>
  <c r="C71" i="10"/>
  <c r="C70" i="10"/>
  <c r="C69" i="10"/>
  <c r="BL68" i="10"/>
  <c r="BJ68" i="10"/>
  <c r="BH68" i="10"/>
  <c r="BF68" i="10"/>
  <c r="BD68" i="10"/>
  <c r="BB68" i="10"/>
  <c r="AZ68" i="10"/>
  <c r="AX68" i="10"/>
  <c r="AV68" i="10"/>
  <c r="AT68" i="10"/>
  <c r="AR68" i="10"/>
  <c r="AP68" i="10"/>
  <c r="AN68" i="10"/>
  <c r="AL68" i="10"/>
  <c r="AJ68" i="10"/>
  <c r="AH68" i="10"/>
  <c r="AF68" i="10"/>
  <c r="AD68" i="10"/>
  <c r="AB68" i="10"/>
  <c r="Z68" i="10"/>
  <c r="Z132" i="10" s="1"/>
  <c r="X68" i="10"/>
  <c r="V68" i="10"/>
  <c r="T68" i="10"/>
  <c r="R68" i="10"/>
  <c r="P68" i="10"/>
  <c r="N68" i="10"/>
  <c r="L68" i="10"/>
  <c r="J68" i="10"/>
  <c r="J132" i="10" s="1"/>
  <c r="H68" i="10"/>
  <c r="F68" i="10"/>
  <c r="D68" i="10"/>
  <c r="C67" i="10"/>
  <c r="C66" i="10"/>
  <c r="C65" i="10"/>
  <c r="C64" i="10"/>
  <c r="C63" i="10"/>
  <c r="C62" i="10"/>
  <c r="C61" i="10"/>
  <c r="C60" i="10"/>
  <c r="C59" i="10"/>
  <c r="C58" i="10"/>
  <c r="BL57" i="10"/>
  <c r="BJ57" i="10"/>
  <c r="BH57" i="10"/>
  <c r="BF57" i="10"/>
  <c r="BD57" i="10"/>
  <c r="BB57" i="10"/>
  <c r="AZ57" i="10"/>
  <c r="AX57" i="10"/>
  <c r="AV57" i="10"/>
  <c r="AT57" i="10"/>
  <c r="AR57" i="10"/>
  <c r="AP57" i="10"/>
  <c r="AN57" i="10"/>
  <c r="AL57" i="10"/>
  <c r="AJ57" i="10"/>
  <c r="AH57" i="10"/>
  <c r="AF57" i="10"/>
  <c r="AD57" i="10"/>
  <c r="AB57" i="10"/>
  <c r="Z57" i="10"/>
  <c r="X57" i="10"/>
  <c r="V57" i="10"/>
  <c r="T57" i="10"/>
  <c r="R57" i="10"/>
  <c r="P57" i="10"/>
  <c r="N57" i="10"/>
  <c r="L57" i="10"/>
  <c r="J57" i="10"/>
  <c r="H57" i="10"/>
  <c r="F57" i="10"/>
  <c r="D57" i="10"/>
  <c r="C56" i="10"/>
  <c r="C55" i="10"/>
  <c r="C54" i="10"/>
  <c r="C53" i="10"/>
  <c r="C52" i="10"/>
  <c r="C51" i="10"/>
  <c r="C50" i="10"/>
  <c r="C49" i="10"/>
  <c r="C48" i="10"/>
  <c r="C47" i="10"/>
  <c r="F44" i="10"/>
  <c r="D36" i="10"/>
  <c r="D37" i="10" s="1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19" i="10"/>
  <c r="D17" i="10"/>
  <c r="D18" i="10" s="1"/>
  <c r="S14" i="10"/>
  <c r="T13" i="10"/>
  <c r="R13" i="10"/>
  <c r="Q13" i="10"/>
  <c r="P13" i="10"/>
  <c r="O13" i="10"/>
  <c r="N13" i="10"/>
  <c r="M13" i="10"/>
  <c r="L13" i="10"/>
  <c r="K13" i="10"/>
  <c r="J13" i="10"/>
  <c r="D13" i="10"/>
  <c r="C13" i="10"/>
  <c r="T12" i="10"/>
  <c r="R12" i="10"/>
  <c r="Q12" i="10"/>
  <c r="P12" i="10"/>
  <c r="O12" i="10"/>
  <c r="N12" i="10"/>
  <c r="M12" i="10"/>
  <c r="L12" i="10"/>
  <c r="K12" i="10"/>
  <c r="J12" i="10"/>
  <c r="D12" i="10"/>
  <c r="C12" i="10"/>
  <c r="R11" i="10"/>
  <c r="Q11" i="10"/>
  <c r="P11" i="10"/>
  <c r="O11" i="10"/>
  <c r="N11" i="10"/>
  <c r="M11" i="10"/>
  <c r="L11" i="10"/>
  <c r="K11" i="10"/>
  <c r="J11" i="10"/>
  <c r="D11" i="10"/>
  <c r="C11" i="10"/>
  <c r="R10" i="10"/>
  <c r="Q10" i="10"/>
  <c r="P10" i="10"/>
  <c r="O10" i="10"/>
  <c r="N10" i="10"/>
  <c r="M10" i="10"/>
  <c r="L10" i="10"/>
  <c r="K10" i="10"/>
  <c r="J10" i="10"/>
  <c r="D10" i="10"/>
  <c r="C10" i="10"/>
  <c r="T9" i="10"/>
  <c r="R9" i="10"/>
  <c r="Q9" i="10"/>
  <c r="P9" i="10"/>
  <c r="O9" i="10"/>
  <c r="N9" i="10"/>
  <c r="M9" i="10"/>
  <c r="L9" i="10"/>
  <c r="K9" i="10"/>
  <c r="J9" i="10"/>
  <c r="C9" i="10"/>
  <c r="T8" i="10"/>
  <c r="T14" i="10" s="1"/>
  <c r="Y6" i="10" s="1"/>
  <c r="R8" i="10"/>
  <c r="Q8" i="10"/>
  <c r="P8" i="10"/>
  <c r="O8" i="10"/>
  <c r="N8" i="10"/>
  <c r="M8" i="10"/>
  <c r="L8" i="10"/>
  <c r="K8" i="10"/>
  <c r="J8" i="10"/>
  <c r="G8" i="10"/>
  <c r="F8" i="10"/>
  <c r="C8" i="10"/>
  <c r="T7" i="10"/>
  <c r="R7" i="10"/>
  <c r="Q7" i="10"/>
  <c r="P7" i="10"/>
  <c r="O7" i="10"/>
  <c r="N7" i="10"/>
  <c r="M7" i="10"/>
  <c r="L7" i="10"/>
  <c r="K7" i="10"/>
  <c r="J7" i="10"/>
  <c r="G7" i="10"/>
  <c r="F7" i="10"/>
  <c r="D7" i="10"/>
  <c r="C7" i="10"/>
  <c r="T6" i="10"/>
  <c r="R6" i="10"/>
  <c r="Q6" i="10"/>
  <c r="P6" i="10"/>
  <c r="O6" i="10"/>
  <c r="N6" i="10"/>
  <c r="M6" i="10"/>
  <c r="L6" i="10"/>
  <c r="K6" i="10"/>
  <c r="J6" i="10"/>
  <c r="G6" i="10"/>
  <c r="F6" i="10"/>
  <c r="D6" i="10"/>
  <c r="C6" i="10"/>
  <c r="T5" i="10"/>
  <c r="R5" i="10"/>
  <c r="Q5" i="10"/>
  <c r="P5" i="10"/>
  <c r="O5" i="10"/>
  <c r="N5" i="10"/>
  <c r="M5" i="10"/>
  <c r="L5" i="10"/>
  <c r="K5" i="10"/>
  <c r="J5" i="10"/>
  <c r="G5" i="10"/>
  <c r="F5" i="10"/>
  <c r="D5" i="10"/>
  <c r="C5" i="10"/>
  <c r="T4" i="10"/>
  <c r="R4" i="10"/>
  <c r="Q4" i="10"/>
  <c r="Q14" i="10" s="1"/>
  <c r="Y5" i="10" s="1"/>
  <c r="P4" i="10"/>
  <c r="O4" i="10"/>
  <c r="O14" i="10" s="1"/>
  <c r="Y4" i="10" s="1"/>
  <c r="N4" i="10"/>
  <c r="M4" i="10"/>
  <c r="M14" i="10" s="1"/>
  <c r="L4" i="10"/>
  <c r="K4" i="10"/>
  <c r="K14" i="10" s="1"/>
  <c r="J4" i="10"/>
  <c r="G4" i="10"/>
  <c r="F4" i="10"/>
  <c r="D4" i="10"/>
  <c r="C4" i="10"/>
  <c r="BJ131" i="9"/>
  <c r="P131" i="9"/>
  <c r="P132" i="9" s="1"/>
  <c r="BL130" i="9"/>
  <c r="BJ130" i="9"/>
  <c r="BH130" i="9"/>
  <c r="BF130" i="9"/>
  <c r="BD130" i="9"/>
  <c r="BB130" i="9"/>
  <c r="AZ130" i="9"/>
  <c r="AX130" i="9"/>
  <c r="AV130" i="9"/>
  <c r="AT130" i="9"/>
  <c r="AR130" i="9"/>
  <c r="AP130" i="9"/>
  <c r="AN130" i="9"/>
  <c r="AL130" i="9"/>
  <c r="AJ130" i="9"/>
  <c r="AH130" i="9"/>
  <c r="AF130" i="9"/>
  <c r="AD130" i="9"/>
  <c r="AB130" i="9"/>
  <c r="Z130" i="9"/>
  <c r="X130" i="9"/>
  <c r="V130" i="9"/>
  <c r="T130" i="9"/>
  <c r="R130" i="9"/>
  <c r="P130" i="9"/>
  <c r="N130" i="9"/>
  <c r="L130" i="9"/>
  <c r="J130" i="9"/>
  <c r="H130" i="9"/>
  <c r="F130" i="9"/>
  <c r="D130" i="9"/>
  <c r="C127" i="9"/>
  <c r="C129" i="9" s="1"/>
  <c r="BL126" i="9"/>
  <c r="BJ126" i="9"/>
  <c r="BH126" i="9"/>
  <c r="BF126" i="9"/>
  <c r="BD126" i="9"/>
  <c r="BB126" i="9"/>
  <c r="AZ126" i="9"/>
  <c r="AX126" i="9"/>
  <c r="AV126" i="9"/>
  <c r="AT126" i="9"/>
  <c r="AR126" i="9"/>
  <c r="AP126" i="9"/>
  <c r="AN126" i="9"/>
  <c r="AL126" i="9"/>
  <c r="AJ126" i="9"/>
  <c r="AH126" i="9"/>
  <c r="AF126" i="9"/>
  <c r="AD126" i="9"/>
  <c r="AB126" i="9"/>
  <c r="Z126" i="9"/>
  <c r="X126" i="9"/>
  <c r="V126" i="9"/>
  <c r="T126" i="9"/>
  <c r="R126" i="9"/>
  <c r="P126" i="9"/>
  <c r="N126" i="9"/>
  <c r="L126" i="9"/>
  <c r="J126" i="9"/>
  <c r="H126" i="9"/>
  <c r="F126" i="9"/>
  <c r="D126" i="9"/>
  <c r="C125" i="9"/>
  <c r="C124" i="9"/>
  <c r="C123" i="9"/>
  <c r="BL122" i="9"/>
  <c r="BJ122" i="9"/>
  <c r="BH122" i="9"/>
  <c r="BF122" i="9"/>
  <c r="BD122" i="9"/>
  <c r="BB122" i="9"/>
  <c r="AZ122" i="9"/>
  <c r="AX122" i="9"/>
  <c r="AV122" i="9"/>
  <c r="AT122" i="9"/>
  <c r="AR122" i="9"/>
  <c r="AP122" i="9"/>
  <c r="AN122" i="9"/>
  <c r="AL122" i="9"/>
  <c r="AJ122" i="9"/>
  <c r="AH122" i="9"/>
  <c r="AF122" i="9"/>
  <c r="AD122" i="9"/>
  <c r="AB122" i="9"/>
  <c r="Z122" i="9"/>
  <c r="X122" i="9"/>
  <c r="V122" i="9"/>
  <c r="T122" i="9"/>
  <c r="R122" i="9"/>
  <c r="P122" i="9"/>
  <c r="N122" i="9"/>
  <c r="L122" i="9"/>
  <c r="J122" i="9"/>
  <c r="H122" i="9"/>
  <c r="F122" i="9"/>
  <c r="D122" i="9"/>
  <c r="C121" i="9"/>
  <c r="C119" i="9"/>
  <c r="C120" i="9" s="1"/>
  <c r="BL118" i="9"/>
  <c r="BJ118" i="9"/>
  <c r="BH118" i="9"/>
  <c r="BF118" i="9"/>
  <c r="BD118" i="9"/>
  <c r="BB118" i="9"/>
  <c r="AZ118" i="9"/>
  <c r="AX118" i="9"/>
  <c r="AV118" i="9"/>
  <c r="AT118" i="9"/>
  <c r="AR118" i="9"/>
  <c r="AP118" i="9"/>
  <c r="AN118" i="9"/>
  <c r="AL118" i="9"/>
  <c r="AJ118" i="9"/>
  <c r="AH118" i="9"/>
  <c r="AF118" i="9"/>
  <c r="AD118" i="9"/>
  <c r="AB118" i="9"/>
  <c r="Z118" i="9"/>
  <c r="X118" i="9"/>
  <c r="V118" i="9"/>
  <c r="T118" i="9"/>
  <c r="R118" i="9"/>
  <c r="P118" i="9"/>
  <c r="N118" i="9"/>
  <c r="L118" i="9"/>
  <c r="T10" i="9" s="1"/>
  <c r="T14" i="9" s="1"/>
  <c r="Y6" i="9" s="1"/>
  <c r="J118" i="9"/>
  <c r="H118" i="9"/>
  <c r="F118" i="9"/>
  <c r="D118" i="9"/>
  <c r="C115" i="9"/>
  <c r="C117" i="9" s="1"/>
  <c r="BL114" i="9"/>
  <c r="BJ114" i="9"/>
  <c r="BH114" i="9"/>
  <c r="BF114" i="9"/>
  <c r="BD114" i="9"/>
  <c r="BB114" i="9"/>
  <c r="AZ114" i="9"/>
  <c r="AX114" i="9"/>
  <c r="AV114" i="9"/>
  <c r="AT114" i="9"/>
  <c r="AR114" i="9"/>
  <c r="AP114" i="9"/>
  <c r="AN114" i="9"/>
  <c r="AL114" i="9"/>
  <c r="AJ114" i="9"/>
  <c r="AH114" i="9"/>
  <c r="AF114" i="9"/>
  <c r="AD114" i="9"/>
  <c r="AD131" i="9" s="1"/>
  <c r="AB114" i="9"/>
  <c r="Z114" i="9"/>
  <c r="X114" i="9"/>
  <c r="V114" i="9"/>
  <c r="T114" i="9"/>
  <c r="R114" i="9"/>
  <c r="P114" i="9"/>
  <c r="N114" i="9"/>
  <c r="L114" i="9"/>
  <c r="J114" i="9"/>
  <c r="H114" i="9"/>
  <c r="F114" i="9"/>
  <c r="D114" i="9"/>
  <c r="C111" i="9"/>
  <c r="C113" i="9" s="1"/>
  <c r="BL110" i="9"/>
  <c r="BL131" i="9" s="1"/>
  <c r="BL132" i="9" s="1"/>
  <c r="BJ110" i="9"/>
  <c r="BH110" i="9"/>
  <c r="BF110" i="9"/>
  <c r="BD110" i="9"/>
  <c r="BB110" i="9"/>
  <c r="AZ110" i="9"/>
  <c r="AX110" i="9"/>
  <c r="AV110" i="9"/>
  <c r="AT110" i="9"/>
  <c r="AR110" i="9"/>
  <c r="AP110" i="9"/>
  <c r="AN110" i="9"/>
  <c r="AL110" i="9"/>
  <c r="AJ110" i="9"/>
  <c r="AH110" i="9"/>
  <c r="AF110" i="9"/>
  <c r="AD110" i="9"/>
  <c r="AB110" i="9"/>
  <c r="Z110" i="9"/>
  <c r="X110" i="9"/>
  <c r="V110" i="9"/>
  <c r="T110" i="9"/>
  <c r="R110" i="9"/>
  <c r="R131" i="9" s="1"/>
  <c r="R132" i="9" s="1"/>
  <c r="R133" i="9" s="1"/>
  <c r="P110" i="9"/>
  <c r="N110" i="9"/>
  <c r="L110" i="9"/>
  <c r="J110" i="9"/>
  <c r="H110" i="9"/>
  <c r="F110" i="9"/>
  <c r="D110" i="9"/>
  <c r="C109" i="9"/>
  <c r="C108" i="9"/>
  <c r="C107" i="9"/>
  <c r="BL106" i="9"/>
  <c r="BJ106" i="9"/>
  <c r="BH106" i="9"/>
  <c r="BF106" i="9"/>
  <c r="BD106" i="9"/>
  <c r="BB106" i="9"/>
  <c r="AZ106" i="9"/>
  <c r="AX106" i="9"/>
  <c r="AV106" i="9"/>
  <c r="AT106" i="9"/>
  <c r="AR106" i="9"/>
  <c r="AP106" i="9"/>
  <c r="AN106" i="9"/>
  <c r="AL106" i="9"/>
  <c r="AJ106" i="9"/>
  <c r="AH106" i="9"/>
  <c r="AF106" i="9"/>
  <c r="AD106" i="9"/>
  <c r="AB106" i="9"/>
  <c r="Z106" i="9"/>
  <c r="X106" i="9"/>
  <c r="V106" i="9"/>
  <c r="T106" i="9"/>
  <c r="R106" i="9"/>
  <c r="P106" i="9"/>
  <c r="N106" i="9"/>
  <c r="L106" i="9"/>
  <c r="J106" i="9"/>
  <c r="H106" i="9"/>
  <c r="F106" i="9"/>
  <c r="D106" i="9"/>
  <c r="C103" i="9"/>
  <c r="C105" i="9" s="1"/>
  <c r="BL102" i="9"/>
  <c r="BJ102" i="9"/>
  <c r="BH102" i="9"/>
  <c r="BF102" i="9"/>
  <c r="BD102" i="9"/>
  <c r="BB102" i="9"/>
  <c r="AZ102" i="9"/>
  <c r="AX102" i="9"/>
  <c r="AV102" i="9"/>
  <c r="AT102" i="9"/>
  <c r="AR102" i="9"/>
  <c r="AP102" i="9"/>
  <c r="AN102" i="9"/>
  <c r="AL102" i="9"/>
  <c r="AJ102" i="9"/>
  <c r="AH102" i="9"/>
  <c r="AF102" i="9"/>
  <c r="AD102" i="9"/>
  <c r="AB102" i="9"/>
  <c r="Z102" i="9"/>
  <c r="X102" i="9"/>
  <c r="V102" i="9"/>
  <c r="T102" i="9"/>
  <c r="R102" i="9"/>
  <c r="P102" i="9"/>
  <c r="N102" i="9"/>
  <c r="L102" i="9"/>
  <c r="J102" i="9"/>
  <c r="H102" i="9"/>
  <c r="F102" i="9"/>
  <c r="D102" i="9"/>
  <c r="C99" i="9"/>
  <c r="C100" i="9" s="1"/>
  <c r="C101" i="9" s="1"/>
  <c r="BL98" i="9"/>
  <c r="BJ98" i="9"/>
  <c r="BH98" i="9"/>
  <c r="BF98" i="9"/>
  <c r="BD98" i="9"/>
  <c r="BB98" i="9"/>
  <c r="AZ98" i="9"/>
  <c r="AX98" i="9"/>
  <c r="AV98" i="9"/>
  <c r="AT98" i="9"/>
  <c r="AT131" i="9" s="1"/>
  <c r="AR98" i="9"/>
  <c r="AP98" i="9"/>
  <c r="AN98" i="9"/>
  <c r="AL98" i="9"/>
  <c r="AJ98" i="9"/>
  <c r="AH98" i="9"/>
  <c r="AF98" i="9"/>
  <c r="AD98" i="9"/>
  <c r="AB98" i="9"/>
  <c r="Z98" i="9"/>
  <c r="X98" i="9"/>
  <c r="V98" i="9"/>
  <c r="T98" i="9"/>
  <c r="R98" i="9"/>
  <c r="P98" i="9"/>
  <c r="N98" i="9"/>
  <c r="N131" i="9" s="1"/>
  <c r="L98" i="9"/>
  <c r="J98" i="9"/>
  <c r="H98" i="9"/>
  <c r="F98" i="9"/>
  <c r="D98" i="9"/>
  <c r="C96" i="9"/>
  <c r="C97" i="9" s="1"/>
  <c r="C95" i="9"/>
  <c r="BL94" i="9"/>
  <c r="BJ94" i="9"/>
  <c r="BH94" i="9"/>
  <c r="BF94" i="9"/>
  <c r="BF131" i="9" s="1"/>
  <c r="BD94" i="9"/>
  <c r="BD131" i="9" s="1"/>
  <c r="BB94" i="9"/>
  <c r="BB131" i="9" s="1"/>
  <c r="AZ94" i="9"/>
  <c r="AZ131" i="9" s="1"/>
  <c r="AX94" i="9"/>
  <c r="AX131" i="9" s="1"/>
  <c r="AX132" i="9" s="1"/>
  <c r="AX133" i="9" s="1"/>
  <c r="AV94" i="9"/>
  <c r="AV131" i="9" s="1"/>
  <c r="AV132" i="9" s="1"/>
  <c r="AT94" i="9"/>
  <c r="AR94" i="9"/>
  <c r="AP94" i="9"/>
  <c r="AP131" i="9" s="1"/>
  <c r="AN94" i="9"/>
  <c r="AN131" i="9" s="1"/>
  <c r="AL94" i="9"/>
  <c r="AL131" i="9" s="1"/>
  <c r="AJ94" i="9"/>
  <c r="AJ131" i="9" s="1"/>
  <c r="AJ132" i="9" s="1"/>
  <c r="AJ133" i="9" s="1"/>
  <c r="AH94" i="9"/>
  <c r="AH131" i="9" s="1"/>
  <c r="AH132" i="9" s="1"/>
  <c r="AH133" i="9" s="1"/>
  <c r="AF94" i="9"/>
  <c r="AF131" i="9" s="1"/>
  <c r="AF132" i="9" s="1"/>
  <c r="AD94" i="9"/>
  <c r="AB94" i="9"/>
  <c r="Z94" i="9"/>
  <c r="Z131" i="9" s="1"/>
  <c r="X94" i="9"/>
  <c r="X131" i="9" s="1"/>
  <c r="V94" i="9"/>
  <c r="V131" i="9" s="1"/>
  <c r="T94" i="9"/>
  <c r="T131" i="9" s="1"/>
  <c r="R94" i="9"/>
  <c r="P94" i="9"/>
  <c r="N94" i="9"/>
  <c r="L94" i="9"/>
  <c r="J94" i="9"/>
  <c r="J131" i="9" s="1"/>
  <c r="H94" i="9"/>
  <c r="H131" i="9" s="1"/>
  <c r="F94" i="9"/>
  <c r="F131" i="9" s="1"/>
  <c r="D94" i="9"/>
  <c r="D131" i="9" s="1"/>
  <c r="D132" i="9" s="1"/>
  <c r="D133" i="9" s="1"/>
  <c r="C92" i="9"/>
  <c r="C93" i="9" s="1"/>
  <c r="C91" i="9"/>
  <c r="BL90" i="9"/>
  <c r="BJ90" i="9"/>
  <c r="BH90" i="9"/>
  <c r="BF90" i="9"/>
  <c r="BD90" i="9"/>
  <c r="BB90" i="9"/>
  <c r="AZ90" i="9"/>
  <c r="AZ132" i="9" s="1"/>
  <c r="AZ133" i="9" s="1"/>
  <c r="AX90" i="9"/>
  <c r="AV90" i="9"/>
  <c r="AT90" i="9"/>
  <c r="AR90" i="9"/>
  <c r="AP90" i="9"/>
  <c r="AN90" i="9"/>
  <c r="AL90" i="9"/>
  <c r="AJ90" i="9"/>
  <c r="AH90" i="9"/>
  <c r="AF90" i="9"/>
  <c r="AD90" i="9"/>
  <c r="AB90" i="9"/>
  <c r="Z90" i="9"/>
  <c r="X90" i="9"/>
  <c r="V90" i="9"/>
  <c r="T90" i="9"/>
  <c r="T132" i="9" s="1"/>
  <c r="T133" i="9" s="1"/>
  <c r="R90" i="9"/>
  <c r="P90" i="9"/>
  <c r="N90" i="9"/>
  <c r="L90" i="9"/>
  <c r="J90" i="9"/>
  <c r="H90" i="9"/>
  <c r="F90" i="9"/>
  <c r="D90" i="9"/>
  <c r="C89" i="9"/>
  <c r="C88" i="9"/>
  <c r="C87" i="9"/>
  <c r="C86" i="9"/>
  <c r="C85" i="9"/>
  <c r="C84" i="9"/>
  <c r="C83" i="9"/>
  <c r="C82" i="9"/>
  <c r="C81" i="9"/>
  <c r="C80" i="9"/>
  <c r="BL79" i="9"/>
  <c r="BJ79" i="9"/>
  <c r="BH79" i="9"/>
  <c r="BF79" i="9"/>
  <c r="BD79" i="9"/>
  <c r="BB79" i="9"/>
  <c r="AZ79" i="9"/>
  <c r="AX79" i="9"/>
  <c r="AV79" i="9"/>
  <c r="AT79" i="9"/>
  <c r="AR79" i="9"/>
  <c r="AP79" i="9"/>
  <c r="AN79" i="9"/>
  <c r="AL79" i="9"/>
  <c r="AJ79" i="9"/>
  <c r="AH79" i="9"/>
  <c r="AF79" i="9"/>
  <c r="AD79" i="9"/>
  <c r="AB79" i="9"/>
  <c r="Z79" i="9"/>
  <c r="X79" i="9"/>
  <c r="V79" i="9"/>
  <c r="T79" i="9"/>
  <c r="R79" i="9"/>
  <c r="P79" i="9"/>
  <c r="N79" i="9"/>
  <c r="L79" i="9"/>
  <c r="J79" i="9"/>
  <c r="H79" i="9"/>
  <c r="F79" i="9"/>
  <c r="D79" i="9"/>
  <c r="C78" i="9"/>
  <c r="C77" i="9"/>
  <c r="C76" i="9"/>
  <c r="C75" i="9"/>
  <c r="C74" i="9"/>
  <c r="C73" i="9"/>
  <c r="C72" i="9"/>
  <c r="C71" i="9"/>
  <c r="C70" i="9"/>
  <c r="C69" i="9"/>
  <c r="BL68" i="9"/>
  <c r="BJ68" i="9"/>
  <c r="BH68" i="9"/>
  <c r="BF68" i="9"/>
  <c r="BD68" i="9"/>
  <c r="BB68" i="9"/>
  <c r="AZ68" i="9"/>
  <c r="AX68" i="9"/>
  <c r="AV68" i="9"/>
  <c r="AT68" i="9"/>
  <c r="AR68" i="9"/>
  <c r="AP68" i="9"/>
  <c r="AN68" i="9"/>
  <c r="AL68" i="9"/>
  <c r="AJ68" i="9"/>
  <c r="AH68" i="9"/>
  <c r="AF68" i="9"/>
  <c r="AD68" i="9"/>
  <c r="AB68" i="9"/>
  <c r="Z68" i="9"/>
  <c r="X68" i="9"/>
  <c r="V68" i="9"/>
  <c r="T68" i="9"/>
  <c r="R68" i="9"/>
  <c r="P68" i="9"/>
  <c r="N68" i="9"/>
  <c r="L68" i="9"/>
  <c r="J68" i="9"/>
  <c r="H68" i="9"/>
  <c r="F68" i="9"/>
  <c r="D68" i="9"/>
  <c r="C67" i="9"/>
  <c r="C66" i="9"/>
  <c r="C65" i="9"/>
  <c r="C64" i="9"/>
  <c r="C63" i="9"/>
  <c r="C62" i="9"/>
  <c r="C61" i="9"/>
  <c r="C60" i="9"/>
  <c r="C59" i="9"/>
  <c r="C58" i="9"/>
  <c r="BL57" i="9"/>
  <c r="BJ57" i="9"/>
  <c r="BH57" i="9"/>
  <c r="BF57" i="9"/>
  <c r="BD57" i="9"/>
  <c r="BB57" i="9"/>
  <c r="AZ57" i="9"/>
  <c r="AX57" i="9"/>
  <c r="AV57" i="9"/>
  <c r="AT57" i="9"/>
  <c r="AR57" i="9"/>
  <c r="AP57" i="9"/>
  <c r="AN57" i="9"/>
  <c r="AL57" i="9"/>
  <c r="AJ57" i="9"/>
  <c r="AH57" i="9"/>
  <c r="AF57" i="9"/>
  <c r="AD57" i="9"/>
  <c r="AB57" i="9"/>
  <c r="Z57" i="9"/>
  <c r="X57" i="9"/>
  <c r="V57" i="9"/>
  <c r="T57" i="9"/>
  <c r="R57" i="9"/>
  <c r="P57" i="9"/>
  <c r="N57" i="9"/>
  <c r="L57" i="9"/>
  <c r="J57" i="9"/>
  <c r="H57" i="9"/>
  <c r="F57" i="9"/>
  <c r="D57" i="9"/>
  <c r="C56" i="9"/>
  <c r="C55" i="9"/>
  <c r="C54" i="9"/>
  <c r="C53" i="9"/>
  <c r="C52" i="9"/>
  <c r="C51" i="9"/>
  <c r="C50" i="9"/>
  <c r="C49" i="9"/>
  <c r="C48" i="9"/>
  <c r="C47" i="9"/>
  <c r="F44" i="9"/>
  <c r="D36" i="9"/>
  <c r="D37" i="9" s="1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D17" i="9"/>
  <c r="F17" i="9" s="1"/>
  <c r="S14" i="9"/>
  <c r="T13" i="9"/>
  <c r="R13" i="9"/>
  <c r="Q13" i="9"/>
  <c r="P13" i="9"/>
  <c r="O13" i="9"/>
  <c r="N13" i="9"/>
  <c r="M13" i="9"/>
  <c r="L13" i="9"/>
  <c r="K13" i="9"/>
  <c r="J13" i="9"/>
  <c r="D13" i="9"/>
  <c r="C13" i="9"/>
  <c r="T12" i="9"/>
  <c r="R12" i="9"/>
  <c r="Q12" i="9"/>
  <c r="P12" i="9"/>
  <c r="O12" i="9"/>
  <c r="N12" i="9"/>
  <c r="M12" i="9"/>
  <c r="L12" i="9"/>
  <c r="K12" i="9"/>
  <c r="J12" i="9"/>
  <c r="D12" i="9"/>
  <c r="C12" i="9"/>
  <c r="T11" i="9"/>
  <c r="R11" i="9"/>
  <c r="Q11" i="9"/>
  <c r="P11" i="9"/>
  <c r="O11" i="9"/>
  <c r="N11" i="9"/>
  <c r="M11" i="9"/>
  <c r="L11" i="9"/>
  <c r="K11" i="9"/>
  <c r="J11" i="9"/>
  <c r="D11" i="9"/>
  <c r="C11" i="9"/>
  <c r="R10" i="9"/>
  <c r="Q10" i="9"/>
  <c r="P10" i="9"/>
  <c r="O10" i="9"/>
  <c r="N10" i="9"/>
  <c r="M10" i="9"/>
  <c r="L10" i="9"/>
  <c r="K10" i="9"/>
  <c r="J10" i="9"/>
  <c r="D10" i="9"/>
  <c r="C10" i="9"/>
  <c r="T9" i="9"/>
  <c r="R9" i="9"/>
  <c r="Q9" i="9"/>
  <c r="P9" i="9"/>
  <c r="O9" i="9"/>
  <c r="N9" i="9"/>
  <c r="M9" i="9"/>
  <c r="L9" i="9"/>
  <c r="K9" i="9"/>
  <c r="J9" i="9"/>
  <c r="D9" i="9"/>
  <c r="C9" i="9"/>
  <c r="T8" i="9"/>
  <c r="R8" i="9"/>
  <c r="Q8" i="9"/>
  <c r="P8" i="9"/>
  <c r="O8" i="9"/>
  <c r="N8" i="9"/>
  <c r="M8" i="9"/>
  <c r="L8" i="9"/>
  <c r="K8" i="9"/>
  <c r="J8" i="9"/>
  <c r="G8" i="9"/>
  <c r="F8" i="9"/>
  <c r="D8" i="9"/>
  <c r="C8" i="9"/>
  <c r="T7" i="9"/>
  <c r="R7" i="9"/>
  <c r="Q7" i="9"/>
  <c r="P7" i="9"/>
  <c r="O7" i="9"/>
  <c r="N7" i="9"/>
  <c r="M7" i="9"/>
  <c r="L7" i="9"/>
  <c r="K7" i="9"/>
  <c r="J7" i="9"/>
  <c r="G7" i="9"/>
  <c r="F7" i="9"/>
  <c r="D7" i="9"/>
  <c r="C7" i="9"/>
  <c r="T6" i="9"/>
  <c r="R6" i="9"/>
  <c r="Q6" i="9"/>
  <c r="P6" i="9"/>
  <c r="O6" i="9"/>
  <c r="N6" i="9"/>
  <c r="M6" i="9"/>
  <c r="L6" i="9"/>
  <c r="K6" i="9"/>
  <c r="J6" i="9"/>
  <c r="G6" i="9"/>
  <c r="F6" i="9"/>
  <c r="D6" i="9"/>
  <c r="C6" i="9"/>
  <c r="T5" i="9"/>
  <c r="R5" i="9"/>
  <c r="Q5" i="9"/>
  <c r="P5" i="9"/>
  <c r="O5" i="9"/>
  <c r="N5" i="9"/>
  <c r="M5" i="9"/>
  <c r="L5" i="9"/>
  <c r="K5" i="9"/>
  <c r="J5" i="9"/>
  <c r="G5" i="9"/>
  <c r="F5" i="9"/>
  <c r="D5" i="9"/>
  <c r="C5" i="9"/>
  <c r="T4" i="9"/>
  <c r="R4" i="9"/>
  <c r="Q4" i="9"/>
  <c r="Q14" i="9" s="1"/>
  <c r="Y5" i="9" s="1"/>
  <c r="P4" i="9"/>
  <c r="O4" i="9"/>
  <c r="O14" i="9" s="1"/>
  <c r="Y4" i="9" s="1"/>
  <c r="N4" i="9"/>
  <c r="M4" i="9"/>
  <c r="M14" i="9" s="1"/>
  <c r="L4" i="9"/>
  <c r="K4" i="9"/>
  <c r="K14" i="9" s="1"/>
  <c r="J4" i="9"/>
  <c r="G4" i="9"/>
  <c r="F4" i="9"/>
  <c r="D4" i="9"/>
  <c r="C4" i="9"/>
  <c r="BJ130" i="8"/>
  <c r="BH130" i="8"/>
  <c r="BF130" i="8"/>
  <c r="BD130" i="8"/>
  <c r="BB130" i="8"/>
  <c r="AZ130" i="8"/>
  <c r="AX130" i="8"/>
  <c r="AV130" i="8"/>
  <c r="AT130" i="8"/>
  <c r="AR130" i="8"/>
  <c r="AP130" i="8"/>
  <c r="AN130" i="8"/>
  <c r="AL130" i="8"/>
  <c r="AJ130" i="8"/>
  <c r="AH130" i="8"/>
  <c r="AF130" i="8"/>
  <c r="AD130" i="8"/>
  <c r="AB130" i="8"/>
  <c r="Z130" i="8"/>
  <c r="X130" i="8"/>
  <c r="V130" i="8"/>
  <c r="T130" i="8"/>
  <c r="R130" i="8"/>
  <c r="P130" i="8"/>
  <c r="N130" i="8"/>
  <c r="L130" i="8"/>
  <c r="J130" i="8"/>
  <c r="H130" i="8"/>
  <c r="F130" i="8"/>
  <c r="D130" i="8"/>
  <c r="C127" i="8"/>
  <c r="BJ126" i="8"/>
  <c r="BH126" i="8"/>
  <c r="BF126" i="8"/>
  <c r="BD126" i="8"/>
  <c r="BB126" i="8"/>
  <c r="AZ126" i="8"/>
  <c r="AX126" i="8"/>
  <c r="AV126" i="8"/>
  <c r="AT126" i="8"/>
  <c r="AR126" i="8"/>
  <c r="AP126" i="8"/>
  <c r="AN126" i="8"/>
  <c r="AL126" i="8"/>
  <c r="AJ126" i="8"/>
  <c r="AH126" i="8"/>
  <c r="AF126" i="8"/>
  <c r="AD126" i="8"/>
  <c r="AB126" i="8"/>
  <c r="Z126" i="8"/>
  <c r="X126" i="8"/>
  <c r="V126" i="8"/>
  <c r="T126" i="8"/>
  <c r="R126" i="8"/>
  <c r="P126" i="8"/>
  <c r="N126" i="8"/>
  <c r="L126" i="8"/>
  <c r="J126" i="8"/>
  <c r="H126" i="8"/>
  <c r="T12" i="8" s="1"/>
  <c r="F126" i="8"/>
  <c r="D126" i="8"/>
  <c r="C123" i="8"/>
  <c r="C125" i="8" s="1"/>
  <c r="BJ122" i="8"/>
  <c r="BH122" i="8"/>
  <c r="BF122" i="8"/>
  <c r="BD122" i="8"/>
  <c r="BB122" i="8"/>
  <c r="AZ122" i="8"/>
  <c r="AX122" i="8"/>
  <c r="AV122" i="8"/>
  <c r="AT122" i="8"/>
  <c r="AR122" i="8"/>
  <c r="AP122" i="8"/>
  <c r="AN122" i="8"/>
  <c r="AL122" i="8"/>
  <c r="AJ122" i="8"/>
  <c r="AH122" i="8"/>
  <c r="AF122" i="8"/>
  <c r="AD122" i="8"/>
  <c r="AB122" i="8"/>
  <c r="Z122" i="8"/>
  <c r="X122" i="8"/>
  <c r="V122" i="8"/>
  <c r="T122" i="8"/>
  <c r="R122" i="8"/>
  <c r="P122" i="8"/>
  <c r="N122" i="8"/>
  <c r="L122" i="8"/>
  <c r="J122" i="8"/>
  <c r="H122" i="8"/>
  <c r="F122" i="8"/>
  <c r="D122" i="8"/>
  <c r="C119" i="8"/>
  <c r="C120" i="8" s="1"/>
  <c r="BJ118" i="8"/>
  <c r="BH118" i="8"/>
  <c r="BF118" i="8"/>
  <c r="BD118" i="8"/>
  <c r="BB118" i="8"/>
  <c r="AZ118" i="8"/>
  <c r="AX118" i="8"/>
  <c r="AV118" i="8"/>
  <c r="AT118" i="8"/>
  <c r="AR118" i="8"/>
  <c r="AP118" i="8"/>
  <c r="AN118" i="8"/>
  <c r="AL118" i="8"/>
  <c r="AJ118" i="8"/>
  <c r="AH118" i="8"/>
  <c r="AF118" i="8"/>
  <c r="AD118" i="8"/>
  <c r="AB118" i="8"/>
  <c r="Z118" i="8"/>
  <c r="X118" i="8"/>
  <c r="V118" i="8"/>
  <c r="T118" i="8"/>
  <c r="R118" i="8"/>
  <c r="P118" i="8"/>
  <c r="P131" i="8" s="1"/>
  <c r="N118" i="8"/>
  <c r="L118" i="8"/>
  <c r="J118" i="8"/>
  <c r="T10" i="8" s="1"/>
  <c r="H118" i="8"/>
  <c r="F118" i="8"/>
  <c r="D118" i="8"/>
  <c r="C115" i="8"/>
  <c r="C117" i="8" s="1"/>
  <c r="BJ114" i="8"/>
  <c r="BH114" i="8"/>
  <c r="BF114" i="8"/>
  <c r="BD114" i="8"/>
  <c r="BB114" i="8"/>
  <c r="AZ114" i="8"/>
  <c r="AX114" i="8"/>
  <c r="AV114" i="8"/>
  <c r="AT114" i="8"/>
  <c r="AR114" i="8"/>
  <c r="AP114" i="8"/>
  <c r="AN114" i="8"/>
  <c r="AL114" i="8"/>
  <c r="AJ114" i="8"/>
  <c r="AH114" i="8"/>
  <c r="AF114" i="8"/>
  <c r="AD114" i="8"/>
  <c r="AB114" i="8"/>
  <c r="Z114" i="8"/>
  <c r="X114" i="8"/>
  <c r="V114" i="8"/>
  <c r="T114" i="8"/>
  <c r="R114" i="8"/>
  <c r="P114" i="8"/>
  <c r="N114" i="8"/>
  <c r="L114" i="8"/>
  <c r="J114" i="8"/>
  <c r="H114" i="8"/>
  <c r="F114" i="8"/>
  <c r="D114" i="8"/>
  <c r="C111" i="8"/>
  <c r="BJ110" i="8"/>
  <c r="BH110" i="8"/>
  <c r="BF110" i="8"/>
  <c r="BD110" i="8"/>
  <c r="BB110" i="8"/>
  <c r="AZ110" i="8"/>
  <c r="AX110" i="8"/>
  <c r="AV110" i="8"/>
  <c r="AT110" i="8"/>
  <c r="AR110" i="8"/>
  <c r="AP110" i="8"/>
  <c r="AN110" i="8"/>
  <c r="AL110" i="8"/>
  <c r="AJ110" i="8"/>
  <c r="AH110" i="8"/>
  <c r="AF110" i="8"/>
  <c r="AD110" i="8"/>
  <c r="AB110" i="8"/>
  <c r="Z110" i="8"/>
  <c r="X110" i="8"/>
  <c r="V110" i="8"/>
  <c r="T110" i="8"/>
  <c r="R110" i="8"/>
  <c r="P110" i="8"/>
  <c r="N110" i="8"/>
  <c r="L110" i="8"/>
  <c r="J110" i="8"/>
  <c r="H110" i="8"/>
  <c r="F110" i="8"/>
  <c r="T8" i="8" s="1"/>
  <c r="D110" i="8"/>
  <c r="C107" i="8"/>
  <c r="C109" i="8" s="1"/>
  <c r="BJ106" i="8"/>
  <c r="BH106" i="8"/>
  <c r="BF106" i="8"/>
  <c r="BD106" i="8"/>
  <c r="BB106" i="8"/>
  <c r="AZ106" i="8"/>
  <c r="AX106" i="8"/>
  <c r="AV106" i="8"/>
  <c r="AT106" i="8"/>
  <c r="AR106" i="8"/>
  <c r="AP106" i="8"/>
  <c r="AN106" i="8"/>
  <c r="AL106" i="8"/>
  <c r="AJ106" i="8"/>
  <c r="AH106" i="8"/>
  <c r="AF106" i="8"/>
  <c r="AD106" i="8"/>
  <c r="AB106" i="8"/>
  <c r="Z106" i="8"/>
  <c r="X106" i="8"/>
  <c r="V106" i="8"/>
  <c r="T106" i="8"/>
  <c r="R106" i="8"/>
  <c r="P106" i="8"/>
  <c r="N106" i="8"/>
  <c r="L106" i="8"/>
  <c r="J106" i="8"/>
  <c r="H106" i="8"/>
  <c r="F106" i="8"/>
  <c r="D106" i="8"/>
  <c r="C103" i="8"/>
  <c r="C104" i="8" s="1"/>
  <c r="BJ102" i="8"/>
  <c r="BH102" i="8"/>
  <c r="BF102" i="8"/>
  <c r="BD102" i="8"/>
  <c r="BB102" i="8"/>
  <c r="AZ102" i="8"/>
  <c r="AX102" i="8"/>
  <c r="AV102" i="8"/>
  <c r="AT102" i="8"/>
  <c r="AR102" i="8"/>
  <c r="AP102" i="8"/>
  <c r="AN102" i="8"/>
  <c r="AL102" i="8"/>
  <c r="AJ102" i="8"/>
  <c r="AH102" i="8"/>
  <c r="AF102" i="8"/>
  <c r="AD102" i="8"/>
  <c r="AB102" i="8"/>
  <c r="Z102" i="8"/>
  <c r="X102" i="8"/>
  <c r="V102" i="8"/>
  <c r="T102" i="8"/>
  <c r="R102" i="8"/>
  <c r="P102" i="8"/>
  <c r="N102" i="8"/>
  <c r="L102" i="8"/>
  <c r="J102" i="8"/>
  <c r="H102" i="8"/>
  <c r="F102" i="8"/>
  <c r="D102" i="8"/>
  <c r="C99" i="8"/>
  <c r="C100" i="8" s="1"/>
  <c r="C101" i="8" s="1"/>
  <c r="BJ98" i="8"/>
  <c r="BH98" i="8"/>
  <c r="BF98" i="8"/>
  <c r="BD98" i="8"/>
  <c r="BB98" i="8"/>
  <c r="AZ98" i="8"/>
  <c r="AX98" i="8"/>
  <c r="AV98" i="8"/>
  <c r="AT98" i="8"/>
  <c r="AR98" i="8"/>
  <c r="AP98" i="8"/>
  <c r="AN98" i="8"/>
  <c r="AL98" i="8"/>
  <c r="AJ98" i="8"/>
  <c r="AH98" i="8"/>
  <c r="AF98" i="8"/>
  <c r="AD98" i="8"/>
  <c r="AB98" i="8"/>
  <c r="Z98" i="8"/>
  <c r="X98" i="8"/>
  <c r="V98" i="8"/>
  <c r="T98" i="8"/>
  <c r="R98" i="8"/>
  <c r="P98" i="8"/>
  <c r="N98" i="8"/>
  <c r="L98" i="8"/>
  <c r="J98" i="8"/>
  <c r="H98" i="8"/>
  <c r="F98" i="8"/>
  <c r="D98" i="8"/>
  <c r="C95" i="8"/>
  <c r="C96" i="8" s="1"/>
  <c r="C97" i="8" s="1"/>
  <c r="BJ94" i="8"/>
  <c r="BH94" i="8"/>
  <c r="BF94" i="8"/>
  <c r="BD94" i="8"/>
  <c r="BB94" i="8"/>
  <c r="BB131" i="8" s="1"/>
  <c r="AZ94" i="8"/>
  <c r="AZ131" i="8" s="1"/>
  <c r="AX94" i="8"/>
  <c r="AV94" i="8"/>
  <c r="AT94" i="8"/>
  <c r="AR94" i="8"/>
  <c r="AP94" i="8"/>
  <c r="AN94" i="8"/>
  <c r="AL94" i="8"/>
  <c r="AL131" i="8" s="1"/>
  <c r="AJ94" i="8"/>
  <c r="AJ131" i="8" s="1"/>
  <c r="AH94" i="8"/>
  <c r="AH131" i="8" s="1"/>
  <c r="AF94" i="8"/>
  <c r="AF131" i="8" s="1"/>
  <c r="AD94" i="8"/>
  <c r="AD131" i="8" s="1"/>
  <c r="AB94" i="8"/>
  <c r="Z94" i="8"/>
  <c r="X94" i="8"/>
  <c r="V94" i="8"/>
  <c r="V131" i="8" s="1"/>
  <c r="T94" i="8"/>
  <c r="T131" i="8" s="1"/>
  <c r="R94" i="8"/>
  <c r="R131" i="8" s="1"/>
  <c r="P94" i="8"/>
  <c r="N94" i="8"/>
  <c r="L94" i="8"/>
  <c r="J94" i="8"/>
  <c r="H94" i="8"/>
  <c r="F94" i="8"/>
  <c r="F131" i="8" s="1"/>
  <c r="D94" i="8"/>
  <c r="D131" i="8" s="1"/>
  <c r="C91" i="8"/>
  <c r="C92" i="8" s="1"/>
  <c r="C93" i="8" s="1"/>
  <c r="BJ90" i="8"/>
  <c r="BH90" i="8"/>
  <c r="BF90" i="8"/>
  <c r="BD90" i="8"/>
  <c r="BB90" i="8"/>
  <c r="AZ90" i="8"/>
  <c r="AX90" i="8"/>
  <c r="AV90" i="8"/>
  <c r="AT90" i="8"/>
  <c r="AR90" i="8"/>
  <c r="AP90" i="8"/>
  <c r="AN90" i="8"/>
  <c r="AL90" i="8"/>
  <c r="AJ90" i="8"/>
  <c r="AH90" i="8"/>
  <c r="AF90" i="8"/>
  <c r="AD90" i="8"/>
  <c r="AB90" i="8"/>
  <c r="Z90" i="8"/>
  <c r="X90" i="8"/>
  <c r="V90" i="8"/>
  <c r="T90" i="8"/>
  <c r="R90" i="8"/>
  <c r="P90" i="8"/>
  <c r="N90" i="8"/>
  <c r="L90" i="8"/>
  <c r="J90" i="8"/>
  <c r="H90" i="8"/>
  <c r="F90" i="8"/>
  <c r="D90" i="8"/>
  <c r="C89" i="8"/>
  <c r="C88" i="8"/>
  <c r="C87" i="8"/>
  <c r="C86" i="8"/>
  <c r="C85" i="8"/>
  <c r="C84" i="8"/>
  <c r="C83" i="8"/>
  <c r="C82" i="8"/>
  <c r="C81" i="8"/>
  <c r="C80" i="8"/>
  <c r="BJ79" i="8"/>
  <c r="BH79" i="8"/>
  <c r="BF79" i="8"/>
  <c r="BD79" i="8"/>
  <c r="BB79" i="8"/>
  <c r="AZ79" i="8"/>
  <c r="AX79" i="8"/>
  <c r="AV79" i="8"/>
  <c r="AT79" i="8"/>
  <c r="AR79" i="8"/>
  <c r="AP79" i="8"/>
  <c r="AN79" i="8"/>
  <c r="AL79" i="8"/>
  <c r="AJ79" i="8"/>
  <c r="AH79" i="8"/>
  <c r="AF79" i="8"/>
  <c r="AD79" i="8"/>
  <c r="AB79" i="8"/>
  <c r="Z79" i="8"/>
  <c r="X79" i="8"/>
  <c r="V79" i="8"/>
  <c r="T79" i="8"/>
  <c r="R79" i="8"/>
  <c r="P79" i="8"/>
  <c r="N79" i="8"/>
  <c r="L79" i="8"/>
  <c r="J79" i="8"/>
  <c r="H79" i="8"/>
  <c r="F79" i="8"/>
  <c r="D79" i="8"/>
  <c r="C78" i="8"/>
  <c r="C77" i="8"/>
  <c r="C76" i="8"/>
  <c r="C75" i="8"/>
  <c r="C74" i="8"/>
  <c r="C73" i="8"/>
  <c r="C72" i="8"/>
  <c r="C71" i="8"/>
  <c r="C70" i="8"/>
  <c r="C69" i="8"/>
  <c r="BJ68" i="8"/>
  <c r="BH68" i="8"/>
  <c r="BF68" i="8"/>
  <c r="BD68" i="8"/>
  <c r="BB68" i="8"/>
  <c r="AZ68" i="8"/>
  <c r="AX68" i="8"/>
  <c r="AV68" i="8"/>
  <c r="AT68" i="8"/>
  <c r="AR68" i="8"/>
  <c r="AP68" i="8"/>
  <c r="AN68" i="8"/>
  <c r="AL68" i="8"/>
  <c r="AJ68" i="8"/>
  <c r="AH68" i="8"/>
  <c r="AF68" i="8"/>
  <c r="AD68" i="8"/>
  <c r="AB68" i="8"/>
  <c r="Z68" i="8"/>
  <c r="X68" i="8"/>
  <c r="V68" i="8"/>
  <c r="T68" i="8"/>
  <c r="R68" i="8"/>
  <c r="P68" i="8"/>
  <c r="N68" i="8"/>
  <c r="L68" i="8"/>
  <c r="J68" i="8"/>
  <c r="H68" i="8"/>
  <c r="G7" i="8" s="1"/>
  <c r="F68" i="8"/>
  <c r="D68" i="8"/>
  <c r="C67" i="8"/>
  <c r="C66" i="8"/>
  <c r="C65" i="8"/>
  <c r="C64" i="8"/>
  <c r="C63" i="8"/>
  <c r="C62" i="8"/>
  <c r="C61" i="8"/>
  <c r="C60" i="8"/>
  <c r="C59" i="8"/>
  <c r="C58" i="8"/>
  <c r="BJ57" i="8"/>
  <c r="BH57" i="8"/>
  <c r="BF57" i="8"/>
  <c r="BD57" i="8"/>
  <c r="BB57" i="8"/>
  <c r="AZ57" i="8"/>
  <c r="AX57" i="8"/>
  <c r="AV57" i="8"/>
  <c r="AT57" i="8"/>
  <c r="AR57" i="8"/>
  <c r="AP57" i="8"/>
  <c r="AN57" i="8"/>
  <c r="AL57" i="8"/>
  <c r="AJ57" i="8"/>
  <c r="AH57" i="8"/>
  <c r="AF57" i="8"/>
  <c r="AD57" i="8"/>
  <c r="AB57" i="8"/>
  <c r="Z57" i="8"/>
  <c r="X57" i="8"/>
  <c r="V57" i="8"/>
  <c r="T57" i="8"/>
  <c r="R57" i="8"/>
  <c r="P57" i="8"/>
  <c r="N57" i="8"/>
  <c r="L57" i="8"/>
  <c r="J57" i="8"/>
  <c r="H57" i="8"/>
  <c r="F57" i="8"/>
  <c r="D57" i="8"/>
  <c r="C56" i="8"/>
  <c r="C55" i="8"/>
  <c r="C54" i="8"/>
  <c r="C53" i="8"/>
  <c r="C52" i="8"/>
  <c r="C51" i="8"/>
  <c r="C50" i="8"/>
  <c r="C49" i="8"/>
  <c r="C48" i="8"/>
  <c r="C47" i="8"/>
  <c r="D45" i="8"/>
  <c r="F44" i="8"/>
  <c r="D36" i="8"/>
  <c r="D37" i="8" s="1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S14" i="8"/>
  <c r="T13" i="8"/>
  <c r="R13" i="8"/>
  <c r="Q13" i="8"/>
  <c r="P13" i="8"/>
  <c r="O13" i="8"/>
  <c r="N13" i="8"/>
  <c r="M13" i="8"/>
  <c r="L13" i="8"/>
  <c r="K13" i="8"/>
  <c r="J13" i="8"/>
  <c r="D13" i="8"/>
  <c r="C13" i="8"/>
  <c r="R12" i="8"/>
  <c r="Q12" i="8"/>
  <c r="P12" i="8"/>
  <c r="O12" i="8"/>
  <c r="N12" i="8"/>
  <c r="M12" i="8"/>
  <c r="L12" i="8"/>
  <c r="K12" i="8"/>
  <c r="J12" i="8"/>
  <c r="D12" i="8"/>
  <c r="C12" i="8"/>
  <c r="T11" i="8"/>
  <c r="R11" i="8"/>
  <c r="Q11" i="8"/>
  <c r="P11" i="8"/>
  <c r="O11" i="8"/>
  <c r="N11" i="8"/>
  <c r="M11" i="8"/>
  <c r="L11" i="8"/>
  <c r="K11" i="8"/>
  <c r="J11" i="8"/>
  <c r="D11" i="8"/>
  <c r="C11" i="8"/>
  <c r="R10" i="8"/>
  <c r="Q10" i="8"/>
  <c r="P10" i="8"/>
  <c r="O10" i="8"/>
  <c r="N10" i="8"/>
  <c r="M10" i="8"/>
  <c r="L10" i="8"/>
  <c r="K10" i="8"/>
  <c r="J10" i="8"/>
  <c r="D10" i="8"/>
  <c r="C10" i="8"/>
  <c r="T9" i="8"/>
  <c r="R9" i="8"/>
  <c r="Q9" i="8"/>
  <c r="P9" i="8"/>
  <c r="O9" i="8"/>
  <c r="N9" i="8"/>
  <c r="M9" i="8"/>
  <c r="L9" i="8"/>
  <c r="K9" i="8"/>
  <c r="J9" i="8"/>
  <c r="D9" i="8"/>
  <c r="C9" i="8"/>
  <c r="R8" i="8"/>
  <c r="Q8" i="8"/>
  <c r="P8" i="8"/>
  <c r="O8" i="8"/>
  <c r="N8" i="8"/>
  <c r="M8" i="8"/>
  <c r="L8" i="8"/>
  <c r="K8" i="8"/>
  <c r="J8" i="8"/>
  <c r="G8" i="8"/>
  <c r="F8" i="8"/>
  <c r="D8" i="8"/>
  <c r="C8" i="8"/>
  <c r="T7" i="8"/>
  <c r="R7" i="8"/>
  <c r="Q7" i="8"/>
  <c r="P7" i="8"/>
  <c r="O7" i="8"/>
  <c r="N7" i="8"/>
  <c r="M7" i="8"/>
  <c r="L7" i="8"/>
  <c r="K7" i="8"/>
  <c r="J7" i="8"/>
  <c r="F7" i="8"/>
  <c r="D7" i="8"/>
  <c r="C7" i="8"/>
  <c r="T6" i="8"/>
  <c r="R6" i="8"/>
  <c r="Q6" i="8"/>
  <c r="Q14" i="8" s="1"/>
  <c r="Y5" i="8" s="1"/>
  <c r="P6" i="8"/>
  <c r="O6" i="8"/>
  <c r="N6" i="8"/>
  <c r="M6" i="8"/>
  <c r="L6" i="8"/>
  <c r="K6" i="8"/>
  <c r="J6" i="8"/>
  <c r="G6" i="8"/>
  <c r="F6" i="8"/>
  <c r="D6" i="8"/>
  <c r="C6" i="8"/>
  <c r="T5" i="8"/>
  <c r="R5" i="8"/>
  <c r="Q5" i="8"/>
  <c r="P5" i="8"/>
  <c r="O5" i="8"/>
  <c r="N5" i="8"/>
  <c r="M5" i="8"/>
  <c r="L5" i="8"/>
  <c r="K5" i="8"/>
  <c r="J5" i="8"/>
  <c r="G5" i="8"/>
  <c r="F5" i="8"/>
  <c r="D5" i="8"/>
  <c r="C5" i="8"/>
  <c r="T4" i="8"/>
  <c r="R4" i="8"/>
  <c r="Q4" i="8"/>
  <c r="P4" i="8"/>
  <c r="O4" i="8"/>
  <c r="O14" i="8" s="1"/>
  <c r="Y4" i="8" s="1"/>
  <c r="N4" i="8"/>
  <c r="M4" i="8"/>
  <c r="M14" i="8" s="1"/>
  <c r="L4" i="8"/>
  <c r="K4" i="8"/>
  <c r="J4" i="8"/>
  <c r="G4" i="8"/>
  <c r="F4" i="8"/>
  <c r="D4" i="8"/>
  <c r="C4" i="8"/>
  <c r="P132" i="7"/>
  <c r="BJ131" i="7"/>
  <c r="AT131" i="7"/>
  <c r="AD131" i="7"/>
  <c r="N131" i="7"/>
  <c r="BL130" i="7"/>
  <c r="BJ130" i="7"/>
  <c r="BH130" i="7"/>
  <c r="BF130" i="7"/>
  <c r="BD130" i="7"/>
  <c r="BB130" i="7"/>
  <c r="AZ130" i="7"/>
  <c r="AX130" i="7"/>
  <c r="AV130" i="7"/>
  <c r="AT130" i="7"/>
  <c r="AR130" i="7"/>
  <c r="AP130" i="7"/>
  <c r="AN130" i="7"/>
  <c r="AL130" i="7"/>
  <c r="AJ130" i="7"/>
  <c r="AH130" i="7"/>
  <c r="AF130" i="7"/>
  <c r="AD130" i="7"/>
  <c r="AB130" i="7"/>
  <c r="Z130" i="7"/>
  <c r="X130" i="7"/>
  <c r="V130" i="7"/>
  <c r="T130" i="7"/>
  <c r="R130" i="7"/>
  <c r="P130" i="7"/>
  <c r="N130" i="7"/>
  <c r="L130" i="7"/>
  <c r="J130" i="7"/>
  <c r="H130" i="7"/>
  <c r="F130" i="7"/>
  <c r="D130" i="7"/>
  <c r="C127" i="7"/>
  <c r="C129" i="7" s="1"/>
  <c r="BL126" i="7"/>
  <c r="BJ126" i="7"/>
  <c r="BH126" i="7"/>
  <c r="BF126" i="7"/>
  <c r="BD126" i="7"/>
  <c r="BB126" i="7"/>
  <c r="AZ126" i="7"/>
  <c r="AX126" i="7"/>
  <c r="AV126" i="7"/>
  <c r="AT126" i="7"/>
  <c r="AR126" i="7"/>
  <c r="AP126" i="7"/>
  <c r="AN126" i="7"/>
  <c r="AL126" i="7"/>
  <c r="AJ126" i="7"/>
  <c r="AH126" i="7"/>
  <c r="AF126" i="7"/>
  <c r="AD126" i="7"/>
  <c r="AB126" i="7"/>
  <c r="Z126" i="7"/>
  <c r="X126" i="7"/>
  <c r="V126" i="7"/>
  <c r="T126" i="7"/>
  <c r="R126" i="7"/>
  <c r="P126" i="7"/>
  <c r="N126" i="7"/>
  <c r="L126" i="7"/>
  <c r="J126" i="7"/>
  <c r="H126" i="7"/>
  <c r="F126" i="7"/>
  <c r="D126" i="7"/>
  <c r="C125" i="7"/>
  <c r="C124" i="7"/>
  <c r="C123" i="7"/>
  <c r="BL122" i="7"/>
  <c r="BJ122" i="7"/>
  <c r="BH122" i="7"/>
  <c r="BF122" i="7"/>
  <c r="BD122" i="7"/>
  <c r="BB122" i="7"/>
  <c r="AZ122" i="7"/>
  <c r="AX122" i="7"/>
  <c r="AV122" i="7"/>
  <c r="AT122" i="7"/>
  <c r="AR122" i="7"/>
  <c r="AP122" i="7"/>
  <c r="AN122" i="7"/>
  <c r="AL122" i="7"/>
  <c r="AJ122" i="7"/>
  <c r="AH122" i="7"/>
  <c r="AF122" i="7"/>
  <c r="AD122" i="7"/>
  <c r="AB122" i="7"/>
  <c r="Z122" i="7"/>
  <c r="X122" i="7"/>
  <c r="V122" i="7"/>
  <c r="T122" i="7"/>
  <c r="R122" i="7"/>
  <c r="P122" i="7"/>
  <c r="N122" i="7"/>
  <c r="L122" i="7"/>
  <c r="J122" i="7"/>
  <c r="H122" i="7"/>
  <c r="F122" i="7"/>
  <c r="D122" i="7"/>
  <c r="C121" i="7"/>
  <c r="C120" i="7"/>
  <c r="C119" i="7"/>
  <c r="BL118" i="7"/>
  <c r="BJ118" i="7"/>
  <c r="BH118" i="7"/>
  <c r="BF118" i="7"/>
  <c r="BD118" i="7"/>
  <c r="BB118" i="7"/>
  <c r="AZ118" i="7"/>
  <c r="AX118" i="7"/>
  <c r="AV118" i="7"/>
  <c r="AT118" i="7"/>
  <c r="AR118" i="7"/>
  <c r="AP118" i="7"/>
  <c r="AN118" i="7"/>
  <c r="AL118" i="7"/>
  <c r="AJ118" i="7"/>
  <c r="AH118" i="7"/>
  <c r="AF118" i="7"/>
  <c r="AD118" i="7"/>
  <c r="AB118" i="7"/>
  <c r="Z118" i="7"/>
  <c r="X118" i="7"/>
  <c r="V118" i="7"/>
  <c r="T118" i="7"/>
  <c r="R118" i="7"/>
  <c r="P118" i="7"/>
  <c r="N118" i="7"/>
  <c r="L118" i="7"/>
  <c r="J118" i="7"/>
  <c r="H118" i="7"/>
  <c r="F118" i="7"/>
  <c r="D118" i="7"/>
  <c r="C115" i="7"/>
  <c r="C117" i="7" s="1"/>
  <c r="BL114" i="7"/>
  <c r="BJ114" i="7"/>
  <c r="BH114" i="7"/>
  <c r="BF114" i="7"/>
  <c r="BD114" i="7"/>
  <c r="BB114" i="7"/>
  <c r="AZ114" i="7"/>
  <c r="AX114" i="7"/>
  <c r="AV114" i="7"/>
  <c r="AT114" i="7"/>
  <c r="AR114" i="7"/>
  <c r="AP114" i="7"/>
  <c r="AN114" i="7"/>
  <c r="AL114" i="7"/>
  <c r="AJ114" i="7"/>
  <c r="AH114" i="7"/>
  <c r="AF114" i="7"/>
  <c r="AD114" i="7"/>
  <c r="AB114" i="7"/>
  <c r="Z114" i="7"/>
  <c r="X114" i="7"/>
  <c r="V114" i="7"/>
  <c r="T114" i="7"/>
  <c r="R114" i="7"/>
  <c r="P114" i="7"/>
  <c r="N114" i="7"/>
  <c r="L114" i="7"/>
  <c r="J114" i="7"/>
  <c r="H114" i="7"/>
  <c r="F114" i="7"/>
  <c r="D114" i="7"/>
  <c r="C113" i="7"/>
  <c r="C111" i="7"/>
  <c r="C112" i="7" s="1"/>
  <c r="BL110" i="7"/>
  <c r="BJ110" i="7"/>
  <c r="BH110" i="7"/>
  <c r="BF110" i="7"/>
  <c r="BD110" i="7"/>
  <c r="BB110" i="7"/>
  <c r="AZ110" i="7"/>
  <c r="AX110" i="7"/>
  <c r="AV110" i="7"/>
  <c r="AT110" i="7"/>
  <c r="AR110" i="7"/>
  <c r="AP110" i="7"/>
  <c r="AN110" i="7"/>
  <c r="AL110" i="7"/>
  <c r="AJ110" i="7"/>
  <c r="AH110" i="7"/>
  <c r="AF110" i="7"/>
  <c r="AD110" i="7"/>
  <c r="AB110" i="7"/>
  <c r="Z110" i="7"/>
  <c r="X110" i="7"/>
  <c r="V110" i="7"/>
  <c r="T110" i="7"/>
  <c r="R110" i="7"/>
  <c r="P110" i="7"/>
  <c r="N110" i="7"/>
  <c r="L110" i="7"/>
  <c r="J110" i="7"/>
  <c r="H110" i="7"/>
  <c r="F110" i="7"/>
  <c r="D110" i="7"/>
  <c r="C109" i="7"/>
  <c r="C108" i="7"/>
  <c r="C107" i="7"/>
  <c r="BL106" i="7"/>
  <c r="BJ106" i="7"/>
  <c r="BH106" i="7"/>
  <c r="BF106" i="7"/>
  <c r="BD106" i="7"/>
  <c r="BB106" i="7"/>
  <c r="AZ106" i="7"/>
  <c r="AX106" i="7"/>
  <c r="AV106" i="7"/>
  <c r="AT106" i="7"/>
  <c r="AR106" i="7"/>
  <c r="AP106" i="7"/>
  <c r="AN106" i="7"/>
  <c r="AL106" i="7"/>
  <c r="AJ106" i="7"/>
  <c r="AH106" i="7"/>
  <c r="AF106" i="7"/>
  <c r="AD106" i="7"/>
  <c r="AB106" i="7"/>
  <c r="Z106" i="7"/>
  <c r="X106" i="7"/>
  <c r="V106" i="7"/>
  <c r="T106" i="7"/>
  <c r="R106" i="7"/>
  <c r="P106" i="7"/>
  <c r="N106" i="7"/>
  <c r="L106" i="7"/>
  <c r="J106" i="7"/>
  <c r="H106" i="7"/>
  <c r="F106" i="7"/>
  <c r="D106" i="7"/>
  <c r="C105" i="7"/>
  <c r="C104" i="7"/>
  <c r="C103" i="7"/>
  <c r="BL102" i="7"/>
  <c r="BJ102" i="7"/>
  <c r="BH102" i="7"/>
  <c r="BF102" i="7"/>
  <c r="BD102" i="7"/>
  <c r="BB102" i="7"/>
  <c r="AZ102" i="7"/>
  <c r="AX102" i="7"/>
  <c r="AV102" i="7"/>
  <c r="AT102" i="7"/>
  <c r="AR102" i="7"/>
  <c r="AP102" i="7"/>
  <c r="AN102" i="7"/>
  <c r="AL102" i="7"/>
  <c r="AJ102" i="7"/>
  <c r="AH102" i="7"/>
  <c r="AF102" i="7"/>
  <c r="AD102" i="7"/>
  <c r="AB102" i="7"/>
  <c r="Z102" i="7"/>
  <c r="X102" i="7"/>
  <c r="V102" i="7"/>
  <c r="T102" i="7"/>
  <c r="R102" i="7"/>
  <c r="P102" i="7"/>
  <c r="N102" i="7"/>
  <c r="L102" i="7"/>
  <c r="J102" i="7"/>
  <c r="H102" i="7"/>
  <c r="F102" i="7"/>
  <c r="D102" i="7"/>
  <c r="C99" i="7"/>
  <c r="C100" i="7" s="1"/>
  <c r="C101" i="7" s="1"/>
  <c r="BL98" i="7"/>
  <c r="BJ98" i="7"/>
  <c r="BH98" i="7"/>
  <c r="BF98" i="7"/>
  <c r="BD98" i="7"/>
  <c r="BB98" i="7"/>
  <c r="AZ98" i="7"/>
  <c r="AX98" i="7"/>
  <c r="AV98" i="7"/>
  <c r="AT98" i="7"/>
  <c r="AR98" i="7"/>
  <c r="AP98" i="7"/>
  <c r="AN98" i="7"/>
  <c r="AL98" i="7"/>
  <c r="AJ98" i="7"/>
  <c r="AH98" i="7"/>
  <c r="AF98" i="7"/>
  <c r="AD98" i="7"/>
  <c r="AB98" i="7"/>
  <c r="Z98" i="7"/>
  <c r="X98" i="7"/>
  <c r="V98" i="7"/>
  <c r="T98" i="7"/>
  <c r="R98" i="7"/>
  <c r="P98" i="7"/>
  <c r="N98" i="7"/>
  <c r="L98" i="7"/>
  <c r="J98" i="7"/>
  <c r="H98" i="7"/>
  <c r="F98" i="7"/>
  <c r="D98" i="7"/>
  <c r="C95" i="7"/>
  <c r="C96" i="7" s="1"/>
  <c r="C97" i="7" s="1"/>
  <c r="BL94" i="7"/>
  <c r="BL131" i="7" s="1"/>
  <c r="BL132" i="7" s="1"/>
  <c r="BJ94" i="7"/>
  <c r="BH94" i="7"/>
  <c r="BH131" i="7" s="1"/>
  <c r="BF94" i="7"/>
  <c r="BF131" i="7" s="1"/>
  <c r="BD94" i="7"/>
  <c r="BB94" i="7"/>
  <c r="BB131" i="7" s="1"/>
  <c r="AZ94" i="7"/>
  <c r="AZ131" i="7" s="1"/>
  <c r="AX94" i="7"/>
  <c r="AX131" i="7" s="1"/>
  <c r="AV94" i="7"/>
  <c r="AV131" i="7" s="1"/>
  <c r="AV132" i="7" s="1"/>
  <c r="AT94" i="7"/>
  <c r="AR94" i="7"/>
  <c r="AR131" i="7" s="1"/>
  <c r="AP94" i="7"/>
  <c r="AP131" i="7" s="1"/>
  <c r="AN94" i="7"/>
  <c r="AL94" i="7"/>
  <c r="AL131" i="7" s="1"/>
  <c r="AJ94" i="7"/>
  <c r="AJ131" i="7" s="1"/>
  <c r="AH94" i="7"/>
  <c r="AH131" i="7" s="1"/>
  <c r="AF94" i="7"/>
  <c r="AF131" i="7" s="1"/>
  <c r="AF132" i="7" s="1"/>
  <c r="AD94" i="7"/>
  <c r="AB94" i="7"/>
  <c r="AB131" i="7" s="1"/>
  <c r="Z94" i="7"/>
  <c r="Z131" i="7" s="1"/>
  <c r="X94" i="7"/>
  <c r="V94" i="7"/>
  <c r="V131" i="7" s="1"/>
  <c r="T94" i="7"/>
  <c r="T131" i="7" s="1"/>
  <c r="R94" i="7"/>
  <c r="R131" i="7" s="1"/>
  <c r="P94" i="7"/>
  <c r="P131" i="7" s="1"/>
  <c r="N94" i="7"/>
  <c r="L94" i="7"/>
  <c r="L131" i="7" s="1"/>
  <c r="J94" i="7"/>
  <c r="J131" i="7" s="1"/>
  <c r="H94" i="7"/>
  <c r="F94" i="7"/>
  <c r="F131" i="7" s="1"/>
  <c r="D94" i="7"/>
  <c r="D131" i="7" s="1"/>
  <c r="C92" i="7"/>
  <c r="C93" i="7" s="1"/>
  <c r="C91" i="7"/>
  <c r="BL90" i="7"/>
  <c r="BJ90" i="7"/>
  <c r="BH90" i="7"/>
  <c r="BF90" i="7"/>
  <c r="BD90" i="7"/>
  <c r="BB90" i="7"/>
  <c r="AZ90" i="7"/>
  <c r="AX90" i="7"/>
  <c r="AV90" i="7"/>
  <c r="AT90" i="7"/>
  <c r="AR90" i="7"/>
  <c r="AP90" i="7"/>
  <c r="AN90" i="7"/>
  <c r="AL90" i="7"/>
  <c r="AJ90" i="7"/>
  <c r="AH90" i="7"/>
  <c r="AF90" i="7"/>
  <c r="AD90" i="7"/>
  <c r="AB90" i="7"/>
  <c r="Z90" i="7"/>
  <c r="X90" i="7"/>
  <c r="V90" i="7"/>
  <c r="T90" i="7"/>
  <c r="R90" i="7"/>
  <c r="P90" i="7"/>
  <c r="N90" i="7"/>
  <c r="L90" i="7"/>
  <c r="J90" i="7"/>
  <c r="H90" i="7"/>
  <c r="F90" i="7"/>
  <c r="D90" i="7"/>
  <c r="C89" i="7"/>
  <c r="C88" i="7"/>
  <c r="C87" i="7"/>
  <c r="C86" i="7"/>
  <c r="C85" i="7"/>
  <c r="C84" i="7"/>
  <c r="C83" i="7"/>
  <c r="C82" i="7"/>
  <c r="C81" i="7"/>
  <c r="C80" i="7"/>
  <c r="BL79" i="7"/>
  <c r="BJ79" i="7"/>
  <c r="BH79" i="7"/>
  <c r="BF79" i="7"/>
  <c r="BD79" i="7"/>
  <c r="BB79" i="7"/>
  <c r="AZ79" i="7"/>
  <c r="AX79" i="7"/>
  <c r="AV79" i="7"/>
  <c r="AT79" i="7"/>
  <c r="AR79" i="7"/>
  <c r="AP79" i="7"/>
  <c r="AN79" i="7"/>
  <c r="AL79" i="7"/>
  <c r="AJ79" i="7"/>
  <c r="AH79" i="7"/>
  <c r="AF79" i="7"/>
  <c r="AD79" i="7"/>
  <c r="AB79" i="7"/>
  <c r="Z79" i="7"/>
  <c r="X79" i="7"/>
  <c r="V79" i="7"/>
  <c r="T79" i="7"/>
  <c r="R79" i="7"/>
  <c r="P79" i="7"/>
  <c r="N79" i="7"/>
  <c r="L79" i="7"/>
  <c r="J79" i="7"/>
  <c r="H79" i="7"/>
  <c r="F79" i="7"/>
  <c r="D79" i="7"/>
  <c r="C78" i="7"/>
  <c r="C77" i="7"/>
  <c r="C76" i="7"/>
  <c r="C75" i="7"/>
  <c r="C74" i="7"/>
  <c r="C73" i="7"/>
  <c r="C72" i="7"/>
  <c r="C71" i="7"/>
  <c r="C70" i="7"/>
  <c r="C69" i="7"/>
  <c r="BL68" i="7"/>
  <c r="BJ68" i="7"/>
  <c r="BH68" i="7"/>
  <c r="BF68" i="7"/>
  <c r="BD68" i="7"/>
  <c r="BB68" i="7"/>
  <c r="AZ68" i="7"/>
  <c r="AX68" i="7"/>
  <c r="AX132" i="7" s="1"/>
  <c r="AX133" i="7" s="1"/>
  <c r="AV68" i="7"/>
  <c r="AT68" i="7"/>
  <c r="AT132" i="7" s="1"/>
  <c r="AR68" i="7"/>
  <c r="AP68" i="7"/>
  <c r="AN68" i="7"/>
  <c r="AL68" i="7"/>
  <c r="AJ68" i="7"/>
  <c r="AH68" i="7"/>
  <c r="AH132" i="7" s="1"/>
  <c r="AH133" i="7" s="1"/>
  <c r="AF68" i="7"/>
  <c r="AD68" i="7"/>
  <c r="AB68" i="7"/>
  <c r="Z68" i="7"/>
  <c r="X68" i="7"/>
  <c r="V68" i="7"/>
  <c r="T68" i="7"/>
  <c r="R68" i="7"/>
  <c r="R132" i="7" s="1"/>
  <c r="R133" i="7" s="1"/>
  <c r="P68" i="7"/>
  <c r="N68" i="7"/>
  <c r="L68" i="7"/>
  <c r="J68" i="7"/>
  <c r="H68" i="7"/>
  <c r="F68" i="7"/>
  <c r="D68" i="7"/>
  <c r="C67" i="7"/>
  <c r="C66" i="7"/>
  <c r="C65" i="7"/>
  <c r="C64" i="7"/>
  <c r="C63" i="7"/>
  <c r="C62" i="7"/>
  <c r="C61" i="7"/>
  <c r="C60" i="7"/>
  <c r="C59" i="7"/>
  <c r="C58" i="7"/>
  <c r="BL57" i="7"/>
  <c r="BJ57" i="7"/>
  <c r="BH57" i="7"/>
  <c r="BF57" i="7"/>
  <c r="BD57" i="7"/>
  <c r="BB57" i="7"/>
  <c r="AZ57" i="7"/>
  <c r="AX57" i="7"/>
  <c r="AV57" i="7"/>
  <c r="AT57" i="7"/>
  <c r="AT133" i="7" s="1"/>
  <c r="AR57" i="7"/>
  <c r="AP57" i="7"/>
  <c r="AN57" i="7"/>
  <c r="AL57" i="7"/>
  <c r="AJ57" i="7"/>
  <c r="AH57" i="7"/>
  <c r="AF57" i="7"/>
  <c r="AD57" i="7"/>
  <c r="AB57" i="7"/>
  <c r="Z57" i="7"/>
  <c r="X57" i="7"/>
  <c r="V57" i="7"/>
  <c r="T57" i="7"/>
  <c r="R57" i="7"/>
  <c r="P57" i="7"/>
  <c r="N57" i="7"/>
  <c r="L57" i="7"/>
  <c r="J57" i="7"/>
  <c r="H57" i="7"/>
  <c r="F57" i="7"/>
  <c r="D57" i="7"/>
  <c r="C56" i="7"/>
  <c r="C55" i="7"/>
  <c r="C54" i="7"/>
  <c r="C53" i="7"/>
  <c r="C52" i="7"/>
  <c r="C51" i="7"/>
  <c r="C50" i="7"/>
  <c r="C49" i="7"/>
  <c r="C48" i="7"/>
  <c r="C47" i="7"/>
  <c r="D45" i="7"/>
  <c r="F44" i="7"/>
  <c r="H44" i="7" s="1"/>
  <c r="H45" i="7" s="1"/>
  <c r="H43" i="7"/>
  <c r="F43" i="7"/>
  <c r="D43" i="7"/>
  <c r="D36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D17" i="7"/>
  <c r="F17" i="7" s="1"/>
  <c r="F18" i="7" s="1"/>
  <c r="T14" i="7"/>
  <c r="Y6" i="7" s="1"/>
  <c r="S14" i="7"/>
  <c r="T13" i="7"/>
  <c r="R13" i="7"/>
  <c r="Q13" i="7"/>
  <c r="P13" i="7"/>
  <c r="O13" i="7"/>
  <c r="N13" i="7"/>
  <c r="M13" i="7"/>
  <c r="L13" i="7"/>
  <c r="K13" i="7"/>
  <c r="J13" i="7"/>
  <c r="D13" i="7"/>
  <c r="C13" i="7"/>
  <c r="T12" i="7"/>
  <c r="R12" i="7"/>
  <c r="Q12" i="7"/>
  <c r="P12" i="7"/>
  <c r="O12" i="7"/>
  <c r="N12" i="7"/>
  <c r="M12" i="7"/>
  <c r="L12" i="7"/>
  <c r="K12" i="7"/>
  <c r="J12" i="7"/>
  <c r="D12" i="7"/>
  <c r="C12" i="7"/>
  <c r="T11" i="7"/>
  <c r="R11" i="7"/>
  <c r="Q11" i="7"/>
  <c r="P11" i="7"/>
  <c r="O11" i="7"/>
  <c r="N11" i="7"/>
  <c r="M11" i="7"/>
  <c r="L11" i="7"/>
  <c r="K11" i="7"/>
  <c r="J11" i="7"/>
  <c r="D11" i="7"/>
  <c r="C11" i="7"/>
  <c r="T10" i="7"/>
  <c r="R10" i="7"/>
  <c r="Q10" i="7"/>
  <c r="P10" i="7"/>
  <c r="O10" i="7"/>
  <c r="N10" i="7"/>
  <c r="M10" i="7"/>
  <c r="L10" i="7"/>
  <c r="K10" i="7"/>
  <c r="J10" i="7"/>
  <c r="D10" i="7"/>
  <c r="C10" i="7"/>
  <c r="T9" i="7"/>
  <c r="R9" i="7"/>
  <c r="Q9" i="7"/>
  <c r="P9" i="7"/>
  <c r="O9" i="7"/>
  <c r="N9" i="7"/>
  <c r="M9" i="7"/>
  <c r="L9" i="7"/>
  <c r="K9" i="7"/>
  <c r="J9" i="7"/>
  <c r="D9" i="7"/>
  <c r="C9" i="7"/>
  <c r="T8" i="7"/>
  <c r="R8" i="7"/>
  <c r="Q8" i="7"/>
  <c r="P8" i="7"/>
  <c r="O8" i="7"/>
  <c r="N8" i="7"/>
  <c r="M8" i="7"/>
  <c r="L8" i="7"/>
  <c r="K8" i="7"/>
  <c r="J8" i="7"/>
  <c r="G8" i="7"/>
  <c r="F8" i="7"/>
  <c r="D8" i="7"/>
  <c r="C8" i="7"/>
  <c r="T7" i="7"/>
  <c r="R7" i="7"/>
  <c r="Q7" i="7"/>
  <c r="P7" i="7"/>
  <c r="O7" i="7"/>
  <c r="N7" i="7"/>
  <c r="M7" i="7"/>
  <c r="L7" i="7"/>
  <c r="K7" i="7"/>
  <c r="J7" i="7"/>
  <c r="G7" i="7"/>
  <c r="F7" i="7"/>
  <c r="D7" i="7"/>
  <c r="C7" i="7"/>
  <c r="T6" i="7"/>
  <c r="R6" i="7"/>
  <c r="Q6" i="7"/>
  <c r="P6" i="7"/>
  <c r="O6" i="7"/>
  <c r="N6" i="7"/>
  <c r="M6" i="7"/>
  <c r="L6" i="7"/>
  <c r="K6" i="7"/>
  <c r="J6" i="7"/>
  <c r="G6" i="7"/>
  <c r="F6" i="7"/>
  <c r="D6" i="7"/>
  <c r="C6" i="7"/>
  <c r="T5" i="7"/>
  <c r="R5" i="7"/>
  <c r="Q5" i="7"/>
  <c r="P5" i="7"/>
  <c r="O5" i="7"/>
  <c r="O14" i="7" s="1"/>
  <c r="Y4" i="7" s="1"/>
  <c r="N5" i="7"/>
  <c r="M5" i="7"/>
  <c r="L5" i="7"/>
  <c r="K5" i="7"/>
  <c r="J5" i="7"/>
  <c r="G5" i="7"/>
  <c r="F5" i="7"/>
  <c r="D5" i="7"/>
  <c r="C5" i="7"/>
  <c r="T4" i="7"/>
  <c r="R4" i="7"/>
  <c r="Q4" i="7"/>
  <c r="Q14" i="7" s="1"/>
  <c r="Y5" i="7" s="1"/>
  <c r="P4" i="7"/>
  <c r="O4" i="7"/>
  <c r="N4" i="7"/>
  <c r="M4" i="7"/>
  <c r="L4" i="7"/>
  <c r="K4" i="7"/>
  <c r="K14" i="7" s="1"/>
  <c r="J4" i="7"/>
  <c r="G4" i="7"/>
  <c r="F4" i="7"/>
  <c r="D4" i="7"/>
  <c r="C4" i="7"/>
  <c r="BJ130" i="6"/>
  <c r="BH130" i="6"/>
  <c r="BF130" i="6"/>
  <c r="BD130" i="6"/>
  <c r="BB130" i="6"/>
  <c r="AZ130" i="6"/>
  <c r="AX130" i="6"/>
  <c r="AV130" i="6"/>
  <c r="AT130" i="6"/>
  <c r="AR130" i="6"/>
  <c r="AP130" i="6"/>
  <c r="AN130" i="6"/>
  <c r="AL130" i="6"/>
  <c r="AJ130" i="6"/>
  <c r="AH130" i="6"/>
  <c r="AF130" i="6"/>
  <c r="AD130" i="6"/>
  <c r="AB130" i="6"/>
  <c r="Z130" i="6"/>
  <c r="X130" i="6"/>
  <c r="V130" i="6"/>
  <c r="T130" i="6"/>
  <c r="R130" i="6"/>
  <c r="P130" i="6"/>
  <c r="N130" i="6"/>
  <c r="L130" i="6"/>
  <c r="J130" i="6"/>
  <c r="H130" i="6"/>
  <c r="F130" i="6"/>
  <c r="D130" i="6"/>
  <c r="C127" i="6"/>
  <c r="C128" i="6" s="1"/>
  <c r="BJ126" i="6"/>
  <c r="BH126" i="6"/>
  <c r="BF126" i="6"/>
  <c r="BD126" i="6"/>
  <c r="BB126" i="6"/>
  <c r="AZ126" i="6"/>
  <c r="AX126" i="6"/>
  <c r="AV126" i="6"/>
  <c r="AT126" i="6"/>
  <c r="AR126" i="6"/>
  <c r="AP126" i="6"/>
  <c r="AN126" i="6"/>
  <c r="AL126" i="6"/>
  <c r="AJ126" i="6"/>
  <c r="AH126" i="6"/>
  <c r="AF126" i="6"/>
  <c r="AD126" i="6"/>
  <c r="AB126" i="6"/>
  <c r="Z126" i="6"/>
  <c r="X126" i="6"/>
  <c r="V126" i="6"/>
  <c r="T126" i="6"/>
  <c r="R126" i="6"/>
  <c r="P126" i="6"/>
  <c r="N126" i="6"/>
  <c r="L126" i="6"/>
  <c r="J126" i="6"/>
  <c r="H126" i="6"/>
  <c r="F126" i="6"/>
  <c r="D126" i="6"/>
  <c r="C123" i="6"/>
  <c r="C125" i="6" s="1"/>
  <c r="BJ122" i="6"/>
  <c r="BH122" i="6"/>
  <c r="BF122" i="6"/>
  <c r="BD122" i="6"/>
  <c r="BB122" i="6"/>
  <c r="AZ122" i="6"/>
  <c r="AX122" i="6"/>
  <c r="AV122" i="6"/>
  <c r="AT122" i="6"/>
  <c r="AR122" i="6"/>
  <c r="AP122" i="6"/>
  <c r="AN122" i="6"/>
  <c r="AL122" i="6"/>
  <c r="AJ122" i="6"/>
  <c r="AH122" i="6"/>
  <c r="AF122" i="6"/>
  <c r="AD122" i="6"/>
  <c r="AB122" i="6"/>
  <c r="Z122" i="6"/>
  <c r="X122" i="6"/>
  <c r="V122" i="6"/>
  <c r="T122" i="6"/>
  <c r="R122" i="6"/>
  <c r="P122" i="6"/>
  <c r="N122" i="6"/>
  <c r="L122" i="6"/>
  <c r="J122" i="6"/>
  <c r="H122" i="6"/>
  <c r="F122" i="6"/>
  <c r="D122" i="6"/>
  <c r="C119" i="6"/>
  <c r="C120" i="6" s="1"/>
  <c r="BJ118" i="6"/>
  <c r="BH118" i="6"/>
  <c r="BF118" i="6"/>
  <c r="BD118" i="6"/>
  <c r="BB118" i="6"/>
  <c r="AZ118" i="6"/>
  <c r="AX118" i="6"/>
  <c r="AV118" i="6"/>
  <c r="AT118" i="6"/>
  <c r="AR118" i="6"/>
  <c r="AP118" i="6"/>
  <c r="AN118" i="6"/>
  <c r="AL118" i="6"/>
  <c r="AJ118" i="6"/>
  <c r="AH118" i="6"/>
  <c r="AF118" i="6"/>
  <c r="AD118" i="6"/>
  <c r="AB118" i="6"/>
  <c r="Z118" i="6"/>
  <c r="X118" i="6"/>
  <c r="V118" i="6"/>
  <c r="T118" i="6"/>
  <c r="R118" i="6"/>
  <c r="P118" i="6"/>
  <c r="N118" i="6"/>
  <c r="L118" i="6"/>
  <c r="J118" i="6"/>
  <c r="H118" i="6"/>
  <c r="F118" i="6"/>
  <c r="D118" i="6"/>
  <c r="C115" i="6"/>
  <c r="C117" i="6" s="1"/>
  <c r="BJ114" i="6"/>
  <c r="BH114" i="6"/>
  <c r="BF114" i="6"/>
  <c r="BD114" i="6"/>
  <c r="BB114" i="6"/>
  <c r="AZ114" i="6"/>
  <c r="AX114" i="6"/>
  <c r="AV114" i="6"/>
  <c r="AT114" i="6"/>
  <c r="AR114" i="6"/>
  <c r="AP114" i="6"/>
  <c r="AN114" i="6"/>
  <c r="AL114" i="6"/>
  <c r="AJ114" i="6"/>
  <c r="AH114" i="6"/>
  <c r="AF114" i="6"/>
  <c r="AD114" i="6"/>
  <c r="AB114" i="6"/>
  <c r="Z114" i="6"/>
  <c r="X114" i="6"/>
  <c r="V114" i="6"/>
  <c r="T114" i="6"/>
  <c r="R114" i="6"/>
  <c r="P114" i="6"/>
  <c r="N114" i="6"/>
  <c r="L114" i="6"/>
  <c r="J114" i="6"/>
  <c r="H114" i="6"/>
  <c r="F114" i="6"/>
  <c r="D114" i="6"/>
  <c r="C111" i="6"/>
  <c r="C112" i="6" s="1"/>
  <c r="BJ110" i="6"/>
  <c r="BH110" i="6"/>
  <c r="BF110" i="6"/>
  <c r="BD110" i="6"/>
  <c r="BB110" i="6"/>
  <c r="AZ110" i="6"/>
  <c r="AX110" i="6"/>
  <c r="AV110" i="6"/>
  <c r="AT110" i="6"/>
  <c r="AR110" i="6"/>
  <c r="AP110" i="6"/>
  <c r="AN110" i="6"/>
  <c r="AL110" i="6"/>
  <c r="AJ110" i="6"/>
  <c r="AH110" i="6"/>
  <c r="AF110" i="6"/>
  <c r="AD110" i="6"/>
  <c r="AB110" i="6"/>
  <c r="Z110" i="6"/>
  <c r="X110" i="6"/>
  <c r="V110" i="6"/>
  <c r="T110" i="6"/>
  <c r="R110" i="6"/>
  <c r="P110" i="6"/>
  <c r="N110" i="6"/>
  <c r="L110" i="6"/>
  <c r="J110" i="6"/>
  <c r="H110" i="6"/>
  <c r="F110" i="6"/>
  <c r="D110" i="6"/>
  <c r="C107" i="6"/>
  <c r="C109" i="6" s="1"/>
  <c r="BJ106" i="6"/>
  <c r="BH106" i="6"/>
  <c r="BF106" i="6"/>
  <c r="BD106" i="6"/>
  <c r="BB106" i="6"/>
  <c r="AZ106" i="6"/>
  <c r="AX106" i="6"/>
  <c r="AV106" i="6"/>
  <c r="AT106" i="6"/>
  <c r="AR106" i="6"/>
  <c r="AP106" i="6"/>
  <c r="AN106" i="6"/>
  <c r="AL106" i="6"/>
  <c r="AJ106" i="6"/>
  <c r="AH106" i="6"/>
  <c r="AF106" i="6"/>
  <c r="AD106" i="6"/>
  <c r="AB106" i="6"/>
  <c r="Z106" i="6"/>
  <c r="X106" i="6"/>
  <c r="V106" i="6"/>
  <c r="T106" i="6"/>
  <c r="R106" i="6"/>
  <c r="P106" i="6"/>
  <c r="N106" i="6"/>
  <c r="L106" i="6"/>
  <c r="J106" i="6"/>
  <c r="H106" i="6"/>
  <c r="F106" i="6"/>
  <c r="D106" i="6"/>
  <c r="C103" i="6"/>
  <c r="C104" i="6" s="1"/>
  <c r="BJ102" i="6"/>
  <c r="BH102" i="6"/>
  <c r="BF102" i="6"/>
  <c r="BD102" i="6"/>
  <c r="BB102" i="6"/>
  <c r="AZ102" i="6"/>
  <c r="AX102" i="6"/>
  <c r="AV102" i="6"/>
  <c r="AT102" i="6"/>
  <c r="AR102" i="6"/>
  <c r="AP102" i="6"/>
  <c r="AN102" i="6"/>
  <c r="AL102" i="6"/>
  <c r="AJ102" i="6"/>
  <c r="AH102" i="6"/>
  <c r="AF102" i="6"/>
  <c r="AD102" i="6"/>
  <c r="AB102" i="6"/>
  <c r="Z102" i="6"/>
  <c r="X102" i="6"/>
  <c r="V102" i="6"/>
  <c r="T102" i="6"/>
  <c r="R102" i="6"/>
  <c r="P102" i="6"/>
  <c r="N102" i="6"/>
  <c r="L102" i="6"/>
  <c r="J102" i="6"/>
  <c r="H102" i="6"/>
  <c r="F102" i="6"/>
  <c r="D102" i="6"/>
  <c r="C99" i="6"/>
  <c r="C100" i="6" s="1"/>
  <c r="C101" i="6" s="1"/>
  <c r="BJ98" i="6"/>
  <c r="BH98" i="6"/>
  <c r="BF98" i="6"/>
  <c r="BD98" i="6"/>
  <c r="BB98" i="6"/>
  <c r="AZ98" i="6"/>
  <c r="AX98" i="6"/>
  <c r="AV98" i="6"/>
  <c r="AT98" i="6"/>
  <c r="AR98" i="6"/>
  <c r="AP98" i="6"/>
  <c r="AN98" i="6"/>
  <c r="AL98" i="6"/>
  <c r="AJ98" i="6"/>
  <c r="AH98" i="6"/>
  <c r="AF98" i="6"/>
  <c r="AD98" i="6"/>
  <c r="AB98" i="6"/>
  <c r="Z98" i="6"/>
  <c r="X98" i="6"/>
  <c r="V98" i="6"/>
  <c r="T98" i="6"/>
  <c r="R98" i="6"/>
  <c r="P98" i="6"/>
  <c r="N98" i="6"/>
  <c r="L98" i="6"/>
  <c r="J98" i="6"/>
  <c r="H98" i="6"/>
  <c r="F98" i="6"/>
  <c r="D98" i="6"/>
  <c r="C95" i="6"/>
  <c r="C96" i="6" s="1"/>
  <c r="C97" i="6" s="1"/>
  <c r="BJ94" i="6"/>
  <c r="BJ131" i="6" s="1"/>
  <c r="BH94" i="6"/>
  <c r="BF94" i="6"/>
  <c r="BD94" i="6"/>
  <c r="BB94" i="6"/>
  <c r="AZ94" i="6"/>
  <c r="AX94" i="6"/>
  <c r="AX131" i="6" s="1"/>
  <c r="AV94" i="6"/>
  <c r="AT94" i="6"/>
  <c r="AT131" i="6" s="1"/>
  <c r="AR94" i="6"/>
  <c r="AP94" i="6"/>
  <c r="AN94" i="6"/>
  <c r="AL94" i="6"/>
  <c r="AJ94" i="6"/>
  <c r="AH94" i="6"/>
  <c r="AH131" i="6" s="1"/>
  <c r="AF94" i="6"/>
  <c r="AD94" i="6"/>
  <c r="AD131" i="6" s="1"/>
  <c r="AB94" i="6"/>
  <c r="Z94" i="6"/>
  <c r="X94" i="6"/>
  <c r="V94" i="6"/>
  <c r="T94" i="6"/>
  <c r="R94" i="6"/>
  <c r="R131" i="6" s="1"/>
  <c r="P94" i="6"/>
  <c r="N94" i="6"/>
  <c r="N131" i="6" s="1"/>
  <c r="L94" i="6"/>
  <c r="J94" i="6"/>
  <c r="H94" i="6"/>
  <c r="F94" i="6"/>
  <c r="D94" i="6"/>
  <c r="C92" i="6"/>
  <c r="C93" i="6" s="1"/>
  <c r="C91" i="6"/>
  <c r="BJ90" i="6"/>
  <c r="BH90" i="6"/>
  <c r="BF90" i="6"/>
  <c r="BD90" i="6"/>
  <c r="BB90" i="6"/>
  <c r="AZ90" i="6"/>
  <c r="AX90" i="6"/>
  <c r="AV90" i="6"/>
  <c r="AT90" i="6"/>
  <c r="AR90" i="6"/>
  <c r="AP90" i="6"/>
  <c r="AN90" i="6"/>
  <c r="AL90" i="6"/>
  <c r="AJ90" i="6"/>
  <c r="AH90" i="6"/>
  <c r="AF90" i="6"/>
  <c r="AD90" i="6"/>
  <c r="AB90" i="6"/>
  <c r="Z90" i="6"/>
  <c r="X90" i="6"/>
  <c r="V90" i="6"/>
  <c r="T90" i="6"/>
  <c r="R90" i="6"/>
  <c r="P90" i="6"/>
  <c r="N90" i="6"/>
  <c r="L90" i="6"/>
  <c r="J90" i="6"/>
  <c r="H90" i="6"/>
  <c r="F90" i="6"/>
  <c r="D90" i="6"/>
  <c r="C89" i="6"/>
  <c r="C88" i="6"/>
  <c r="C87" i="6"/>
  <c r="C86" i="6"/>
  <c r="C85" i="6"/>
  <c r="C84" i="6"/>
  <c r="C83" i="6"/>
  <c r="C82" i="6"/>
  <c r="C81" i="6"/>
  <c r="C80" i="6"/>
  <c r="BJ79" i="6"/>
  <c r="BH79" i="6"/>
  <c r="BF79" i="6"/>
  <c r="BD79" i="6"/>
  <c r="BB79" i="6"/>
  <c r="AZ79" i="6"/>
  <c r="AX79" i="6"/>
  <c r="AV79" i="6"/>
  <c r="AT79" i="6"/>
  <c r="AR79" i="6"/>
  <c r="AP79" i="6"/>
  <c r="AN79" i="6"/>
  <c r="AL79" i="6"/>
  <c r="AJ79" i="6"/>
  <c r="AH79" i="6"/>
  <c r="AF79" i="6"/>
  <c r="AD79" i="6"/>
  <c r="AB79" i="6"/>
  <c r="Z79" i="6"/>
  <c r="X79" i="6"/>
  <c r="V79" i="6"/>
  <c r="T79" i="6"/>
  <c r="R79" i="6"/>
  <c r="P79" i="6"/>
  <c r="N79" i="6"/>
  <c r="L79" i="6"/>
  <c r="J79" i="6"/>
  <c r="H79" i="6"/>
  <c r="F79" i="6"/>
  <c r="D79" i="6"/>
  <c r="C78" i="6"/>
  <c r="C77" i="6"/>
  <c r="C76" i="6"/>
  <c r="C75" i="6"/>
  <c r="C74" i="6"/>
  <c r="C73" i="6"/>
  <c r="C72" i="6"/>
  <c r="C71" i="6"/>
  <c r="C70" i="6"/>
  <c r="C69" i="6"/>
  <c r="BJ68" i="6"/>
  <c r="BH68" i="6"/>
  <c r="BF68" i="6"/>
  <c r="BD68" i="6"/>
  <c r="BB68" i="6"/>
  <c r="AZ68" i="6"/>
  <c r="AX68" i="6"/>
  <c r="AV68" i="6"/>
  <c r="AT68" i="6"/>
  <c r="AR68" i="6"/>
  <c r="AP68" i="6"/>
  <c r="AN68" i="6"/>
  <c r="AL68" i="6"/>
  <c r="AJ68" i="6"/>
  <c r="AH68" i="6"/>
  <c r="AF68" i="6"/>
  <c r="AD68" i="6"/>
  <c r="AB68" i="6"/>
  <c r="Z68" i="6"/>
  <c r="X68" i="6"/>
  <c r="V68" i="6"/>
  <c r="T68" i="6"/>
  <c r="R68" i="6"/>
  <c r="P68" i="6"/>
  <c r="N68" i="6"/>
  <c r="L68" i="6"/>
  <c r="J68" i="6"/>
  <c r="H68" i="6"/>
  <c r="F68" i="6"/>
  <c r="D68" i="6"/>
  <c r="C67" i="6"/>
  <c r="C66" i="6"/>
  <c r="C65" i="6"/>
  <c r="C64" i="6"/>
  <c r="C63" i="6"/>
  <c r="C62" i="6"/>
  <c r="C61" i="6"/>
  <c r="C60" i="6"/>
  <c r="C59" i="6"/>
  <c r="C58" i="6"/>
  <c r="BJ57" i="6"/>
  <c r="BH57" i="6"/>
  <c r="BF57" i="6"/>
  <c r="BD57" i="6"/>
  <c r="BB57" i="6"/>
  <c r="AZ57" i="6"/>
  <c r="AX57" i="6"/>
  <c r="AV57" i="6"/>
  <c r="AT57" i="6"/>
  <c r="AR57" i="6"/>
  <c r="AP57" i="6"/>
  <c r="AN57" i="6"/>
  <c r="AL57" i="6"/>
  <c r="AJ57" i="6"/>
  <c r="AH57" i="6"/>
  <c r="AF57" i="6"/>
  <c r="AD57" i="6"/>
  <c r="AB57" i="6"/>
  <c r="Z57" i="6"/>
  <c r="X57" i="6"/>
  <c r="V57" i="6"/>
  <c r="T57" i="6"/>
  <c r="R57" i="6"/>
  <c r="P57" i="6"/>
  <c r="N57" i="6"/>
  <c r="L57" i="6"/>
  <c r="J57" i="6"/>
  <c r="H57" i="6"/>
  <c r="F57" i="6"/>
  <c r="D57" i="6"/>
  <c r="C56" i="6"/>
  <c r="C55" i="6"/>
  <c r="C54" i="6"/>
  <c r="C53" i="6"/>
  <c r="C52" i="6"/>
  <c r="C51" i="6"/>
  <c r="C50" i="6"/>
  <c r="C49" i="6"/>
  <c r="C48" i="6"/>
  <c r="C47" i="6"/>
  <c r="F44" i="6"/>
  <c r="D36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D17" i="6"/>
  <c r="F17" i="6" s="1"/>
  <c r="S14" i="6"/>
  <c r="T13" i="6"/>
  <c r="R13" i="6"/>
  <c r="Q13" i="6"/>
  <c r="P13" i="6"/>
  <c r="O13" i="6"/>
  <c r="N13" i="6"/>
  <c r="M13" i="6"/>
  <c r="L13" i="6"/>
  <c r="K13" i="6"/>
  <c r="J13" i="6"/>
  <c r="D13" i="6"/>
  <c r="C13" i="6"/>
  <c r="T12" i="6"/>
  <c r="R12" i="6"/>
  <c r="Q12" i="6"/>
  <c r="P12" i="6"/>
  <c r="O12" i="6"/>
  <c r="N12" i="6"/>
  <c r="M12" i="6"/>
  <c r="L12" i="6"/>
  <c r="K12" i="6"/>
  <c r="J12" i="6"/>
  <c r="D12" i="6"/>
  <c r="C12" i="6"/>
  <c r="T11" i="6"/>
  <c r="R11" i="6"/>
  <c r="Q11" i="6"/>
  <c r="P11" i="6"/>
  <c r="O11" i="6"/>
  <c r="N11" i="6"/>
  <c r="M11" i="6"/>
  <c r="L11" i="6"/>
  <c r="K11" i="6"/>
  <c r="J11" i="6"/>
  <c r="D11" i="6"/>
  <c r="C11" i="6"/>
  <c r="T10" i="6"/>
  <c r="R10" i="6"/>
  <c r="Q10" i="6"/>
  <c r="P10" i="6"/>
  <c r="O10" i="6"/>
  <c r="N10" i="6"/>
  <c r="M10" i="6"/>
  <c r="L10" i="6"/>
  <c r="K10" i="6"/>
  <c r="J10" i="6"/>
  <c r="D10" i="6"/>
  <c r="C10" i="6"/>
  <c r="T9" i="6"/>
  <c r="R9" i="6"/>
  <c r="Q9" i="6"/>
  <c r="P9" i="6"/>
  <c r="O9" i="6"/>
  <c r="N9" i="6"/>
  <c r="M9" i="6"/>
  <c r="L9" i="6"/>
  <c r="K9" i="6"/>
  <c r="J9" i="6"/>
  <c r="D9" i="6"/>
  <c r="C9" i="6"/>
  <c r="T8" i="6"/>
  <c r="R8" i="6"/>
  <c r="Q8" i="6"/>
  <c r="P8" i="6"/>
  <c r="O8" i="6"/>
  <c r="N8" i="6"/>
  <c r="M8" i="6"/>
  <c r="L8" i="6"/>
  <c r="K8" i="6"/>
  <c r="J8" i="6"/>
  <c r="G8" i="6"/>
  <c r="F8" i="6"/>
  <c r="D8" i="6"/>
  <c r="C8" i="6"/>
  <c r="T7" i="6"/>
  <c r="R7" i="6"/>
  <c r="Q7" i="6"/>
  <c r="P7" i="6"/>
  <c r="O7" i="6"/>
  <c r="N7" i="6"/>
  <c r="M7" i="6"/>
  <c r="L7" i="6"/>
  <c r="K7" i="6"/>
  <c r="J7" i="6"/>
  <c r="G7" i="6"/>
  <c r="F7" i="6"/>
  <c r="D7" i="6"/>
  <c r="C7" i="6"/>
  <c r="T6" i="6"/>
  <c r="R6" i="6"/>
  <c r="Q6" i="6"/>
  <c r="P6" i="6"/>
  <c r="O6" i="6"/>
  <c r="N6" i="6"/>
  <c r="M6" i="6"/>
  <c r="L6" i="6"/>
  <c r="K6" i="6"/>
  <c r="J6" i="6"/>
  <c r="G6" i="6"/>
  <c r="F6" i="6"/>
  <c r="D6" i="6"/>
  <c r="C6" i="6"/>
  <c r="T5" i="6"/>
  <c r="R5" i="6"/>
  <c r="Q5" i="6"/>
  <c r="P5" i="6"/>
  <c r="O5" i="6"/>
  <c r="N5" i="6"/>
  <c r="M5" i="6"/>
  <c r="L5" i="6"/>
  <c r="K5" i="6"/>
  <c r="J5" i="6"/>
  <c r="G5" i="6"/>
  <c r="F5" i="6"/>
  <c r="D5" i="6"/>
  <c r="C5" i="6"/>
  <c r="T4" i="6"/>
  <c r="R4" i="6"/>
  <c r="Q4" i="6"/>
  <c r="Q14" i="6" s="1"/>
  <c r="Y5" i="6" s="1"/>
  <c r="P4" i="6"/>
  <c r="O4" i="6"/>
  <c r="O14" i="6" s="1"/>
  <c r="Y4" i="6" s="1"/>
  <c r="N4" i="6"/>
  <c r="M4" i="6"/>
  <c r="L4" i="6"/>
  <c r="K4" i="6"/>
  <c r="J4" i="6"/>
  <c r="G4" i="6"/>
  <c r="F4" i="6"/>
  <c r="D4" i="6"/>
  <c r="C4" i="6"/>
  <c r="BL130" i="5"/>
  <c r="BJ130" i="5"/>
  <c r="BJ131" i="5" s="1"/>
  <c r="BH130" i="5"/>
  <c r="BF130" i="5"/>
  <c r="BD130" i="5"/>
  <c r="BB130" i="5"/>
  <c r="AZ130" i="5"/>
  <c r="AX130" i="5"/>
  <c r="AV130" i="5"/>
  <c r="AT130" i="5"/>
  <c r="AR130" i="5"/>
  <c r="AP130" i="5"/>
  <c r="AN130" i="5"/>
  <c r="AL130" i="5"/>
  <c r="AJ130" i="5"/>
  <c r="AH130" i="5"/>
  <c r="AF130" i="5"/>
  <c r="AD130" i="5"/>
  <c r="AB130" i="5"/>
  <c r="Z130" i="5"/>
  <c r="X130" i="5"/>
  <c r="V130" i="5"/>
  <c r="T130" i="5"/>
  <c r="R130" i="5"/>
  <c r="P130" i="5"/>
  <c r="N130" i="5"/>
  <c r="L130" i="5"/>
  <c r="J130" i="5"/>
  <c r="H130" i="5"/>
  <c r="F130" i="5"/>
  <c r="D130" i="5"/>
  <c r="C127" i="5"/>
  <c r="BL126" i="5"/>
  <c r="BL131" i="5" s="1"/>
  <c r="BL132" i="5" s="1"/>
  <c r="BJ126" i="5"/>
  <c r="BH126" i="5"/>
  <c r="BF126" i="5"/>
  <c r="BD126" i="5"/>
  <c r="BB126" i="5"/>
  <c r="AZ126" i="5"/>
  <c r="AX126" i="5"/>
  <c r="AV126" i="5"/>
  <c r="AT126" i="5"/>
  <c r="AR126" i="5"/>
  <c r="AP126" i="5"/>
  <c r="AN126" i="5"/>
  <c r="AL126" i="5"/>
  <c r="AJ126" i="5"/>
  <c r="AH126" i="5"/>
  <c r="AF126" i="5"/>
  <c r="AD126" i="5"/>
  <c r="AB126" i="5"/>
  <c r="Z126" i="5"/>
  <c r="X126" i="5"/>
  <c r="V126" i="5"/>
  <c r="T126" i="5"/>
  <c r="R126" i="5"/>
  <c r="P126" i="5"/>
  <c r="T12" i="5" s="1"/>
  <c r="N126" i="5"/>
  <c r="L126" i="5"/>
  <c r="J126" i="5"/>
  <c r="H126" i="5"/>
  <c r="F126" i="5"/>
  <c r="D126" i="5"/>
  <c r="C125" i="5"/>
  <c r="C124" i="5"/>
  <c r="C123" i="5"/>
  <c r="BL122" i="5"/>
  <c r="BJ122" i="5"/>
  <c r="BH122" i="5"/>
  <c r="BF122" i="5"/>
  <c r="BD122" i="5"/>
  <c r="BB122" i="5"/>
  <c r="AZ122" i="5"/>
  <c r="AX122" i="5"/>
  <c r="AV122" i="5"/>
  <c r="AT122" i="5"/>
  <c r="AR122" i="5"/>
  <c r="AP122" i="5"/>
  <c r="AN122" i="5"/>
  <c r="AL122" i="5"/>
  <c r="AJ122" i="5"/>
  <c r="AH122" i="5"/>
  <c r="AF122" i="5"/>
  <c r="AD122" i="5"/>
  <c r="AB122" i="5"/>
  <c r="Z122" i="5"/>
  <c r="X122" i="5"/>
  <c r="V122" i="5"/>
  <c r="T122" i="5"/>
  <c r="R122" i="5"/>
  <c r="P122" i="5"/>
  <c r="N122" i="5"/>
  <c r="L122" i="5"/>
  <c r="J122" i="5"/>
  <c r="H122" i="5"/>
  <c r="F122" i="5"/>
  <c r="D122" i="5"/>
  <c r="T11" i="5" s="1"/>
  <c r="T14" i="5" s="1"/>
  <c r="Y6" i="5" s="1"/>
  <c r="C119" i="5"/>
  <c r="C121" i="5" s="1"/>
  <c r="BL118" i="5"/>
  <c r="BJ118" i="5"/>
  <c r="BH118" i="5"/>
  <c r="BF118" i="5"/>
  <c r="BD118" i="5"/>
  <c r="BB118" i="5"/>
  <c r="AZ118" i="5"/>
  <c r="AX118" i="5"/>
  <c r="AV118" i="5"/>
  <c r="AT118" i="5"/>
  <c r="AR118" i="5"/>
  <c r="AP118" i="5"/>
  <c r="AN118" i="5"/>
  <c r="AL118" i="5"/>
  <c r="AJ118" i="5"/>
  <c r="AH118" i="5"/>
  <c r="AF118" i="5"/>
  <c r="AD118" i="5"/>
  <c r="AB118" i="5"/>
  <c r="Z118" i="5"/>
  <c r="X118" i="5"/>
  <c r="V118" i="5"/>
  <c r="T118" i="5"/>
  <c r="R118" i="5"/>
  <c r="P118" i="5"/>
  <c r="N118" i="5"/>
  <c r="L118" i="5"/>
  <c r="J118" i="5"/>
  <c r="H118" i="5"/>
  <c r="F118" i="5"/>
  <c r="D118" i="5"/>
  <c r="C117" i="5"/>
  <c r="C115" i="5"/>
  <c r="C116" i="5" s="1"/>
  <c r="BL114" i="5"/>
  <c r="BJ114" i="5"/>
  <c r="BH114" i="5"/>
  <c r="BF114" i="5"/>
  <c r="BD114" i="5"/>
  <c r="BB114" i="5"/>
  <c r="AZ114" i="5"/>
  <c r="AX114" i="5"/>
  <c r="AV114" i="5"/>
  <c r="AT114" i="5"/>
  <c r="AR114" i="5"/>
  <c r="AP114" i="5"/>
  <c r="AN114" i="5"/>
  <c r="AL114" i="5"/>
  <c r="AJ114" i="5"/>
  <c r="AH114" i="5"/>
  <c r="AF114" i="5"/>
  <c r="AD114" i="5"/>
  <c r="AB114" i="5"/>
  <c r="Z114" i="5"/>
  <c r="X114" i="5"/>
  <c r="V114" i="5"/>
  <c r="T114" i="5"/>
  <c r="R114" i="5"/>
  <c r="P114" i="5"/>
  <c r="N114" i="5"/>
  <c r="L114" i="5"/>
  <c r="J114" i="5"/>
  <c r="H114" i="5"/>
  <c r="F114" i="5"/>
  <c r="D114" i="5"/>
  <c r="C111" i="5"/>
  <c r="BL110" i="5"/>
  <c r="BJ110" i="5"/>
  <c r="BH110" i="5"/>
  <c r="BF110" i="5"/>
  <c r="BD110" i="5"/>
  <c r="BB110" i="5"/>
  <c r="AZ110" i="5"/>
  <c r="AX110" i="5"/>
  <c r="AV110" i="5"/>
  <c r="AT110" i="5"/>
  <c r="AR110" i="5"/>
  <c r="AP110" i="5"/>
  <c r="AN110" i="5"/>
  <c r="AL110" i="5"/>
  <c r="AJ110" i="5"/>
  <c r="AH110" i="5"/>
  <c r="AF110" i="5"/>
  <c r="AD110" i="5"/>
  <c r="AB110" i="5"/>
  <c r="Z110" i="5"/>
  <c r="X110" i="5"/>
  <c r="V110" i="5"/>
  <c r="T110" i="5"/>
  <c r="R110" i="5"/>
  <c r="P110" i="5"/>
  <c r="N110" i="5"/>
  <c r="L110" i="5"/>
  <c r="J110" i="5"/>
  <c r="H110" i="5"/>
  <c r="F110" i="5"/>
  <c r="D110" i="5"/>
  <c r="C109" i="5"/>
  <c r="C108" i="5"/>
  <c r="C107" i="5"/>
  <c r="BL106" i="5"/>
  <c r="BJ106" i="5"/>
  <c r="BH106" i="5"/>
  <c r="BF106" i="5"/>
  <c r="BD106" i="5"/>
  <c r="BB106" i="5"/>
  <c r="AZ106" i="5"/>
  <c r="AX106" i="5"/>
  <c r="AV106" i="5"/>
  <c r="AT106" i="5"/>
  <c r="AR106" i="5"/>
  <c r="AP106" i="5"/>
  <c r="AN106" i="5"/>
  <c r="AL106" i="5"/>
  <c r="AJ106" i="5"/>
  <c r="AH106" i="5"/>
  <c r="AF106" i="5"/>
  <c r="AD106" i="5"/>
  <c r="AB106" i="5"/>
  <c r="Z106" i="5"/>
  <c r="X106" i="5"/>
  <c r="V106" i="5"/>
  <c r="T106" i="5"/>
  <c r="R106" i="5"/>
  <c r="P106" i="5"/>
  <c r="N106" i="5"/>
  <c r="L106" i="5"/>
  <c r="J106" i="5"/>
  <c r="H106" i="5"/>
  <c r="F106" i="5"/>
  <c r="D106" i="5"/>
  <c r="C103" i="5"/>
  <c r="C105" i="5" s="1"/>
  <c r="BL102" i="5"/>
  <c r="BJ102" i="5"/>
  <c r="BH102" i="5"/>
  <c r="BF102" i="5"/>
  <c r="BD102" i="5"/>
  <c r="BB102" i="5"/>
  <c r="AZ102" i="5"/>
  <c r="AX102" i="5"/>
  <c r="AV102" i="5"/>
  <c r="AT102" i="5"/>
  <c r="AR102" i="5"/>
  <c r="AP102" i="5"/>
  <c r="AN102" i="5"/>
  <c r="AL102" i="5"/>
  <c r="AJ102" i="5"/>
  <c r="AH102" i="5"/>
  <c r="AF102" i="5"/>
  <c r="AD102" i="5"/>
  <c r="AB102" i="5"/>
  <c r="Z102" i="5"/>
  <c r="X102" i="5"/>
  <c r="V102" i="5"/>
  <c r="T102" i="5"/>
  <c r="R102" i="5"/>
  <c r="P102" i="5"/>
  <c r="N102" i="5"/>
  <c r="L102" i="5"/>
  <c r="J102" i="5"/>
  <c r="H102" i="5"/>
  <c r="F102" i="5"/>
  <c r="D102" i="5"/>
  <c r="C99" i="5"/>
  <c r="C100" i="5" s="1"/>
  <c r="C101" i="5" s="1"/>
  <c r="BL98" i="5"/>
  <c r="BJ98" i="5"/>
  <c r="BH98" i="5"/>
  <c r="BF98" i="5"/>
  <c r="BD98" i="5"/>
  <c r="BB98" i="5"/>
  <c r="AZ98" i="5"/>
  <c r="AX98" i="5"/>
  <c r="AV98" i="5"/>
  <c r="AT98" i="5"/>
  <c r="AT131" i="5" s="1"/>
  <c r="AR98" i="5"/>
  <c r="AP98" i="5"/>
  <c r="AN98" i="5"/>
  <c r="AN131" i="5" s="1"/>
  <c r="AL98" i="5"/>
  <c r="AJ98" i="5"/>
  <c r="AH98" i="5"/>
  <c r="AF98" i="5"/>
  <c r="AD98" i="5"/>
  <c r="AD131" i="5" s="1"/>
  <c r="AB98" i="5"/>
  <c r="Z98" i="5"/>
  <c r="X98" i="5"/>
  <c r="X131" i="5" s="1"/>
  <c r="V98" i="5"/>
  <c r="T98" i="5"/>
  <c r="R98" i="5"/>
  <c r="P98" i="5"/>
  <c r="N98" i="5"/>
  <c r="N131" i="5" s="1"/>
  <c r="L98" i="5"/>
  <c r="J98" i="5"/>
  <c r="H98" i="5"/>
  <c r="H131" i="5" s="1"/>
  <c r="F98" i="5"/>
  <c r="D98" i="5"/>
  <c r="C95" i="5"/>
  <c r="C96" i="5" s="1"/>
  <c r="C97" i="5" s="1"/>
  <c r="BL94" i="5"/>
  <c r="BJ94" i="5"/>
  <c r="BH94" i="5"/>
  <c r="BH131" i="5" s="1"/>
  <c r="BF94" i="5"/>
  <c r="BF131" i="5" s="1"/>
  <c r="BD94" i="5"/>
  <c r="BD131" i="5" s="1"/>
  <c r="BB94" i="5"/>
  <c r="AZ94" i="5"/>
  <c r="AX94" i="5"/>
  <c r="AX131" i="5" s="1"/>
  <c r="AX132" i="5" s="1"/>
  <c r="AX133" i="5" s="1"/>
  <c r="AV94" i="5"/>
  <c r="AV131" i="5" s="1"/>
  <c r="AV132" i="5" s="1"/>
  <c r="AT94" i="5"/>
  <c r="AR94" i="5"/>
  <c r="AR131" i="5" s="1"/>
  <c r="AP94" i="5"/>
  <c r="AP131" i="5" s="1"/>
  <c r="AN94" i="5"/>
  <c r="AL94" i="5"/>
  <c r="AJ94" i="5"/>
  <c r="AH94" i="5"/>
  <c r="AH131" i="5" s="1"/>
  <c r="AH132" i="5" s="1"/>
  <c r="AH133" i="5" s="1"/>
  <c r="AF94" i="5"/>
  <c r="AF131" i="5" s="1"/>
  <c r="AF132" i="5" s="1"/>
  <c r="AD94" i="5"/>
  <c r="AB94" i="5"/>
  <c r="AB131" i="5" s="1"/>
  <c r="Z94" i="5"/>
  <c r="Z131" i="5" s="1"/>
  <c r="X94" i="5"/>
  <c r="V94" i="5"/>
  <c r="T94" i="5"/>
  <c r="R94" i="5"/>
  <c r="R131" i="5" s="1"/>
  <c r="R132" i="5" s="1"/>
  <c r="R133" i="5" s="1"/>
  <c r="P94" i="5"/>
  <c r="P131" i="5" s="1"/>
  <c r="P132" i="5" s="1"/>
  <c r="N94" i="5"/>
  <c r="L94" i="5"/>
  <c r="L131" i="5" s="1"/>
  <c r="J94" i="5"/>
  <c r="J131" i="5" s="1"/>
  <c r="H94" i="5"/>
  <c r="F94" i="5"/>
  <c r="D94" i="5"/>
  <c r="C93" i="5"/>
  <c r="C92" i="5"/>
  <c r="C91" i="5"/>
  <c r="BL90" i="5"/>
  <c r="BJ90" i="5"/>
  <c r="BH90" i="5"/>
  <c r="BF90" i="5"/>
  <c r="BD90" i="5"/>
  <c r="BB90" i="5"/>
  <c r="AZ90" i="5"/>
  <c r="AX90" i="5"/>
  <c r="AV90" i="5"/>
  <c r="AT90" i="5"/>
  <c r="AR90" i="5"/>
  <c r="AP90" i="5"/>
  <c r="AN90" i="5"/>
  <c r="AL90" i="5"/>
  <c r="AJ90" i="5"/>
  <c r="AH90" i="5"/>
  <c r="AF90" i="5"/>
  <c r="AD90" i="5"/>
  <c r="AB90" i="5"/>
  <c r="Z90" i="5"/>
  <c r="X90" i="5"/>
  <c r="V90" i="5"/>
  <c r="T90" i="5"/>
  <c r="R90" i="5"/>
  <c r="P90" i="5"/>
  <c r="N90" i="5"/>
  <c r="L90" i="5"/>
  <c r="J90" i="5"/>
  <c r="H90" i="5"/>
  <c r="F90" i="5"/>
  <c r="D90" i="5"/>
  <c r="C89" i="5"/>
  <c r="C88" i="5"/>
  <c r="C87" i="5"/>
  <c r="C86" i="5"/>
  <c r="C85" i="5"/>
  <c r="C84" i="5"/>
  <c r="C83" i="5"/>
  <c r="C82" i="5"/>
  <c r="C81" i="5"/>
  <c r="C80" i="5"/>
  <c r="BL79" i="5"/>
  <c r="BJ79" i="5"/>
  <c r="BH79" i="5"/>
  <c r="BF79" i="5"/>
  <c r="BD79" i="5"/>
  <c r="BB79" i="5"/>
  <c r="AZ79" i="5"/>
  <c r="AX79" i="5"/>
  <c r="AV79" i="5"/>
  <c r="AT79" i="5"/>
  <c r="AR79" i="5"/>
  <c r="AP79" i="5"/>
  <c r="AN79" i="5"/>
  <c r="AL79" i="5"/>
  <c r="AJ79" i="5"/>
  <c r="AH79" i="5"/>
  <c r="AF79" i="5"/>
  <c r="AD79" i="5"/>
  <c r="AB79" i="5"/>
  <c r="Z79" i="5"/>
  <c r="X79" i="5"/>
  <c r="V79" i="5"/>
  <c r="T79" i="5"/>
  <c r="R79" i="5"/>
  <c r="P79" i="5"/>
  <c r="N79" i="5"/>
  <c r="L79" i="5"/>
  <c r="J79" i="5"/>
  <c r="H79" i="5"/>
  <c r="F79" i="5"/>
  <c r="D79" i="5"/>
  <c r="C78" i="5"/>
  <c r="C77" i="5"/>
  <c r="C76" i="5"/>
  <c r="C75" i="5"/>
  <c r="C74" i="5"/>
  <c r="C73" i="5"/>
  <c r="C72" i="5"/>
  <c r="C71" i="5"/>
  <c r="C70" i="5"/>
  <c r="C69" i="5"/>
  <c r="BL68" i="5"/>
  <c r="BJ68" i="5"/>
  <c r="BH68" i="5"/>
  <c r="BH132" i="5" s="1"/>
  <c r="BF68" i="5"/>
  <c r="BD68" i="5"/>
  <c r="BB68" i="5"/>
  <c r="AZ68" i="5"/>
  <c r="AX68" i="5"/>
  <c r="AV68" i="5"/>
  <c r="AT68" i="5"/>
  <c r="AR68" i="5"/>
  <c r="AR132" i="5" s="1"/>
  <c r="AP68" i="5"/>
  <c r="AN68" i="5"/>
  <c r="AL68" i="5"/>
  <c r="AJ68" i="5"/>
  <c r="AH68" i="5"/>
  <c r="AF68" i="5"/>
  <c r="AD68" i="5"/>
  <c r="AB68" i="5"/>
  <c r="AB132" i="5" s="1"/>
  <c r="Z68" i="5"/>
  <c r="X68" i="5"/>
  <c r="V68" i="5"/>
  <c r="T68" i="5"/>
  <c r="R68" i="5"/>
  <c r="P68" i="5"/>
  <c r="N68" i="5"/>
  <c r="L68" i="5"/>
  <c r="L132" i="5" s="1"/>
  <c r="J68" i="5"/>
  <c r="H68" i="5"/>
  <c r="F68" i="5"/>
  <c r="D68" i="5"/>
  <c r="C67" i="5"/>
  <c r="C66" i="5"/>
  <c r="C65" i="5"/>
  <c r="C64" i="5"/>
  <c r="C63" i="5"/>
  <c r="C62" i="5"/>
  <c r="C61" i="5"/>
  <c r="C60" i="5"/>
  <c r="C59" i="5"/>
  <c r="C58" i="5"/>
  <c r="BL57" i="5"/>
  <c r="BJ57" i="5"/>
  <c r="BH57" i="5"/>
  <c r="BH133" i="5" s="1"/>
  <c r="BF57" i="5"/>
  <c r="BD57" i="5"/>
  <c r="BB57" i="5"/>
  <c r="AZ57" i="5"/>
  <c r="AX57" i="5"/>
  <c r="AV57" i="5"/>
  <c r="AT57" i="5"/>
  <c r="AR57" i="5"/>
  <c r="AR133" i="5" s="1"/>
  <c r="AP57" i="5"/>
  <c r="AN57" i="5"/>
  <c r="AL57" i="5"/>
  <c r="AJ57" i="5"/>
  <c r="AH57" i="5"/>
  <c r="AF57" i="5"/>
  <c r="AD57" i="5"/>
  <c r="AB57" i="5"/>
  <c r="AB133" i="5" s="1"/>
  <c r="Z57" i="5"/>
  <c r="X57" i="5"/>
  <c r="V57" i="5"/>
  <c r="T57" i="5"/>
  <c r="R57" i="5"/>
  <c r="P57" i="5"/>
  <c r="N57" i="5"/>
  <c r="L57" i="5"/>
  <c r="L133" i="5" s="1"/>
  <c r="J57" i="5"/>
  <c r="H57" i="5"/>
  <c r="F57" i="5"/>
  <c r="D57" i="5"/>
  <c r="C56" i="5"/>
  <c r="C55" i="5"/>
  <c r="C54" i="5"/>
  <c r="C53" i="5"/>
  <c r="C52" i="5"/>
  <c r="C51" i="5"/>
  <c r="C50" i="5"/>
  <c r="C49" i="5"/>
  <c r="C48" i="5"/>
  <c r="C47" i="5"/>
  <c r="F44" i="5"/>
  <c r="D36" i="5"/>
  <c r="D37" i="5" s="1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D18" i="5"/>
  <c r="D17" i="5"/>
  <c r="F17" i="5" s="1"/>
  <c r="S14" i="5"/>
  <c r="T13" i="5"/>
  <c r="R13" i="5"/>
  <c r="Q13" i="5"/>
  <c r="P13" i="5"/>
  <c r="O13" i="5"/>
  <c r="N13" i="5"/>
  <c r="M13" i="5"/>
  <c r="L13" i="5"/>
  <c r="K13" i="5"/>
  <c r="J13" i="5"/>
  <c r="D13" i="5"/>
  <c r="E13" i="5" s="1"/>
  <c r="C13" i="5"/>
  <c r="R12" i="5"/>
  <c r="Q12" i="5"/>
  <c r="P12" i="5"/>
  <c r="O12" i="5"/>
  <c r="N12" i="5"/>
  <c r="M12" i="5"/>
  <c r="L12" i="5"/>
  <c r="K12" i="5"/>
  <c r="J12" i="5"/>
  <c r="D12" i="5"/>
  <c r="E12" i="5" s="1"/>
  <c r="C12" i="5"/>
  <c r="R11" i="5"/>
  <c r="Q11" i="5"/>
  <c r="P11" i="5"/>
  <c r="O11" i="5"/>
  <c r="N11" i="5"/>
  <c r="M11" i="5"/>
  <c r="L11" i="5"/>
  <c r="K11" i="5"/>
  <c r="J11" i="5"/>
  <c r="D11" i="5"/>
  <c r="C11" i="5"/>
  <c r="T10" i="5"/>
  <c r="R10" i="5"/>
  <c r="Q10" i="5"/>
  <c r="P10" i="5"/>
  <c r="O10" i="5"/>
  <c r="N10" i="5"/>
  <c r="M10" i="5"/>
  <c r="L10" i="5"/>
  <c r="K10" i="5"/>
  <c r="J10" i="5"/>
  <c r="D10" i="5"/>
  <c r="C10" i="5"/>
  <c r="T9" i="5"/>
  <c r="R9" i="5"/>
  <c r="Q9" i="5"/>
  <c r="P9" i="5"/>
  <c r="O9" i="5"/>
  <c r="N9" i="5"/>
  <c r="M9" i="5"/>
  <c r="L9" i="5"/>
  <c r="K9" i="5"/>
  <c r="J9" i="5"/>
  <c r="D9" i="5"/>
  <c r="C9" i="5"/>
  <c r="T8" i="5"/>
  <c r="R8" i="5"/>
  <c r="Q8" i="5"/>
  <c r="P8" i="5"/>
  <c r="O8" i="5"/>
  <c r="N8" i="5"/>
  <c r="M8" i="5"/>
  <c r="L8" i="5"/>
  <c r="K8" i="5"/>
  <c r="J8" i="5"/>
  <c r="G8" i="5"/>
  <c r="F8" i="5"/>
  <c r="D8" i="5"/>
  <c r="C8" i="5"/>
  <c r="T7" i="5"/>
  <c r="R7" i="5"/>
  <c r="Q7" i="5"/>
  <c r="P7" i="5"/>
  <c r="O7" i="5"/>
  <c r="N7" i="5"/>
  <c r="M7" i="5"/>
  <c r="L7" i="5"/>
  <c r="K7" i="5"/>
  <c r="J7" i="5"/>
  <c r="G7" i="5"/>
  <c r="H7" i="5" s="1"/>
  <c r="F7" i="5"/>
  <c r="D7" i="5"/>
  <c r="C7" i="5"/>
  <c r="T6" i="5"/>
  <c r="R6" i="5"/>
  <c r="Q6" i="5"/>
  <c r="P6" i="5"/>
  <c r="O6" i="5"/>
  <c r="N6" i="5"/>
  <c r="M6" i="5"/>
  <c r="L6" i="5"/>
  <c r="K6" i="5"/>
  <c r="J6" i="5"/>
  <c r="G6" i="5"/>
  <c r="F6" i="5"/>
  <c r="D6" i="5"/>
  <c r="C6" i="5"/>
  <c r="T5" i="5"/>
  <c r="R5" i="5"/>
  <c r="Q5" i="5"/>
  <c r="P5" i="5"/>
  <c r="O5" i="5"/>
  <c r="N5" i="5"/>
  <c r="M5" i="5"/>
  <c r="L5" i="5"/>
  <c r="K5" i="5"/>
  <c r="J5" i="5"/>
  <c r="G5" i="5"/>
  <c r="F5" i="5"/>
  <c r="D5" i="5"/>
  <c r="C5" i="5"/>
  <c r="T4" i="5"/>
  <c r="R4" i="5"/>
  <c r="Q4" i="5"/>
  <c r="Q14" i="5" s="1"/>
  <c r="Y5" i="5" s="1"/>
  <c r="P4" i="5"/>
  <c r="O4" i="5"/>
  <c r="O14" i="5" s="1"/>
  <c r="Y4" i="5" s="1"/>
  <c r="N4" i="5"/>
  <c r="M4" i="5"/>
  <c r="M14" i="5" s="1"/>
  <c r="L4" i="5"/>
  <c r="K4" i="5"/>
  <c r="K14" i="5" s="1"/>
  <c r="J4" i="5"/>
  <c r="G4" i="5"/>
  <c r="F4" i="5"/>
  <c r="D4" i="5"/>
  <c r="G14" i="5" s="1"/>
  <c r="C4" i="5"/>
  <c r="D44" i="4"/>
  <c r="F44" i="4" s="1"/>
  <c r="BH130" i="4"/>
  <c r="BF130" i="4"/>
  <c r="BD130" i="4"/>
  <c r="BB130" i="4"/>
  <c r="AZ130" i="4"/>
  <c r="AX130" i="4"/>
  <c r="AV130" i="4"/>
  <c r="AT130" i="4"/>
  <c r="AR130" i="4"/>
  <c r="AP130" i="4"/>
  <c r="AN130" i="4"/>
  <c r="AL130" i="4"/>
  <c r="AJ130" i="4"/>
  <c r="AH130" i="4"/>
  <c r="AF130" i="4"/>
  <c r="AD130" i="4"/>
  <c r="AB130" i="4"/>
  <c r="Z130" i="4"/>
  <c r="X130" i="4"/>
  <c r="V130" i="4"/>
  <c r="T130" i="4"/>
  <c r="R130" i="4"/>
  <c r="P130" i="4"/>
  <c r="N130" i="4"/>
  <c r="L130" i="4"/>
  <c r="J130" i="4"/>
  <c r="H130" i="4"/>
  <c r="F130" i="4"/>
  <c r="D130" i="4"/>
  <c r="C127" i="4"/>
  <c r="C128" i="4" s="1"/>
  <c r="BH126" i="4"/>
  <c r="BF126" i="4"/>
  <c r="BD126" i="4"/>
  <c r="BB126" i="4"/>
  <c r="AZ126" i="4"/>
  <c r="AX126" i="4"/>
  <c r="AV126" i="4"/>
  <c r="AT126" i="4"/>
  <c r="AR126" i="4"/>
  <c r="AP126" i="4"/>
  <c r="AN126" i="4"/>
  <c r="AL126" i="4"/>
  <c r="AJ126" i="4"/>
  <c r="AH126" i="4"/>
  <c r="AF126" i="4"/>
  <c r="AD126" i="4"/>
  <c r="AB126" i="4"/>
  <c r="Z126" i="4"/>
  <c r="X126" i="4"/>
  <c r="V126" i="4"/>
  <c r="T126" i="4"/>
  <c r="R126" i="4"/>
  <c r="P126" i="4"/>
  <c r="N126" i="4"/>
  <c r="L126" i="4"/>
  <c r="J126" i="4"/>
  <c r="H126" i="4"/>
  <c r="F126" i="4"/>
  <c r="D126" i="4"/>
  <c r="C123" i="4"/>
  <c r="C124" i="4" s="1"/>
  <c r="BH122" i="4"/>
  <c r="BF122" i="4"/>
  <c r="BD122" i="4"/>
  <c r="BB122" i="4"/>
  <c r="AZ122" i="4"/>
  <c r="AX122" i="4"/>
  <c r="AV122" i="4"/>
  <c r="AT122" i="4"/>
  <c r="AR122" i="4"/>
  <c r="AP122" i="4"/>
  <c r="AN122" i="4"/>
  <c r="AL122" i="4"/>
  <c r="AJ122" i="4"/>
  <c r="AH122" i="4"/>
  <c r="AF122" i="4"/>
  <c r="AD122" i="4"/>
  <c r="AB122" i="4"/>
  <c r="Z122" i="4"/>
  <c r="X122" i="4"/>
  <c r="V122" i="4"/>
  <c r="T122" i="4"/>
  <c r="R122" i="4"/>
  <c r="P122" i="4"/>
  <c r="N122" i="4"/>
  <c r="L122" i="4"/>
  <c r="J122" i="4"/>
  <c r="H122" i="4"/>
  <c r="F122" i="4"/>
  <c r="D122" i="4"/>
  <c r="C119" i="4"/>
  <c r="C121" i="4" s="1"/>
  <c r="BH118" i="4"/>
  <c r="BF118" i="4"/>
  <c r="BD118" i="4"/>
  <c r="BB118" i="4"/>
  <c r="AZ118" i="4"/>
  <c r="AX118" i="4"/>
  <c r="AV118" i="4"/>
  <c r="AT118" i="4"/>
  <c r="AR118" i="4"/>
  <c r="AP118" i="4"/>
  <c r="AN118" i="4"/>
  <c r="AL118" i="4"/>
  <c r="AJ118" i="4"/>
  <c r="AH118" i="4"/>
  <c r="AF118" i="4"/>
  <c r="AD118" i="4"/>
  <c r="AB118" i="4"/>
  <c r="Z118" i="4"/>
  <c r="X118" i="4"/>
  <c r="V118" i="4"/>
  <c r="T118" i="4"/>
  <c r="R118" i="4"/>
  <c r="P118" i="4"/>
  <c r="N118" i="4"/>
  <c r="L118" i="4"/>
  <c r="J118" i="4"/>
  <c r="H118" i="4"/>
  <c r="F118" i="4"/>
  <c r="D118" i="4"/>
  <c r="C115" i="4"/>
  <c r="C117" i="4" s="1"/>
  <c r="BH114" i="4"/>
  <c r="BF114" i="4"/>
  <c r="BD114" i="4"/>
  <c r="BB114" i="4"/>
  <c r="AZ114" i="4"/>
  <c r="AX114" i="4"/>
  <c r="AV114" i="4"/>
  <c r="AT114" i="4"/>
  <c r="AR114" i="4"/>
  <c r="AP114" i="4"/>
  <c r="AN114" i="4"/>
  <c r="AL114" i="4"/>
  <c r="AJ114" i="4"/>
  <c r="AH114" i="4"/>
  <c r="AF114" i="4"/>
  <c r="AD114" i="4"/>
  <c r="AB114" i="4"/>
  <c r="Z114" i="4"/>
  <c r="X114" i="4"/>
  <c r="V114" i="4"/>
  <c r="T114" i="4"/>
  <c r="R114" i="4"/>
  <c r="P114" i="4"/>
  <c r="N114" i="4"/>
  <c r="L114" i="4"/>
  <c r="J114" i="4"/>
  <c r="H114" i="4"/>
  <c r="F114" i="4"/>
  <c r="D114" i="4"/>
  <c r="C111" i="4"/>
  <c r="C112" i="4" s="1"/>
  <c r="BH110" i="4"/>
  <c r="BF110" i="4"/>
  <c r="BD110" i="4"/>
  <c r="BB110" i="4"/>
  <c r="AZ110" i="4"/>
  <c r="AX110" i="4"/>
  <c r="AV110" i="4"/>
  <c r="AT110" i="4"/>
  <c r="AR110" i="4"/>
  <c r="AP110" i="4"/>
  <c r="AN110" i="4"/>
  <c r="AL110" i="4"/>
  <c r="AJ110" i="4"/>
  <c r="AH110" i="4"/>
  <c r="AF110" i="4"/>
  <c r="AD110" i="4"/>
  <c r="AB110" i="4"/>
  <c r="Z110" i="4"/>
  <c r="X110" i="4"/>
  <c r="V110" i="4"/>
  <c r="T110" i="4"/>
  <c r="R110" i="4"/>
  <c r="P110" i="4"/>
  <c r="N110" i="4"/>
  <c r="L110" i="4"/>
  <c r="J110" i="4"/>
  <c r="H110" i="4"/>
  <c r="F110" i="4"/>
  <c r="D110" i="4"/>
  <c r="C107" i="4"/>
  <c r="C108" i="4" s="1"/>
  <c r="BH106" i="4"/>
  <c r="BF106" i="4"/>
  <c r="BD106" i="4"/>
  <c r="BB106" i="4"/>
  <c r="AZ106" i="4"/>
  <c r="AX106" i="4"/>
  <c r="AV106" i="4"/>
  <c r="AT106" i="4"/>
  <c r="AR106" i="4"/>
  <c r="AP106" i="4"/>
  <c r="AN106" i="4"/>
  <c r="AL106" i="4"/>
  <c r="AJ106" i="4"/>
  <c r="AH106" i="4"/>
  <c r="AF106" i="4"/>
  <c r="AD106" i="4"/>
  <c r="AB106" i="4"/>
  <c r="Z106" i="4"/>
  <c r="X106" i="4"/>
  <c r="V106" i="4"/>
  <c r="T106" i="4"/>
  <c r="R106" i="4"/>
  <c r="P106" i="4"/>
  <c r="N106" i="4"/>
  <c r="L106" i="4"/>
  <c r="J106" i="4"/>
  <c r="H106" i="4"/>
  <c r="F106" i="4"/>
  <c r="D106" i="4"/>
  <c r="C103" i="4"/>
  <c r="C104" i="4" s="1"/>
  <c r="BH102" i="4"/>
  <c r="BF102" i="4"/>
  <c r="BD102" i="4"/>
  <c r="BB102" i="4"/>
  <c r="AZ102" i="4"/>
  <c r="AX102" i="4"/>
  <c r="AV102" i="4"/>
  <c r="AT102" i="4"/>
  <c r="AR102" i="4"/>
  <c r="AP102" i="4"/>
  <c r="AN102" i="4"/>
  <c r="AL102" i="4"/>
  <c r="AJ102" i="4"/>
  <c r="AH102" i="4"/>
  <c r="AF102" i="4"/>
  <c r="AD102" i="4"/>
  <c r="AB102" i="4"/>
  <c r="Z102" i="4"/>
  <c r="X102" i="4"/>
  <c r="V102" i="4"/>
  <c r="T102" i="4"/>
  <c r="R102" i="4"/>
  <c r="P102" i="4"/>
  <c r="N102" i="4"/>
  <c r="L102" i="4"/>
  <c r="J102" i="4"/>
  <c r="H102" i="4"/>
  <c r="F102" i="4"/>
  <c r="D102" i="4"/>
  <c r="C99" i="4"/>
  <c r="C100" i="4" s="1"/>
  <c r="C101" i="4" s="1"/>
  <c r="BH98" i="4"/>
  <c r="BF98" i="4"/>
  <c r="BD98" i="4"/>
  <c r="BB98" i="4"/>
  <c r="AZ98" i="4"/>
  <c r="AX98" i="4"/>
  <c r="AV98" i="4"/>
  <c r="AT98" i="4"/>
  <c r="AR98" i="4"/>
  <c r="AP98" i="4"/>
  <c r="AN98" i="4"/>
  <c r="AL98" i="4"/>
  <c r="AJ98" i="4"/>
  <c r="AH98" i="4"/>
  <c r="AF98" i="4"/>
  <c r="AD98" i="4"/>
  <c r="AB98" i="4"/>
  <c r="Z98" i="4"/>
  <c r="X98" i="4"/>
  <c r="V98" i="4"/>
  <c r="T98" i="4"/>
  <c r="R98" i="4"/>
  <c r="P98" i="4"/>
  <c r="N98" i="4"/>
  <c r="L98" i="4"/>
  <c r="J98" i="4"/>
  <c r="H98" i="4"/>
  <c r="F98" i="4"/>
  <c r="D98" i="4"/>
  <c r="C95" i="4"/>
  <c r="C96" i="4" s="1"/>
  <c r="C97" i="4" s="1"/>
  <c r="BH94" i="4"/>
  <c r="BF94" i="4"/>
  <c r="BD94" i="4"/>
  <c r="BB94" i="4"/>
  <c r="AZ94" i="4"/>
  <c r="AX94" i="4"/>
  <c r="AV94" i="4"/>
  <c r="AT94" i="4"/>
  <c r="AR94" i="4"/>
  <c r="AP94" i="4"/>
  <c r="AN94" i="4"/>
  <c r="AL94" i="4"/>
  <c r="AJ94" i="4"/>
  <c r="AH94" i="4"/>
  <c r="AF94" i="4"/>
  <c r="AD94" i="4"/>
  <c r="AB94" i="4"/>
  <c r="Z94" i="4"/>
  <c r="X94" i="4"/>
  <c r="V94" i="4"/>
  <c r="T94" i="4"/>
  <c r="R94" i="4"/>
  <c r="P94" i="4"/>
  <c r="N94" i="4"/>
  <c r="L94" i="4"/>
  <c r="J94" i="4"/>
  <c r="H94" i="4"/>
  <c r="F94" i="4"/>
  <c r="D94" i="4"/>
  <c r="C91" i="4"/>
  <c r="C92" i="4" s="1"/>
  <c r="C93" i="4" s="1"/>
  <c r="BH90" i="4"/>
  <c r="BF90" i="4"/>
  <c r="BD90" i="4"/>
  <c r="BB90" i="4"/>
  <c r="AZ90" i="4"/>
  <c r="AX90" i="4"/>
  <c r="AV90" i="4"/>
  <c r="AT90" i="4"/>
  <c r="AR90" i="4"/>
  <c r="AP90" i="4"/>
  <c r="AN90" i="4"/>
  <c r="AL90" i="4"/>
  <c r="AJ90" i="4"/>
  <c r="AH90" i="4"/>
  <c r="AF90" i="4"/>
  <c r="AD90" i="4"/>
  <c r="AB90" i="4"/>
  <c r="Z90" i="4"/>
  <c r="X90" i="4"/>
  <c r="V90" i="4"/>
  <c r="T90" i="4"/>
  <c r="R90" i="4"/>
  <c r="P90" i="4"/>
  <c r="N90" i="4"/>
  <c r="L90" i="4"/>
  <c r="J90" i="4"/>
  <c r="H90" i="4"/>
  <c r="F90" i="4"/>
  <c r="D90" i="4"/>
  <c r="C89" i="4"/>
  <c r="C88" i="4"/>
  <c r="C87" i="4"/>
  <c r="C86" i="4"/>
  <c r="C85" i="4"/>
  <c r="C84" i="4"/>
  <c r="C83" i="4"/>
  <c r="C82" i="4"/>
  <c r="C81" i="4"/>
  <c r="C80" i="4"/>
  <c r="BH79" i="4"/>
  <c r="BF79" i="4"/>
  <c r="BD79" i="4"/>
  <c r="BB79" i="4"/>
  <c r="AZ79" i="4"/>
  <c r="AX79" i="4"/>
  <c r="AV79" i="4"/>
  <c r="AT79" i="4"/>
  <c r="AR79" i="4"/>
  <c r="AP79" i="4"/>
  <c r="AN79" i="4"/>
  <c r="AL79" i="4"/>
  <c r="AJ79" i="4"/>
  <c r="AH79" i="4"/>
  <c r="AF79" i="4"/>
  <c r="AD79" i="4"/>
  <c r="AB79" i="4"/>
  <c r="Z79" i="4"/>
  <c r="X79" i="4"/>
  <c r="V79" i="4"/>
  <c r="T79" i="4"/>
  <c r="R79" i="4"/>
  <c r="P79" i="4"/>
  <c r="N79" i="4"/>
  <c r="L79" i="4"/>
  <c r="J79" i="4"/>
  <c r="H79" i="4"/>
  <c r="F79" i="4"/>
  <c r="D79" i="4"/>
  <c r="C78" i="4"/>
  <c r="C77" i="4"/>
  <c r="C76" i="4"/>
  <c r="C75" i="4"/>
  <c r="C74" i="4"/>
  <c r="C73" i="4"/>
  <c r="C72" i="4"/>
  <c r="C71" i="4"/>
  <c r="C70" i="4"/>
  <c r="C69" i="4"/>
  <c r="BH68" i="4"/>
  <c r="BF68" i="4"/>
  <c r="BD68" i="4"/>
  <c r="BB68" i="4"/>
  <c r="AZ68" i="4"/>
  <c r="AX68" i="4"/>
  <c r="AV68" i="4"/>
  <c r="AT68" i="4"/>
  <c r="AR68" i="4"/>
  <c r="AP68" i="4"/>
  <c r="AN68" i="4"/>
  <c r="AL68" i="4"/>
  <c r="AJ68" i="4"/>
  <c r="AH68" i="4"/>
  <c r="AF68" i="4"/>
  <c r="AD68" i="4"/>
  <c r="AB68" i="4"/>
  <c r="Z68" i="4"/>
  <c r="X68" i="4"/>
  <c r="V68" i="4"/>
  <c r="T68" i="4"/>
  <c r="R68" i="4"/>
  <c r="P68" i="4"/>
  <c r="N68" i="4"/>
  <c r="L68" i="4"/>
  <c r="J68" i="4"/>
  <c r="H68" i="4"/>
  <c r="F68" i="4"/>
  <c r="D68" i="4"/>
  <c r="C67" i="4"/>
  <c r="C66" i="4"/>
  <c r="C65" i="4"/>
  <c r="C64" i="4"/>
  <c r="C63" i="4"/>
  <c r="C62" i="4"/>
  <c r="C61" i="4"/>
  <c r="C60" i="4"/>
  <c r="C59" i="4"/>
  <c r="C58" i="4"/>
  <c r="BH57" i="4"/>
  <c r="BF57" i="4"/>
  <c r="BD57" i="4"/>
  <c r="BB57" i="4"/>
  <c r="AZ57" i="4"/>
  <c r="AX57" i="4"/>
  <c r="AV57" i="4"/>
  <c r="AT57" i="4"/>
  <c r="AR57" i="4"/>
  <c r="AP57" i="4"/>
  <c r="AN57" i="4"/>
  <c r="AL57" i="4"/>
  <c r="AJ57" i="4"/>
  <c r="AH57" i="4"/>
  <c r="AF57" i="4"/>
  <c r="AD57" i="4"/>
  <c r="AB57" i="4"/>
  <c r="Z57" i="4"/>
  <c r="X57" i="4"/>
  <c r="V57" i="4"/>
  <c r="T57" i="4"/>
  <c r="R57" i="4"/>
  <c r="P57" i="4"/>
  <c r="N57" i="4"/>
  <c r="L57" i="4"/>
  <c r="J57" i="4"/>
  <c r="H57" i="4"/>
  <c r="F57" i="4"/>
  <c r="D57" i="4"/>
  <c r="C56" i="4"/>
  <c r="C55" i="4"/>
  <c r="C54" i="4"/>
  <c r="C53" i="4"/>
  <c r="C52" i="4"/>
  <c r="C51" i="4"/>
  <c r="C50" i="4"/>
  <c r="C49" i="4"/>
  <c r="C48" i="4"/>
  <c r="C47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S14" i="4"/>
  <c r="R13" i="4"/>
  <c r="Q13" i="4"/>
  <c r="P13" i="4"/>
  <c r="O13" i="4"/>
  <c r="N13" i="4"/>
  <c r="M13" i="4"/>
  <c r="L13" i="4"/>
  <c r="K13" i="4"/>
  <c r="J13" i="4"/>
  <c r="C13" i="4"/>
  <c r="R12" i="4"/>
  <c r="Q12" i="4"/>
  <c r="P12" i="4"/>
  <c r="O12" i="4"/>
  <c r="N12" i="4"/>
  <c r="M12" i="4"/>
  <c r="L12" i="4"/>
  <c r="K12" i="4"/>
  <c r="J12" i="4"/>
  <c r="C12" i="4"/>
  <c r="R11" i="4"/>
  <c r="Q11" i="4"/>
  <c r="P11" i="4"/>
  <c r="O11" i="4"/>
  <c r="N11" i="4"/>
  <c r="M11" i="4"/>
  <c r="L11" i="4"/>
  <c r="K11" i="4"/>
  <c r="J11" i="4"/>
  <c r="C11" i="4"/>
  <c r="R10" i="4"/>
  <c r="Q10" i="4"/>
  <c r="P10" i="4"/>
  <c r="O10" i="4"/>
  <c r="N10" i="4"/>
  <c r="M10" i="4"/>
  <c r="L10" i="4"/>
  <c r="K10" i="4"/>
  <c r="J10" i="4"/>
  <c r="C10" i="4"/>
  <c r="R9" i="4"/>
  <c r="Q9" i="4"/>
  <c r="P9" i="4"/>
  <c r="O9" i="4"/>
  <c r="N9" i="4"/>
  <c r="M9" i="4"/>
  <c r="L9" i="4"/>
  <c r="K9" i="4"/>
  <c r="J9" i="4"/>
  <c r="C9" i="4"/>
  <c r="R8" i="4"/>
  <c r="Q8" i="4"/>
  <c r="P8" i="4"/>
  <c r="O8" i="4"/>
  <c r="N8" i="4"/>
  <c r="M8" i="4"/>
  <c r="L8" i="4"/>
  <c r="K8" i="4"/>
  <c r="J8" i="4"/>
  <c r="F8" i="4"/>
  <c r="C8" i="4"/>
  <c r="R7" i="4"/>
  <c r="Q7" i="4"/>
  <c r="P7" i="4"/>
  <c r="O7" i="4"/>
  <c r="N7" i="4"/>
  <c r="M7" i="4"/>
  <c r="L7" i="4"/>
  <c r="K7" i="4"/>
  <c r="J7" i="4"/>
  <c r="F7" i="4"/>
  <c r="C7" i="4"/>
  <c r="R6" i="4"/>
  <c r="Q6" i="4"/>
  <c r="P6" i="4"/>
  <c r="O6" i="4"/>
  <c r="N6" i="4"/>
  <c r="M6" i="4"/>
  <c r="L6" i="4"/>
  <c r="K6" i="4"/>
  <c r="J6" i="4"/>
  <c r="F6" i="4"/>
  <c r="C6" i="4"/>
  <c r="R5" i="4"/>
  <c r="Q5" i="4"/>
  <c r="P5" i="4"/>
  <c r="O5" i="4"/>
  <c r="N5" i="4"/>
  <c r="M5" i="4"/>
  <c r="L5" i="4"/>
  <c r="K5" i="4"/>
  <c r="J5" i="4"/>
  <c r="F5" i="4"/>
  <c r="C5" i="4"/>
  <c r="R4" i="4"/>
  <c r="Q4" i="4"/>
  <c r="P4" i="4"/>
  <c r="O4" i="4"/>
  <c r="N4" i="4"/>
  <c r="M4" i="4"/>
  <c r="L4" i="4"/>
  <c r="K4" i="4"/>
  <c r="J4" i="4"/>
  <c r="F4" i="4"/>
  <c r="C4" i="4"/>
  <c r="Y5" i="3"/>
  <c r="Y3" i="3"/>
  <c r="T13" i="3"/>
  <c r="T12" i="3"/>
  <c r="T11" i="3"/>
  <c r="T10" i="3"/>
  <c r="T9" i="3"/>
  <c r="T8" i="3"/>
  <c r="S14" i="3"/>
  <c r="Q14" i="3"/>
  <c r="M14" i="3"/>
  <c r="Q13" i="3"/>
  <c r="Q12" i="3"/>
  <c r="Q11" i="3"/>
  <c r="Q10" i="3"/>
  <c r="Q9" i="3"/>
  <c r="Q8" i="3"/>
  <c r="Q7" i="3"/>
  <c r="Q6" i="3"/>
  <c r="Q5" i="3"/>
  <c r="O13" i="3"/>
  <c r="O12" i="3"/>
  <c r="O11" i="3"/>
  <c r="O10" i="3"/>
  <c r="O9" i="3"/>
  <c r="O8" i="3"/>
  <c r="O7" i="3"/>
  <c r="O6" i="3"/>
  <c r="O5" i="3"/>
  <c r="M13" i="3"/>
  <c r="M12" i="3"/>
  <c r="M11" i="3"/>
  <c r="M10" i="3"/>
  <c r="M9" i="3"/>
  <c r="M8" i="3"/>
  <c r="M7" i="3"/>
  <c r="M6" i="3"/>
  <c r="M5" i="3"/>
  <c r="Q4" i="3"/>
  <c r="O4" i="3"/>
  <c r="O14" i="3" s="1"/>
  <c r="M4" i="3"/>
  <c r="K13" i="3"/>
  <c r="K12" i="3"/>
  <c r="K11" i="3"/>
  <c r="K10" i="3"/>
  <c r="K9" i="3"/>
  <c r="K8" i="3"/>
  <c r="K7" i="3"/>
  <c r="K6" i="3"/>
  <c r="K5" i="3"/>
  <c r="D4" i="16" s="1"/>
  <c r="P4" i="16" s="1"/>
  <c r="K4" i="3"/>
  <c r="K14" i="3" l="1"/>
  <c r="D13" i="16" s="1"/>
  <c r="P13" i="16" s="1"/>
  <c r="T8" i="4"/>
  <c r="T12" i="4"/>
  <c r="T10" i="4"/>
  <c r="D12" i="4"/>
  <c r="T4" i="4"/>
  <c r="T14" i="6"/>
  <c r="Y6" i="6" s="1"/>
  <c r="J132" i="6"/>
  <c r="J133" i="6" s="1"/>
  <c r="Z132" i="6"/>
  <c r="Z133" i="6" s="1"/>
  <c r="AP132" i="6"/>
  <c r="AP133" i="6" s="1"/>
  <c r="J131" i="6"/>
  <c r="Z131" i="6"/>
  <c r="AP131" i="6"/>
  <c r="BF131" i="6"/>
  <c r="BF132" i="6" s="1"/>
  <c r="BF133" i="6" s="1"/>
  <c r="K14" i="6"/>
  <c r="N133" i="6"/>
  <c r="AD133" i="6"/>
  <c r="N132" i="6"/>
  <c r="AD132" i="6"/>
  <c r="AT132" i="6"/>
  <c r="AT133" i="6" s="1"/>
  <c r="BJ132" i="6"/>
  <c r="BJ133" i="6" s="1"/>
  <c r="C105" i="6"/>
  <c r="C108" i="6"/>
  <c r="C121" i="6"/>
  <c r="C124" i="6"/>
  <c r="P131" i="6"/>
  <c r="P132" i="6" s="1"/>
  <c r="AF131" i="6"/>
  <c r="AF132" i="6" s="1"/>
  <c r="AV131" i="6"/>
  <c r="AV132" i="6" s="1"/>
  <c r="C113" i="6"/>
  <c r="C129" i="6"/>
  <c r="G14" i="6"/>
  <c r="E5" i="6" s="1"/>
  <c r="M14" i="6"/>
  <c r="F132" i="6"/>
  <c r="V132" i="6"/>
  <c r="AL132" i="6"/>
  <c r="F131" i="6"/>
  <c r="V131" i="6"/>
  <c r="AL131" i="6"/>
  <c r="BB131" i="6"/>
  <c r="BB132" i="6" s="1"/>
  <c r="BB133" i="6" s="1"/>
  <c r="F17" i="8"/>
  <c r="D18" i="8"/>
  <c r="E11" i="8"/>
  <c r="H131" i="8"/>
  <c r="X131" i="8"/>
  <c r="AN131" i="8"/>
  <c r="BD131" i="8"/>
  <c r="G14" i="8"/>
  <c r="H8" i="8" s="1"/>
  <c r="AD132" i="8"/>
  <c r="AD133" i="8" s="1"/>
  <c r="AT131" i="8"/>
  <c r="AT132" i="8" s="1"/>
  <c r="AT133" i="8" s="1"/>
  <c r="BJ131" i="8"/>
  <c r="P132" i="8"/>
  <c r="P133" i="8" s="1"/>
  <c r="AF132" i="8"/>
  <c r="N131" i="8"/>
  <c r="C121" i="8"/>
  <c r="C124" i="8"/>
  <c r="H4" i="8"/>
  <c r="K14" i="8"/>
  <c r="E7" i="8"/>
  <c r="AH133" i="8"/>
  <c r="C105" i="8"/>
  <c r="C108" i="8"/>
  <c r="AV131" i="8"/>
  <c r="AV132" i="8" s="1"/>
  <c r="AV133" i="8" s="1"/>
  <c r="R132" i="8"/>
  <c r="R133" i="8" s="1"/>
  <c r="AH132" i="8"/>
  <c r="AX131" i="8"/>
  <c r="AX132" i="8" s="1"/>
  <c r="T14" i="8"/>
  <c r="Y6" i="8" s="1"/>
  <c r="E6" i="8"/>
  <c r="Q14" i="11"/>
  <c r="Y5" i="11" s="1"/>
  <c r="P131" i="11"/>
  <c r="P132" i="11" s="1"/>
  <c r="AF131" i="11"/>
  <c r="AF132" i="11" s="1"/>
  <c r="AV131" i="11"/>
  <c r="AV132" i="11" s="1"/>
  <c r="T10" i="11"/>
  <c r="K14" i="11"/>
  <c r="R131" i="11"/>
  <c r="R132" i="11" s="1"/>
  <c r="R133" i="11" s="1"/>
  <c r="AH131" i="11"/>
  <c r="AH132" i="11" s="1"/>
  <c r="AH133" i="11" s="1"/>
  <c r="AX131" i="11"/>
  <c r="AX132" i="11" s="1"/>
  <c r="AX133" i="11" s="1"/>
  <c r="V132" i="11"/>
  <c r="V133" i="11" s="1"/>
  <c r="BB132" i="11"/>
  <c r="BB133" i="11" s="1"/>
  <c r="D131" i="11"/>
  <c r="D132" i="11" s="1"/>
  <c r="D133" i="11" s="1"/>
  <c r="T131" i="11"/>
  <c r="T132" i="11" s="1"/>
  <c r="T133" i="11" s="1"/>
  <c r="AJ131" i="11"/>
  <c r="AJ132" i="11" s="1"/>
  <c r="AJ133" i="11" s="1"/>
  <c r="AZ131" i="11"/>
  <c r="AZ132" i="11" s="1"/>
  <c r="AZ133" i="11" s="1"/>
  <c r="M14" i="11"/>
  <c r="U3" i="11" s="1"/>
  <c r="F131" i="11"/>
  <c r="F132" i="11" s="1"/>
  <c r="F133" i="11" s="1"/>
  <c r="V131" i="11"/>
  <c r="AL131" i="11"/>
  <c r="AL132" i="11" s="1"/>
  <c r="AL133" i="11" s="1"/>
  <c r="BB131" i="11"/>
  <c r="G14" i="11"/>
  <c r="E11" i="11" s="1"/>
  <c r="O14" i="11"/>
  <c r="Y4" i="11" s="1"/>
  <c r="R132" i="13"/>
  <c r="R133" i="13" s="1"/>
  <c r="AH132" i="13"/>
  <c r="AH133" i="13" s="1"/>
  <c r="AX132" i="13"/>
  <c r="AX133" i="13" s="1"/>
  <c r="D131" i="13"/>
  <c r="D132" i="13" s="1"/>
  <c r="D133" i="13" s="1"/>
  <c r="T131" i="13"/>
  <c r="T132" i="13" s="1"/>
  <c r="T133" i="13" s="1"/>
  <c r="AJ131" i="13"/>
  <c r="AJ132" i="13" s="1"/>
  <c r="AJ133" i="13" s="1"/>
  <c r="AZ131" i="13"/>
  <c r="AZ132" i="13" s="1"/>
  <c r="AZ133" i="13" s="1"/>
  <c r="O14" i="13"/>
  <c r="Y4" i="13" s="1"/>
  <c r="F131" i="13"/>
  <c r="F132" i="13" s="1"/>
  <c r="F133" i="13" s="1"/>
  <c r="V131" i="13"/>
  <c r="V132" i="13" s="1"/>
  <c r="V133" i="13" s="1"/>
  <c r="AL131" i="13"/>
  <c r="AL132" i="13" s="1"/>
  <c r="AL133" i="13" s="1"/>
  <c r="BB131" i="13"/>
  <c r="BB132" i="13" s="1"/>
  <c r="BB133" i="13" s="1"/>
  <c r="N131" i="13"/>
  <c r="AD131" i="13"/>
  <c r="AT131" i="13"/>
  <c r="BJ131" i="13"/>
  <c r="C108" i="13"/>
  <c r="C128" i="13"/>
  <c r="P131" i="13"/>
  <c r="P132" i="13" s="1"/>
  <c r="AF131" i="13"/>
  <c r="AF132" i="13" s="1"/>
  <c r="AF133" i="13" s="1"/>
  <c r="AV131" i="13"/>
  <c r="AV132" i="13" s="1"/>
  <c r="F17" i="11"/>
  <c r="F18" i="11" s="1"/>
  <c r="F17" i="10"/>
  <c r="D18" i="9"/>
  <c r="F18" i="8"/>
  <c r="H17" i="8"/>
  <c r="H18" i="8" s="1"/>
  <c r="F36" i="8"/>
  <c r="F37" i="8" s="1"/>
  <c r="D18" i="6"/>
  <c r="F36" i="5"/>
  <c r="H36" i="5" s="1"/>
  <c r="T14" i="15"/>
  <c r="Y6" i="15" s="1"/>
  <c r="K14" i="15"/>
  <c r="L17" i="15"/>
  <c r="J18" i="15"/>
  <c r="U5" i="15"/>
  <c r="Y3" i="15"/>
  <c r="G14" i="15"/>
  <c r="O14" i="15"/>
  <c r="Y4" i="15" s="1"/>
  <c r="H18" i="15"/>
  <c r="BD132" i="15"/>
  <c r="BD133" i="15" s="1"/>
  <c r="BF132" i="15"/>
  <c r="BF133" i="15" s="1"/>
  <c r="N133" i="15"/>
  <c r="BH132" i="15"/>
  <c r="BH133" i="15" s="1"/>
  <c r="C128" i="15"/>
  <c r="H44" i="15"/>
  <c r="F43" i="15"/>
  <c r="F45" i="15"/>
  <c r="P133" i="15"/>
  <c r="AF133" i="15"/>
  <c r="AV133" i="15"/>
  <c r="BL133" i="15"/>
  <c r="N132" i="15"/>
  <c r="AD132" i="15"/>
  <c r="AD133" i="15" s="1"/>
  <c r="AT132" i="15"/>
  <c r="AT133" i="15" s="1"/>
  <c r="BJ132" i="15"/>
  <c r="BJ133" i="15" s="1"/>
  <c r="F131" i="15"/>
  <c r="F132" i="15" s="1"/>
  <c r="F133" i="15" s="1"/>
  <c r="V131" i="15"/>
  <c r="V132" i="15" s="1"/>
  <c r="V133" i="15" s="1"/>
  <c r="AL131" i="15"/>
  <c r="AL132" i="15" s="1"/>
  <c r="AL133" i="15" s="1"/>
  <c r="BB131" i="15"/>
  <c r="BB132" i="15" s="1"/>
  <c r="BB133" i="15" s="1"/>
  <c r="F36" i="15"/>
  <c r="H131" i="15"/>
  <c r="H132" i="15" s="1"/>
  <c r="H133" i="15" s="1"/>
  <c r="X131" i="15"/>
  <c r="X132" i="15" s="1"/>
  <c r="X133" i="15" s="1"/>
  <c r="AN131" i="15"/>
  <c r="AN132" i="15" s="1"/>
  <c r="AN133" i="15" s="1"/>
  <c r="BD131" i="15"/>
  <c r="J131" i="15"/>
  <c r="J132" i="15" s="1"/>
  <c r="J133" i="15" s="1"/>
  <c r="Z131" i="15"/>
  <c r="Z132" i="15" s="1"/>
  <c r="Z133" i="15" s="1"/>
  <c r="AP131" i="15"/>
  <c r="AP132" i="15" s="1"/>
  <c r="AP133" i="15" s="1"/>
  <c r="BF131" i="15"/>
  <c r="L131" i="15"/>
  <c r="L132" i="15" s="1"/>
  <c r="L133" i="15" s="1"/>
  <c r="AB131" i="15"/>
  <c r="AB132" i="15" s="1"/>
  <c r="AB133" i="15" s="1"/>
  <c r="AR131" i="15"/>
  <c r="AR132" i="15" s="1"/>
  <c r="AR133" i="15" s="1"/>
  <c r="BH131" i="15"/>
  <c r="C112" i="15"/>
  <c r="C117" i="15"/>
  <c r="C116" i="15"/>
  <c r="D45" i="15"/>
  <c r="D43" i="15"/>
  <c r="C104" i="15"/>
  <c r="C120" i="15"/>
  <c r="K14" i="13"/>
  <c r="M14" i="13"/>
  <c r="G14" i="13"/>
  <c r="E9" i="13" s="1"/>
  <c r="T14" i="13"/>
  <c r="Y6" i="13" s="1"/>
  <c r="H17" i="13"/>
  <c r="AD133" i="13"/>
  <c r="H44" i="13"/>
  <c r="F43" i="13"/>
  <c r="F45" i="13"/>
  <c r="P133" i="13"/>
  <c r="AV133" i="13"/>
  <c r="N132" i="13"/>
  <c r="N133" i="13" s="1"/>
  <c r="AD132" i="13"/>
  <c r="AT132" i="13"/>
  <c r="AT133" i="13" s="1"/>
  <c r="BJ132" i="13"/>
  <c r="BJ133" i="13" s="1"/>
  <c r="E4" i="13"/>
  <c r="F36" i="13"/>
  <c r="H131" i="13"/>
  <c r="H132" i="13" s="1"/>
  <c r="H133" i="13" s="1"/>
  <c r="X131" i="13"/>
  <c r="AN131" i="13"/>
  <c r="BD131" i="13"/>
  <c r="BD132" i="13" s="1"/>
  <c r="BD133" i="13" s="1"/>
  <c r="J131" i="13"/>
  <c r="J132" i="13" s="1"/>
  <c r="J133" i="13" s="1"/>
  <c r="Z131" i="13"/>
  <c r="Z132" i="13" s="1"/>
  <c r="Z133" i="13" s="1"/>
  <c r="AP131" i="13"/>
  <c r="AP132" i="13" s="1"/>
  <c r="AP133" i="13" s="1"/>
  <c r="BF131" i="13"/>
  <c r="BF132" i="13" s="1"/>
  <c r="BF133" i="13" s="1"/>
  <c r="L131" i="13"/>
  <c r="L132" i="13" s="1"/>
  <c r="L133" i="13" s="1"/>
  <c r="AB131" i="13"/>
  <c r="AB132" i="13" s="1"/>
  <c r="AB133" i="13" s="1"/>
  <c r="AR131" i="13"/>
  <c r="AR132" i="13" s="1"/>
  <c r="AR133" i="13" s="1"/>
  <c r="BH131" i="13"/>
  <c r="BH132" i="13" s="1"/>
  <c r="BH133" i="13" s="1"/>
  <c r="C112" i="13"/>
  <c r="C117" i="13"/>
  <c r="C116" i="13"/>
  <c r="X132" i="13"/>
  <c r="X133" i="13" s="1"/>
  <c r="AN132" i="13"/>
  <c r="AN133" i="13" s="1"/>
  <c r="D45" i="13"/>
  <c r="D43" i="13"/>
  <c r="C104" i="13"/>
  <c r="J17" i="12"/>
  <c r="H18" i="12"/>
  <c r="U3" i="12"/>
  <c r="U5" i="12"/>
  <c r="U7" i="12" s="1"/>
  <c r="Y3" i="12"/>
  <c r="H8" i="12"/>
  <c r="E4" i="12"/>
  <c r="E13" i="12"/>
  <c r="E9" i="12"/>
  <c r="E8" i="12"/>
  <c r="E5" i="12"/>
  <c r="E6" i="12"/>
  <c r="H5" i="12"/>
  <c r="H44" i="12"/>
  <c r="F43" i="12"/>
  <c r="F45" i="12"/>
  <c r="AT133" i="12"/>
  <c r="L132" i="12"/>
  <c r="AB132" i="12"/>
  <c r="AB133" i="12" s="1"/>
  <c r="BH132" i="12"/>
  <c r="BH133" i="12" s="1"/>
  <c r="F18" i="12"/>
  <c r="P133" i="12"/>
  <c r="AF133" i="12"/>
  <c r="AV133" i="12"/>
  <c r="BL133" i="12"/>
  <c r="N132" i="12"/>
  <c r="N133" i="12" s="1"/>
  <c r="AD132" i="12"/>
  <c r="AD133" i="12" s="1"/>
  <c r="AT132" i="12"/>
  <c r="C112" i="12"/>
  <c r="L131" i="12"/>
  <c r="AB131" i="12"/>
  <c r="AR131" i="12"/>
  <c r="AR132" i="12" s="1"/>
  <c r="AR133" i="12" s="1"/>
  <c r="BH131" i="12"/>
  <c r="F36" i="12"/>
  <c r="H133" i="12"/>
  <c r="AN133" i="12"/>
  <c r="F132" i="12"/>
  <c r="F133" i="12" s="1"/>
  <c r="V132" i="12"/>
  <c r="V133" i="12" s="1"/>
  <c r="AL132" i="12"/>
  <c r="AL133" i="12" s="1"/>
  <c r="BB132" i="12"/>
  <c r="BB133" i="12" s="1"/>
  <c r="J133" i="12"/>
  <c r="AP133" i="12"/>
  <c r="H132" i="12"/>
  <c r="X132" i="12"/>
  <c r="X133" i="12" s="1"/>
  <c r="AN132" i="12"/>
  <c r="BD132" i="12"/>
  <c r="BD133" i="12" s="1"/>
  <c r="L133" i="12"/>
  <c r="J132" i="12"/>
  <c r="Z132" i="12"/>
  <c r="Z133" i="12" s="1"/>
  <c r="AP132" i="12"/>
  <c r="BF132" i="12"/>
  <c r="BF133" i="12" s="1"/>
  <c r="C128" i="12"/>
  <c r="D45" i="12"/>
  <c r="C116" i="12"/>
  <c r="D43" i="12"/>
  <c r="C104" i="12"/>
  <c r="H4" i="11"/>
  <c r="E6" i="11"/>
  <c r="T14" i="11"/>
  <c r="Y6" i="11" s="1"/>
  <c r="Y3" i="11"/>
  <c r="H17" i="11"/>
  <c r="H44" i="11"/>
  <c r="F43" i="11"/>
  <c r="F45" i="11"/>
  <c r="P133" i="11"/>
  <c r="AF133" i="11"/>
  <c r="AV133" i="11"/>
  <c r="N132" i="11"/>
  <c r="N133" i="11" s="1"/>
  <c r="AD132" i="11"/>
  <c r="AD133" i="11" s="1"/>
  <c r="AT132" i="11"/>
  <c r="AT133" i="11" s="1"/>
  <c r="BJ132" i="11"/>
  <c r="BJ133" i="11" s="1"/>
  <c r="C128" i="11"/>
  <c r="F36" i="11"/>
  <c r="H131" i="11"/>
  <c r="H132" i="11" s="1"/>
  <c r="H133" i="11" s="1"/>
  <c r="X131" i="11"/>
  <c r="X132" i="11" s="1"/>
  <c r="X133" i="11" s="1"/>
  <c r="AN131" i="11"/>
  <c r="BD131" i="11"/>
  <c r="BD132" i="11" s="1"/>
  <c r="BD133" i="11" s="1"/>
  <c r="J131" i="11"/>
  <c r="J132" i="11" s="1"/>
  <c r="J133" i="11" s="1"/>
  <c r="Z131" i="11"/>
  <c r="Z132" i="11" s="1"/>
  <c r="Z133" i="11" s="1"/>
  <c r="AP131" i="11"/>
  <c r="AP132" i="11" s="1"/>
  <c r="AP133" i="11" s="1"/>
  <c r="BF131" i="11"/>
  <c r="BF132" i="11" s="1"/>
  <c r="BF133" i="11" s="1"/>
  <c r="L131" i="11"/>
  <c r="L132" i="11" s="1"/>
  <c r="L133" i="11" s="1"/>
  <c r="AB131" i="11"/>
  <c r="AB132" i="11" s="1"/>
  <c r="AB133" i="11" s="1"/>
  <c r="AR131" i="11"/>
  <c r="AR132" i="11" s="1"/>
  <c r="AR133" i="11" s="1"/>
  <c r="BH131" i="11"/>
  <c r="BH132" i="11" s="1"/>
  <c r="BH133" i="11" s="1"/>
  <c r="C112" i="11"/>
  <c r="C117" i="11"/>
  <c r="C116" i="11"/>
  <c r="AN132" i="11"/>
  <c r="AN133" i="11" s="1"/>
  <c r="D45" i="11"/>
  <c r="D43" i="11"/>
  <c r="C104" i="11"/>
  <c r="U5" i="10"/>
  <c r="Y3" i="10"/>
  <c r="F132" i="10"/>
  <c r="F133" i="10" s="1"/>
  <c r="V132" i="10"/>
  <c r="V133" i="10" s="1"/>
  <c r="BB132" i="10"/>
  <c r="BB133" i="10" s="1"/>
  <c r="U3" i="10"/>
  <c r="U7" i="10"/>
  <c r="J133" i="10"/>
  <c r="Z133" i="10"/>
  <c r="X132" i="10"/>
  <c r="X133" i="10" s="1"/>
  <c r="AN132" i="10"/>
  <c r="AN133" i="10" s="1"/>
  <c r="AP132" i="10"/>
  <c r="AP133" i="10" s="1"/>
  <c r="BH132" i="10"/>
  <c r="BH133" i="10" s="1"/>
  <c r="C128" i="10"/>
  <c r="H44" i="10"/>
  <c r="F43" i="10"/>
  <c r="F45" i="10"/>
  <c r="P133" i="10"/>
  <c r="AF133" i="10"/>
  <c r="AV133" i="10"/>
  <c r="BL133" i="10"/>
  <c r="N132" i="10"/>
  <c r="N133" i="10" s="1"/>
  <c r="AD132" i="10"/>
  <c r="AD133" i="10" s="1"/>
  <c r="AT132" i="10"/>
  <c r="AT133" i="10" s="1"/>
  <c r="BJ132" i="10"/>
  <c r="BJ133" i="10" s="1"/>
  <c r="F131" i="10"/>
  <c r="V131" i="10"/>
  <c r="AL131" i="10"/>
  <c r="AL132" i="10" s="1"/>
  <c r="AL133" i="10" s="1"/>
  <c r="BB131" i="10"/>
  <c r="F36" i="10"/>
  <c r="H131" i="10"/>
  <c r="H132" i="10" s="1"/>
  <c r="H133" i="10" s="1"/>
  <c r="X131" i="10"/>
  <c r="AN131" i="10"/>
  <c r="BD131" i="10"/>
  <c r="BD132" i="10" s="1"/>
  <c r="BD133" i="10" s="1"/>
  <c r="AP131" i="10"/>
  <c r="BF131" i="10"/>
  <c r="BF132" i="10" s="1"/>
  <c r="BF133" i="10" s="1"/>
  <c r="L131" i="10"/>
  <c r="L132" i="10" s="1"/>
  <c r="L133" i="10" s="1"/>
  <c r="AB131" i="10"/>
  <c r="AB132" i="10" s="1"/>
  <c r="AB133" i="10" s="1"/>
  <c r="AR131" i="10"/>
  <c r="AR132" i="10" s="1"/>
  <c r="AR133" i="10" s="1"/>
  <c r="BH131" i="10"/>
  <c r="C112" i="10"/>
  <c r="D8" i="10"/>
  <c r="D9" i="10"/>
  <c r="C117" i="10"/>
  <c r="C116" i="10"/>
  <c r="D45" i="10"/>
  <c r="D43" i="10"/>
  <c r="C104" i="10"/>
  <c r="C120" i="10"/>
  <c r="U5" i="9"/>
  <c r="Y3" i="9"/>
  <c r="H17" i="9"/>
  <c r="F18" i="9"/>
  <c r="U3" i="9"/>
  <c r="U7" i="9"/>
  <c r="H44" i="9"/>
  <c r="F43" i="9"/>
  <c r="F45" i="9"/>
  <c r="AD133" i="9"/>
  <c r="AT133" i="9"/>
  <c r="AB132" i="9"/>
  <c r="P133" i="9"/>
  <c r="AF133" i="9"/>
  <c r="AV133" i="9"/>
  <c r="BL133" i="9"/>
  <c r="N132" i="9"/>
  <c r="N133" i="9" s="1"/>
  <c r="AD132" i="9"/>
  <c r="AT132" i="9"/>
  <c r="BJ132" i="9"/>
  <c r="BJ133" i="9" s="1"/>
  <c r="G14" i="9"/>
  <c r="E8" i="9" s="1"/>
  <c r="C112" i="9"/>
  <c r="L131" i="9"/>
  <c r="L132" i="9" s="1"/>
  <c r="L133" i="9" s="1"/>
  <c r="AB131" i="9"/>
  <c r="AR131" i="9"/>
  <c r="AR132" i="9" s="1"/>
  <c r="AR133" i="9" s="1"/>
  <c r="BH131" i="9"/>
  <c r="BH132" i="9" s="1"/>
  <c r="BH133" i="9" s="1"/>
  <c r="F36" i="9"/>
  <c r="H133" i="9"/>
  <c r="X133" i="9"/>
  <c r="AN133" i="9"/>
  <c r="F132" i="9"/>
  <c r="F133" i="9" s="1"/>
  <c r="V132" i="9"/>
  <c r="V133" i="9" s="1"/>
  <c r="AL132" i="9"/>
  <c r="AL133" i="9" s="1"/>
  <c r="BB132" i="9"/>
  <c r="BB133" i="9" s="1"/>
  <c r="J133" i="9"/>
  <c r="Z133" i="9"/>
  <c r="AP133" i="9"/>
  <c r="H132" i="9"/>
  <c r="X132" i="9"/>
  <c r="AN132" i="9"/>
  <c r="BD132" i="9"/>
  <c r="BD133" i="9" s="1"/>
  <c r="AB133" i="9"/>
  <c r="J132" i="9"/>
  <c r="Z132" i="9"/>
  <c r="AP132" i="9"/>
  <c r="BF132" i="9"/>
  <c r="BF133" i="9" s="1"/>
  <c r="C128" i="9"/>
  <c r="D45" i="9"/>
  <c r="C116" i="9"/>
  <c r="D43" i="9"/>
  <c r="C104" i="9"/>
  <c r="U3" i="8"/>
  <c r="Y3" i="8"/>
  <c r="U5" i="8"/>
  <c r="U7" i="8" s="1"/>
  <c r="E9" i="8"/>
  <c r="E8" i="8"/>
  <c r="E10" i="8"/>
  <c r="H6" i="8"/>
  <c r="E13" i="8"/>
  <c r="E5" i="8"/>
  <c r="H5" i="8"/>
  <c r="J17" i="8"/>
  <c r="E4" i="8"/>
  <c r="H36" i="8"/>
  <c r="AF133" i="8"/>
  <c r="N132" i="8"/>
  <c r="N133" i="8" s="1"/>
  <c r="BJ132" i="8"/>
  <c r="BJ133" i="8" s="1"/>
  <c r="H44" i="8"/>
  <c r="F43" i="8"/>
  <c r="F45" i="8"/>
  <c r="AX133" i="8"/>
  <c r="J131" i="8"/>
  <c r="J132" i="8" s="1"/>
  <c r="J133" i="8" s="1"/>
  <c r="Z131" i="8"/>
  <c r="Z132" i="8" s="1"/>
  <c r="Z133" i="8" s="1"/>
  <c r="AP131" i="8"/>
  <c r="AP132" i="8" s="1"/>
  <c r="AP133" i="8" s="1"/>
  <c r="BF131" i="8"/>
  <c r="BF132" i="8" s="1"/>
  <c r="BF133" i="8" s="1"/>
  <c r="C113" i="8"/>
  <c r="C112" i="8"/>
  <c r="L131" i="8"/>
  <c r="L132" i="8" s="1"/>
  <c r="L133" i="8" s="1"/>
  <c r="AB131" i="8"/>
  <c r="AB132" i="8" s="1"/>
  <c r="AB133" i="8" s="1"/>
  <c r="AR131" i="8"/>
  <c r="AR132" i="8" s="1"/>
  <c r="AR133" i="8" s="1"/>
  <c r="BH131" i="8"/>
  <c r="BH132" i="8" s="1"/>
  <c r="BH133" i="8" s="1"/>
  <c r="AN133" i="8"/>
  <c r="H132" i="8"/>
  <c r="H133" i="8" s="1"/>
  <c r="X132" i="8"/>
  <c r="X133" i="8" s="1"/>
  <c r="AN132" i="8"/>
  <c r="BD132" i="8"/>
  <c r="BD133" i="8" s="1"/>
  <c r="F132" i="8"/>
  <c r="F133" i="8" s="1"/>
  <c r="V132" i="8"/>
  <c r="V133" i="8" s="1"/>
  <c r="AL132" i="8"/>
  <c r="AL133" i="8" s="1"/>
  <c r="BB132" i="8"/>
  <c r="BB133" i="8" s="1"/>
  <c r="D132" i="8"/>
  <c r="D133" i="8" s="1"/>
  <c r="T132" i="8"/>
  <c r="T133" i="8" s="1"/>
  <c r="AJ132" i="8"/>
  <c r="AJ133" i="8" s="1"/>
  <c r="AZ132" i="8"/>
  <c r="AZ133" i="8" s="1"/>
  <c r="C129" i="8"/>
  <c r="C128" i="8"/>
  <c r="C116" i="8"/>
  <c r="D43" i="8"/>
  <c r="H17" i="7"/>
  <c r="E11" i="7"/>
  <c r="G14" i="7"/>
  <c r="H5" i="7" s="1"/>
  <c r="D18" i="7"/>
  <c r="M14" i="7"/>
  <c r="U3" i="7" s="1"/>
  <c r="E5" i="7"/>
  <c r="F133" i="7"/>
  <c r="V133" i="7"/>
  <c r="AL133" i="7"/>
  <c r="D132" i="7"/>
  <c r="D133" i="7" s="1"/>
  <c r="T132" i="7"/>
  <c r="T133" i="7" s="1"/>
  <c r="AJ132" i="7"/>
  <c r="AJ133" i="7" s="1"/>
  <c r="AZ132" i="7"/>
  <c r="AZ133" i="7" s="1"/>
  <c r="AN133" i="7"/>
  <c r="F132" i="7"/>
  <c r="V132" i="7"/>
  <c r="AL132" i="7"/>
  <c r="BB132" i="7"/>
  <c r="BB133" i="7" s="1"/>
  <c r="J133" i="7"/>
  <c r="Z133" i="7"/>
  <c r="AP133" i="7"/>
  <c r="AN132" i="7"/>
  <c r="BD132" i="7"/>
  <c r="BD133" i="7" s="1"/>
  <c r="AB133" i="7"/>
  <c r="AR133" i="7"/>
  <c r="J132" i="7"/>
  <c r="Z132" i="7"/>
  <c r="AP132" i="7"/>
  <c r="BF132" i="7"/>
  <c r="BF133" i="7" s="1"/>
  <c r="D37" i="7"/>
  <c r="F36" i="7"/>
  <c r="J44" i="7"/>
  <c r="L132" i="7"/>
  <c r="L133" i="7" s="1"/>
  <c r="AB132" i="7"/>
  <c r="AR132" i="7"/>
  <c r="BH132" i="7"/>
  <c r="BH133" i="7" s="1"/>
  <c r="P133" i="7"/>
  <c r="AF133" i="7"/>
  <c r="AV133" i="7"/>
  <c r="BL133" i="7"/>
  <c r="N132" i="7"/>
  <c r="N133" i="7" s="1"/>
  <c r="AD132" i="7"/>
  <c r="AD133" i="7" s="1"/>
  <c r="BJ132" i="7"/>
  <c r="BJ133" i="7" s="1"/>
  <c r="H131" i="7"/>
  <c r="H132" i="7" s="1"/>
  <c r="H133" i="7" s="1"/>
  <c r="X131" i="7"/>
  <c r="X132" i="7" s="1"/>
  <c r="X133" i="7" s="1"/>
  <c r="AN131" i="7"/>
  <c r="BD131" i="7"/>
  <c r="C128" i="7"/>
  <c r="C116" i="7"/>
  <c r="F45" i="7"/>
  <c r="Y3" i="6"/>
  <c r="U5" i="6"/>
  <c r="U7" i="6" s="1"/>
  <c r="H6" i="6"/>
  <c r="H4" i="6"/>
  <c r="H5" i="6"/>
  <c r="E8" i="6"/>
  <c r="U3" i="6"/>
  <c r="E7" i="6"/>
  <c r="H8" i="6"/>
  <c r="E12" i="6"/>
  <c r="F18" i="6"/>
  <c r="H17" i="6"/>
  <c r="H7" i="6"/>
  <c r="D37" i="6"/>
  <c r="F36" i="6"/>
  <c r="F133" i="6"/>
  <c r="V133" i="6"/>
  <c r="AL133" i="6"/>
  <c r="D131" i="6"/>
  <c r="D132" i="6" s="1"/>
  <c r="D133" i="6" s="1"/>
  <c r="T131" i="6"/>
  <c r="T132" i="6" s="1"/>
  <c r="T133" i="6" s="1"/>
  <c r="AJ131" i="6"/>
  <c r="AJ132" i="6" s="1"/>
  <c r="AJ133" i="6" s="1"/>
  <c r="AZ131" i="6"/>
  <c r="AZ132" i="6" s="1"/>
  <c r="AZ133" i="6" s="1"/>
  <c r="E4" i="6"/>
  <c r="H44" i="6"/>
  <c r="F43" i="6"/>
  <c r="F45" i="6"/>
  <c r="L132" i="6"/>
  <c r="L133" i="6" s="1"/>
  <c r="AB132" i="6"/>
  <c r="AB133" i="6" s="1"/>
  <c r="P133" i="6"/>
  <c r="AF133" i="6"/>
  <c r="AV133" i="6"/>
  <c r="H131" i="6"/>
  <c r="H132" i="6" s="1"/>
  <c r="H133" i="6" s="1"/>
  <c r="X131" i="6"/>
  <c r="X132" i="6" s="1"/>
  <c r="X133" i="6" s="1"/>
  <c r="AN131" i="6"/>
  <c r="AN132" i="6" s="1"/>
  <c r="AN133" i="6" s="1"/>
  <c r="BD131" i="6"/>
  <c r="BD132" i="6" s="1"/>
  <c r="BD133" i="6" s="1"/>
  <c r="R132" i="6"/>
  <c r="R133" i="6" s="1"/>
  <c r="AH132" i="6"/>
  <c r="AH133" i="6" s="1"/>
  <c r="AX132" i="6"/>
  <c r="AX133" i="6" s="1"/>
  <c r="L131" i="6"/>
  <c r="AB131" i="6"/>
  <c r="AR131" i="6"/>
  <c r="AR132" i="6" s="1"/>
  <c r="AR133" i="6" s="1"/>
  <c r="BH131" i="6"/>
  <c r="BH132" i="6" s="1"/>
  <c r="BH133" i="6" s="1"/>
  <c r="D45" i="6"/>
  <c r="C116" i="6"/>
  <c r="D43" i="6"/>
  <c r="E6" i="5"/>
  <c r="E10" i="5"/>
  <c r="H4" i="5"/>
  <c r="H5" i="5"/>
  <c r="E8" i="5"/>
  <c r="H17" i="5"/>
  <c r="F18" i="5"/>
  <c r="E7" i="5"/>
  <c r="H8" i="5"/>
  <c r="U3" i="5"/>
  <c r="Y3" i="5"/>
  <c r="U5" i="5"/>
  <c r="U7" i="5" s="1"/>
  <c r="E5" i="5"/>
  <c r="H6" i="5"/>
  <c r="E9" i="5"/>
  <c r="E11" i="5"/>
  <c r="E4" i="5"/>
  <c r="C129" i="5"/>
  <c r="C128" i="5"/>
  <c r="H133" i="5"/>
  <c r="BD133" i="5"/>
  <c r="V132" i="5"/>
  <c r="V133" i="5" s="1"/>
  <c r="H132" i="5"/>
  <c r="X132" i="5"/>
  <c r="X133" i="5" s="1"/>
  <c r="AN132" i="5"/>
  <c r="AN133" i="5" s="1"/>
  <c r="BD132" i="5"/>
  <c r="J132" i="5"/>
  <c r="J133" i="5" s="1"/>
  <c r="Z132" i="5"/>
  <c r="Z133" i="5" s="1"/>
  <c r="AP132" i="5"/>
  <c r="AP133" i="5" s="1"/>
  <c r="BF132" i="5"/>
  <c r="BF133" i="5" s="1"/>
  <c r="H44" i="5"/>
  <c r="F43" i="5"/>
  <c r="F45" i="5"/>
  <c r="BJ133" i="5"/>
  <c r="D131" i="5"/>
  <c r="D132" i="5" s="1"/>
  <c r="D133" i="5" s="1"/>
  <c r="T131" i="5"/>
  <c r="T132" i="5" s="1"/>
  <c r="T133" i="5" s="1"/>
  <c r="AJ131" i="5"/>
  <c r="AJ132" i="5" s="1"/>
  <c r="AJ133" i="5" s="1"/>
  <c r="AZ131" i="5"/>
  <c r="AZ132" i="5" s="1"/>
  <c r="AZ133" i="5" s="1"/>
  <c r="F37" i="5"/>
  <c r="P133" i="5"/>
  <c r="AF133" i="5"/>
  <c r="AV133" i="5"/>
  <c r="BL133" i="5"/>
  <c r="N132" i="5"/>
  <c r="N133" i="5" s="1"/>
  <c r="AD132" i="5"/>
  <c r="AD133" i="5" s="1"/>
  <c r="AT132" i="5"/>
  <c r="AT133" i="5" s="1"/>
  <c r="BJ132" i="5"/>
  <c r="F131" i="5"/>
  <c r="F132" i="5" s="1"/>
  <c r="F133" i="5" s="1"/>
  <c r="V131" i="5"/>
  <c r="AL131" i="5"/>
  <c r="AL132" i="5" s="1"/>
  <c r="AL133" i="5" s="1"/>
  <c r="BB131" i="5"/>
  <c r="BB132" i="5" s="1"/>
  <c r="BB133" i="5" s="1"/>
  <c r="C113" i="5"/>
  <c r="C112" i="5"/>
  <c r="D45" i="5"/>
  <c r="D43" i="5"/>
  <c r="C104" i="5"/>
  <c r="C120" i="5"/>
  <c r="G7" i="4"/>
  <c r="K14" i="4"/>
  <c r="T9" i="4"/>
  <c r="C109" i="4"/>
  <c r="T13" i="4"/>
  <c r="T5" i="4"/>
  <c r="C125" i="4"/>
  <c r="D17" i="4"/>
  <c r="F17" i="4" s="1"/>
  <c r="T7" i="4"/>
  <c r="T11" i="4"/>
  <c r="L131" i="4"/>
  <c r="AB131" i="4"/>
  <c r="AR131" i="4"/>
  <c r="BH131" i="4"/>
  <c r="T6" i="4"/>
  <c r="D4" i="4"/>
  <c r="T14" i="4"/>
  <c r="Y6" i="4" s="1"/>
  <c r="D6" i="4"/>
  <c r="D9" i="4"/>
  <c r="D11" i="4"/>
  <c r="D13" i="4"/>
  <c r="P131" i="4"/>
  <c r="AF131" i="4"/>
  <c r="AV131" i="4"/>
  <c r="AV132" i="4" s="1"/>
  <c r="AV133" i="4" s="1"/>
  <c r="R131" i="4"/>
  <c r="R132" i="4" s="1"/>
  <c r="R133" i="4" s="1"/>
  <c r="AH131" i="4"/>
  <c r="AH132" i="4" s="1"/>
  <c r="AH133" i="4" s="1"/>
  <c r="AX131" i="4"/>
  <c r="O14" i="4"/>
  <c r="Y4" i="4" s="1"/>
  <c r="G5" i="4"/>
  <c r="D8" i="4"/>
  <c r="D131" i="4"/>
  <c r="D132" i="4" s="1"/>
  <c r="D133" i="4" s="1"/>
  <c r="T131" i="4"/>
  <c r="T132" i="4" s="1"/>
  <c r="T133" i="4" s="1"/>
  <c r="AJ131" i="4"/>
  <c r="AJ132" i="4" s="1"/>
  <c r="AJ133" i="4" s="1"/>
  <c r="AZ131" i="4"/>
  <c r="AZ132" i="4" s="1"/>
  <c r="AZ133" i="4" s="1"/>
  <c r="C113" i="4"/>
  <c r="N131" i="4"/>
  <c r="N132" i="4" s="1"/>
  <c r="N133" i="4" s="1"/>
  <c r="AT131" i="4"/>
  <c r="G6" i="4"/>
  <c r="F131" i="4"/>
  <c r="V131" i="4"/>
  <c r="V132" i="4" s="1"/>
  <c r="V133" i="4" s="1"/>
  <c r="AL131" i="4"/>
  <c r="AL132" i="4" s="1"/>
  <c r="AL133" i="4" s="1"/>
  <c r="BB131" i="4"/>
  <c r="D7" i="4"/>
  <c r="D10" i="4"/>
  <c r="P132" i="4"/>
  <c r="P133" i="4" s="1"/>
  <c r="AF132" i="4"/>
  <c r="AF133" i="4" s="1"/>
  <c r="H131" i="4"/>
  <c r="H132" i="4" s="1"/>
  <c r="H133" i="4" s="1"/>
  <c r="X131" i="4"/>
  <c r="X132" i="4" s="1"/>
  <c r="X133" i="4" s="1"/>
  <c r="AN131" i="4"/>
  <c r="AN132" i="4" s="1"/>
  <c r="AN133" i="4" s="1"/>
  <c r="BD131" i="4"/>
  <c r="BD132" i="4" s="1"/>
  <c r="BD133" i="4" s="1"/>
  <c r="C105" i="4"/>
  <c r="C129" i="4"/>
  <c r="F132" i="4"/>
  <c r="F133" i="4" s="1"/>
  <c r="BB132" i="4"/>
  <c r="BB133" i="4" s="1"/>
  <c r="AD131" i="4"/>
  <c r="AD132" i="4" s="1"/>
  <c r="AD133" i="4" s="1"/>
  <c r="M14" i="4"/>
  <c r="Y3" i="4" s="1"/>
  <c r="D5" i="4"/>
  <c r="G4" i="4"/>
  <c r="Q14" i="4"/>
  <c r="Y5" i="4" s="1"/>
  <c r="G8" i="4"/>
  <c r="AX132" i="4"/>
  <c r="AX133" i="4" s="1"/>
  <c r="J131" i="4"/>
  <c r="J132" i="4" s="1"/>
  <c r="J133" i="4" s="1"/>
  <c r="Z131" i="4"/>
  <c r="Z132" i="4" s="1"/>
  <c r="Z133" i="4" s="1"/>
  <c r="AP131" i="4"/>
  <c r="AP132" i="4" s="1"/>
  <c r="AP133" i="4" s="1"/>
  <c r="BF131" i="4"/>
  <c r="BF132" i="4" s="1"/>
  <c r="BF133" i="4" s="1"/>
  <c r="D18" i="4"/>
  <c r="H17" i="4"/>
  <c r="F18" i="4"/>
  <c r="H44" i="4"/>
  <c r="F43" i="4"/>
  <c r="F45" i="4"/>
  <c r="L132" i="4"/>
  <c r="L133" i="4" s="1"/>
  <c r="AB132" i="4"/>
  <c r="AB133" i="4" s="1"/>
  <c r="AR132" i="4"/>
  <c r="AR133" i="4" s="1"/>
  <c r="BH132" i="4"/>
  <c r="BH133" i="4" s="1"/>
  <c r="AT132" i="4"/>
  <c r="AT133" i="4" s="1"/>
  <c r="D36" i="4"/>
  <c r="D45" i="4"/>
  <c r="C116" i="4"/>
  <c r="D43" i="4"/>
  <c r="C120" i="4"/>
  <c r="Y4" i="3"/>
  <c r="U3" i="3"/>
  <c r="E13" i="6" l="1"/>
  <c r="E11" i="6"/>
  <c r="E9" i="6"/>
  <c r="E10" i="6"/>
  <c r="E6" i="6"/>
  <c r="H14" i="6" s="1"/>
  <c r="H7" i="8"/>
  <c r="E12" i="8"/>
  <c r="E4" i="11"/>
  <c r="E8" i="11"/>
  <c r="E10" i="11"/>
  <c r="E9" i="11"/>
  <c r="H5" i="11"/>
  <c r="H8" i="11"/>
  <c r="E7" i="11"/>
  <c r="H7" i="11"/>
  <c r="H6" i="11"/>
  <c r="E12" i="11"/>
  <c r="E13" i="11"/>
  <c r="E5" i="11"/>
  <c r="H14" i="11" s="1"/>
  <c r="E12" i="13"/>
  <c r="F18" i="10"/>
  <c r="H17" i="10"/>
  <c r="J36" i="5"/>
  <c r="H37" i="5"/>
  <c r="H6" i="15"/>
  <c r="E10" i="15"/>
  <c r="E5" i="15"/>
  <c r="E11" i="15"/>
  <c r="H36" i="15"/>
  <c r="F37" i="15"/>
  <c r="H45" i="15"/>
  <c r="J44" i="15"/>
  <c r="H43" i="15"/>
  <c r="E9" i="15"/>
  <c r="E4" i="15"/>
  <c r="H8" i="15"/>
  <c r="E8" i="15"/>
  <c r="N17" i="15"/>
  <c r="L18" i="15"/>
  <c r="E12" i="15"/>
  <c r="H7" i="15"/>
  <c r="E7" i="15"/>
  <c r="H5" i="15"/>
  <c r="E6" i="15"/>
  <c r="E13" i="15"/>
  <c r="U3" i="15"/>
  <c r="U7" i="15"/>
  <c r="H4" i="15"/>
  <c r="H7" i="13"/>
  <c r="E6" i="13"/>
  <c r="E5" i="13"/>
  <c r="E13" i="13"/>
  <c r="H5" i="13"/>
  <c r="U5" i="13"/>
  <c r="Y3" i="13"/>
  <c r="E11" i="13"/>
  <c r="E10" i="13"/>
  <c r="H36" i="13"/>
  <c r="F37" i="13"/>
  <c r="H6" i="13"/>
  <c r="H8" i="13"/>
  <c r="H45" i="13"/>
  <c r="J44" i="13"/>
  <c r="H43" i="13"/>
  <c r="E8" i="13"/>
  <c r="E7" i="13"/>
  <c r="J17" i="13"/>
  <c r="H18" i="13"/>
  <c r="H4" i="13"/>
  <c r="U3" i="13"/>
  <c r="U7" i="13"/>
  <c r="H14" i="12"/>
  <c r="H36" i="12"/>
  <c r="F37" i="12"/>
  <c r="H45" i="12"/>
  <c r="H43" i="12"/>
  <c r="J44" i="12"/>
  <c r="L17" i="12"/>
  <c r="J18" i="12"/>
  <c r="H36" i="11"/>
  <c r="F37" i="11"/>
  <c r="U5" i="11"/>
  <c r="U7" i="11" s="1"/>
  <c r="H45" i="11"/>
  <c r="J44" i="11"/>
  <c r="H43" i="11"/>
  <c r="J17" i="11"/>
  <c r="H18" i="11"/>
  <c r="H36" i="10"/>
  <c r="F37" i="10"/>
  <c r="H45" i="10"/>
  <c r="J44" i="10"/>
  <c r="H43" i="10"/>
  <c r="E9" i="10"/>
  <c r="G14" i="10"/>
  <c r="E11" i="9"/>
  <c r="H7" i="9"/>
  <c r="E6" i="9"/>
  <c r="H4" i="9"/>
  <c r="E10" i="9"/>
  <c r="H5" i="9"/>
  <c r="E4" i="9"/>
  <c r="H36" i="9"/>
  <c r="F37" i="9"/>
  <c r="H8" i="9"/>
  <c r="E9" i="9"/>
  <c r="E7" i="9"/>
  <c r="H6" i="9"/>
  <c r="H45" i="9"/>
  <c r="H43" i="9"/>
  <c r="J44" i="9"/>
  <c r="E5" i="9"/>
  <c r="E13" i="9"/>
  <c r="J17" i="9"/>
  <c r="H18" i="9"/>
  <c r="E12" i="9"/>
  <c r="J18" i="8"/>
  <c r="L17" i="8"/>
  <c r="H45" i="8"/>
  <c r="H43" i="8"/>
  <c r="J44" i="8"/>
  <c r="H37" i="8"/>
  <c r="J36" i="8"/>
  <c r="H14" i="8"/>
  <c r="J17" i="7"/>
  <c r="H18" i="7"/>
  <c r="E10" i="7"/>
  <c r="H8" i="7"/>
  <c r="H7" i="7"/>
  <c r="H6" i="7"/>
  <c r="E7" i="7"/>
  <c r="E6" i="7"/>
  <c r="E4" i="7"/>
  <c r="J45" i="7"/>
  <c r="L44" i="7"/>
  <c r="J43" i="7"/>
  <c r="U5" i="7"/>
  <c r="U7" i="7" s="1"/>
  <c r="Y3" i="7"/>
  <c r="E13" i="7"/>
  <c r="E12" i="7"/>
  <c r="H36" i="7"/>
  <c r="F37" i="7"/>
  <c r="E9" i="7"/>
  <c r="E8" i="7"/>
  <c r="H4" i="7"/>
  <c r="H18" i="6"/>
  <c r="J17" i="6"/>
  <c r="H45" i="6"/>
  <c r="J44" i="6"/>
  <c r="H43" i="6"/>
  <c r="H36" i="6"/>
  <c r="F37" i="6"/>
  <c r="H45" i="5"/>
  <c r="J44" i="5"/>
  <c r="H43" i="5"/>
  <c r="H18" i="5"/>
  <c r="J17" i="5"/>
  <c r="H14" i="5"/>
  <c r="U5" i="4"/>
  <c r="U7" i="4" s="1"/>
  <c r="U3" i="4"/>
  <c r="G14" i="4"/>
  <c r="H4" i="4" s="1"/>
  <c r="D37" i="4"/>
  <c r="F36" i="4"/>
  <c r="J17" i="4"/>
  <c r="H18" i="4"/>
  <c r="H45" i="4"/>
  <c r="J44" i="4"/>
  <c r="H43" i="4"/>
  <c r="E5" i="4" l="1"/>
  <c r="E11" i="4"/>
  <c r="H14" i="13"/>
  <c r="J17" i="10"/>
  <c r="H18" i="10"/>
  <c r="J37" i="5"/>
  <c r="L36" i="5"/>
  <c r="J36" i="15"/>
  <c r="H37" i="15"/>
  <c r="J45" i="15"/>
  <c r="L44" i="15"/>
  <c r="J43" i="15"/>
  <c r="H14" i="15"/>
  <c r="N18" i="15"/>
  <c r="P17" i="15"/>
  <c r="L17" i="13"/>
  <c r="J18" i="13"/>
  <c r="J36" i="13"/>
  <c r="H37" i="13"/>
  <c r="J45" i="13"/>
  <c r="L44" i="13"/>
  <c r="J43" i="13"/>
  <c r="J45" i="12"/>
  <c r="J43" i="12"/>
  <c r="L44" i="12"/>
  <c r="J36" i="12"/>
  <c r="H37" i="12"/>
  <c r="N17" i="12"/>
  <c r="L18" i="12"/>
  <c r="J45" i="11"/>
  <c r="L44" i="11"/>
  <c r="J43" i="11"/>
  <c r="L17" i="11"/>
  <c r="J18" i="11"/>
  <c r="J36" i="11"/>
  <c r="H37" i="11"/>
  <c r="J45" i="10"/>
  <c r="L44" i="10"/>
  <c r="J43" i="10"/>
  <c r="E10" i="10"/>
  <c r="H8" i="10"/>
  <c r="H6" i="10"/>
  <c r="H5" i="10"/>
  <c r="E5" i="10"/>
  <c r="E12" i="10"/>
  <c r="E6" i="10"/>
  <c r="H4" i="10"/>
  <c r="H7" i="10"/>
  <c r="E7" i="10"/>
  <c r="E11" i="10"/>
  <c r="E4" i="10"/>
  <c r="E13" i="10"/>
  <c r="E8" i="10"/>
  <c r="J36" i="10"/>
  <c r="H37" i="10"/>
  <c r="L17" i="9"/>
  <c r="J18" i="9"/>
  <c r="J45" i="9"/>
  <c r="J43" i="9"/>
  <c r="L44" i="9"/>
  <c r="J36" i="9"/>
  <c r="H37" i="9"/>
  <c r="H14" i="9"/>
  <c r="J45" i="8"/>
  <c r="L44" i="8"/>
  <c r="J43" i="8"/>
  <c r="N17" i="8"/>
  <c r="L18" i="8"/>
  <c r="J37" i="8"/>
  <c r="L36" i="8"/>
  <c r="J36" i="7"/>
  <c r="H37" i="7"/>
  <c r="N44" i="7"/>
  <c r="L43" i="7"/>
  <c r="L45" i="7"/>
  <c r="H14" i="7"/>
  <c r="J18" i="7"/>
  <c r="L17" i="7"/>
  <c r="J45" i="6"/>
  <c r="L44" i="6"/>
  <c r="J43" i="6"/>
  <c r="L17" i="6"/>
  <c r="J18" i="6"/>
  <c r="J36" i="6"/>
  <c r="H37" i="6"/>
  <c r="J18" i="5"/>
  <c r="L17" i="5"/>
  <c r="J45" i="5"/>
  <c r="J43" i="5"/>
  <c r="L44" i="5"/>
  <c r="H5" i="4"/>
  <c r="E6" i="4"/>
  <c r="E13" i="4"/>
  <c r="E8" i="4"/>
  <c r="E4" i="4"/>
  <c r="E7" i="4"/>
  <c r="H8" i="4"/>
  <c r="E9" i="4"/>
  <c r="E12" i="4"/>
  <c r="H6" i="4"/>
  <c r="H7" i="4"/>
  <c r="E10" i="4"/>
  <c r="L17" i="4"/>
  <c r="J18" i="4"/>
  <c r="H36" i="4"/>
  <c r="F37" i="4"/>
  <c r="J45" i="4"/>
  <c r="L44" i="4"/>
  <c r="J43" i="4"/>
  <c r="J5" i="3"/>
  <c r="L5" i="3"/>
  <c r="N5" i="3"/>
  <c r="P5" i="3"/>
  <c r="R5" i="3"/>
  <c r="J6" i="3"/>
  <c r="L6" i="3"/>
  <c r="N6" i="3"/>
  <c r="P6" i="3"/>
  <c r="R6" i="3"/>
  <c r="J7" i="3"/>
  <c r="L7" i="3"/>
  <c r="N7" i="3"/>
  <c r="P7" i="3"/>
  <c r="R7" i="3"/>
  <c r="J8" i="3"/>
  <c r="L8" i="3"/>
  <c r="N8" i="3"/>
  <c r="P8" i="3"/>
  <c r="R8" i="3"/>
  <c r="J9" i="3"/>
  <c r="L9" i="3"/>
  <c r="N9" i="3"/>
  <c r="P9" i="3"/>
  <c r="R9" i="3"/>
  <c r="J10" i="3"/>
  <c r="L10" i="3"/>
  <c r="N10" i="3"/>
  <c r="P10" i="3"/>
  <c r="R10" i="3"/>
  <c r="J11" i="3"/>
  <c r="L11" i="3"/>
  <c r="N11" i="3"/>
  <c r="P11" i="3"/>
  <c r="R11" i="3"/>
  <c r="J12" i="3"/>
  <c r="L12" i="3"/>
  <c r="N12" i="3"/>
  <c r="P12" i="3"/>
  <c r="R12" i="3"/>
  <c r="J13" i="3"/>
  <c r="L13" i="3"/>
  <c r="N13" i="3"/>
  <c r="P13" i="3"/>
  <c r="R13" i="3"/>
  <c r="R4" i="3"/>
  <c r="P4" i="3"/>
  <c r="N4" i="3"/>
  <c r="L4" i="3"/>
  <c r="J4" i="3"/>
  <c r="F5" i="3"/>
  <c r="F6" i="3"/>
  <c r="F7" i="3"/>
  <c r="F8" i="3"/>
  <c r="F4" i="3"/>
  <c r="C5" i="3"/>
  <c r="C6" i="3"/>
  <c r="C7" i="3"/>
  <c r="C8" i="3"/>
  <c r="C9" i="3"/>
  <c r="C10" i="3"/>
  <c r="C11" i="3"/>
  <c r="C12" i="3"/>
  <c r="C13" i="3"/>
  <c r="C4" i="3"/>
  <c r="D19" i="3"/>
  <c r="F19" i="3" s="1"/>
  <c r="H19" i="3" s="1"/>
  <c r="J19" i="3" s="1"/>
  <c r="D33" i="3"/>
  <c r="F33" i="3" s="1"/>
  <c r="H33" i="3" s="1"/>
  <c r="J33" i="3" s="1"/>
  <c r="L33" i="3" s="1"/>
  <c r="N33" i="3" s="1"/>
  <c r="P33" i="3" s="1"/>
  <c r="R33" i="3" s="1"/>
  <c r="T33" i="3" s="1"/>
  <c r="V33" i="3" s="1"/>
  <c r="X33" i="3" s="1"/>
  <c r="Z33" i="3" s="1"/>
  <c r="AB33" i="3" s="1"/>
  <c r="AD33" i="3" s="1"/>
  <c r="AF33" i="3" s="1"/>
  <c r="AH33" i="3" s="1"/>
  <c r="AJ33" i="3" s="1"/>
  <c r="AL33" i="3" s="1"/>
  <c r="AN33" i="3" s="1"/>
  <c r="AP33" i="3" s="1"/>
  <c r="AR33" i="3" s="1"/>
  <c r="AT33" i="3" s="1"/>
  <c r="AV33" i="3" s="1"/>
  <c r="AX33" i="3" s="1"/>
  <c r="AZ33" i="3" s="1"/>
  <c r="BB33" i="3" s="1"/>
  <c r="BD33" i="3" s="1"/>
  <c r="BF33" i="3" s="1"/>
  <c r="BH33" i="3" s="1"/>
  <c r="BJ33" i="3" s="1"/>
  <c r="BL33" i="3" s="1"/>
  <c r="D32" i="3"/>
  <c r="F32" i="3" s="1"/>
  <c r="H32" i="3" s="1"/>
  <c r="J32" i="3" s="1"/>
  <c r="L32" i="3" s="1"/>
  <c r="N32" i="3" s="1"/>
  <c r="P32" i="3" s="1"/>
  <c r="R32" i="3" s="1"/>
  <c r="T32" i="3" s="1"/>
  <c r="V32" i="3" s="1"/>
  <c r="X32" i="3" s="1"/>
  <c r="Z32" i="3" s="1"/>
  <c r="AB32" i="3" s="1"/>
  <c r="AD32" i="3" s="1"/>
  <c r="AF32" i="3" s="1"/>
  <c r="AH32" i="3" s="1"/>
  <c r="AJ32" i="3" s="1"/>
  <c r="AL32" i="3" s="1"/>
  <c r="AN32" i="3" s="1"/>
  <c r="AP32" i="3" s="1"/>
  <c r="AR32" i="3" s="1"/>
  <c r="AT32" i="3" s="1"/>
  <c r="AV32" i="3" s="1"/>
  <c r="AX32" i="3" s="1"/>
  <c r="AZ32" i="3" s="1"/>
  <c r="BB32" i="3" s="1"/>
  <c r="BD32" i="3" s="1"/>
  <c r="BF32" i="3" s="1"/>
  <c r="BH32" i="3" s="1"/>
  <c r="BJ32" i="3" s="1"/>
  <c r="BL32" i="3" s="1"/>
  <c r="D31" i="3"/>
  <c r="F31" i="3" s="1"/>
  <c r="H31" i="3" s="1"/>
  <c r="J31" i="3" s="1"/>
  <c r="L31" i="3" s="1"/>
  <c r="N31" i="3" s="1"/>
  <c r="P31" i="3" s="1"/>
  <c r="R31" i="3" s="1"/>
  <c r="T31" i="3" s="1"/>
  <c r="V31" i="3" s="1"/>
  <c r="X31" i="3" s="1"/>
  <c r="Z31" i="3" s="1"/>
  <c r="AB31" i="3" s="1"/>
  <c r="AD31" i="3" s="1"/>
  <c r="AF31" i="3" s="1"/>
  <c r="AH31" i="3" s="1"/>
  <c r="AJ31" i="3" s="1"/>
  <c r="AL31" i="3" s="1"/>
  <c r="AN31" i="3" s="1"/>
  <c r="AP31" i="3" s="1"/>
  <c r="AR31" i="3" s="1"/>
  <c r="AT31" i="3" s="1"/>
  <c r="AV31" i="3" s="1"/>
  <c r="AX31" i="3" s="1"/>
  <c r="AZ31" i="3" s="1"/>
  <c r="BB31" i="3" s="1"/>
  <c r="BD31" i="3" s="1"/>
  <c r="BF31" i="3" s="1"/>
  <c r="BH31" i="3" s="1"/>
  <c r="BJ31" i="3" s="1"/>
  <c r="BL31" i="3" s="1"/>
  <c r="D30" i="3"/>
  <c r="F30" i="3" s="1"/>
  <c r="H30" i="3" s="1"/>
  <c r="J30" i="3" s="1"/>
  <c r="L30" i="3" s="1"/>
  <c r="N30" i="3" s="1"/>
  <c r="P30" i="3" s="1"/>
  <c r="R30" i="3" s="1"/>
  <c r="T30" i="3" s="1"/>
  <c r="V30" i="3" s="1"/>
  <c r="X30" i="3" s="1"/>
  <c r="Z30" i="3" s="1"/>
  <c r="AB30" i="3" s="1"/>
  <c r="AD30" i="3" s="1"/>
  <c r="AF30" i="3" s="1"/>
  <c r="AH30" i="3" s="1"/>
  <c r="AJ30" i="3" s="1"/>
  <c r="AL30" i="3" s="1"/>
  <c r="AN30" i="3" s="1"/>
  <c r="AP30" i="3" s="1"/>
  <c r="AR30" i="3" s="1"/>
  <c r="AT30" i="3" s="1"/>
  <c r="AV30" i="3" s="1"/>
  <c r="AX30" i="3" s="1"/>
  <c r="AZ30" i="3" s="1"/>
  <c r="BB30" i="3" s="1"/>
  <c r="BD30" i="3" s="1"/>
  <c r="BF30" i="3" s="1"/>
  <c r="BH30" i="3" s="1"/>
  <c r="BJ30" i="3" s="1"/>
  <c r="BL30" i="3" s="1"/>
  <c r="D29" i="3"/>
  <c r="F29" i="3" s="1"/>
  <c r="H29" i="3" s="1"/>
  <c r="J29" i="3" s="1"/>
  <c r="L29" i="3" s="1"/>
  <c r="N29" i="3" s="1"/>
  <c r="P29" i="3" s="1"/>
  <c r="R29" i="3" s="1"/>
  <c r="T29" i="3" s="1"/>
  <c r="V29" i="3" s="1"/>
  <c r="X29" i="3" s="1"/>
  <c r="Z29" i="3" s="1"/>
  <c r="AB29" i="3" s="1"/>
  <c r="AD29" i="3" s="1"/>
  <c r="AF29" i="3" s="1"/>
  <c r="AH29" i="3" s="1"/>
  <c r="AJ29" i="3" s="1"/>
  <c r="AL29" i="3" s="1"/>
  <c r="AN29" i="3" s="1"/>
  <c r="AP29" i="3" s="1"/>
  <c r="AR29" i="3" s="1"/>
  <c r="AT29" i="3" s="1"/>
  <c r="AV29" i="3" s="1"/>
  <c r="AX29" i="3" s="1"/>
  <c r="AZ29" i="3" s="1"/>
  <c r="BB29" i="3" s="1"/>
  <c r="BD29" i="3" s="1"/>
  <c r="BF29" i="3" s="1"/>
  <c r="BH29" i="3" s="1"/>
  <c r="BJ29" i="3" s="1"/>
  <c r="BL29" i="3" s="1"/>
  <c r="D28" i="3"/>
  <c r="F28" i="3" s="1"/>
  <c r="H28" i="3" s="1"/>
  <c r="J28" i="3" s="1"/>
  <c r="L28" i="3" s="1"/>
  <c r="N28" i="3" s="1"/>
  <c r="P28" i="3" s="1"/>
  <c r="R28" i="3" s="1"/>
  <c r="T28" i="3" s="1"/>
  <c r="V28" i="3" s="1"/>
  <c r="X28" i="3" s="1"/>
  <c r="Z28" i="3" s="1"/>
  <c r="AB28" i="3" s="1"/>
  <c r="AD28" i="3" s="1"/>
  <c r="AF28" i="3" s="1"/>
  <c r="AH28" i="3" s="1"/>
  <c r="AJ28" i="3" s="1"/>
  <c r="AL28" i="3" s="1"/>
  <c r="AN28" i="3" s="1"/>
  <c r="AP28" i="3" s="1"/>
  <c r="AR28" i="3" s="1"/>
  <c r="AT28" i="3" s="1"/>
  <c r="AV28" i="3" s="1"/>
  <c r="AX28" i="3" s="1"/>
  <c r="AZ28" i="3" s="1"/>
  <c r="BB28" i="3" s="1"/>
  <c r="BD28" i="3" s="1"/>
  <c r="BF28" i="3" s="1"/>
  <c r="BH28" i="3" s="1"/>
  <c r="BJ28" i="3" s="1"/>
  <c r="BL28" i="3" s="1"/>
  <c r="D27" i="3"/>
  <c r="F27" i="3" s="1"/>
  <c r="H27" i="3" s="1"/>
  <c r="J27" i="3" s="1"/>
  <c r="L27" i="3" s="1"/>
  <c r="N27" i="3" s="1"/>
  <c r="P27" i="3" s="1"/>
  <c r="R27" i="3" s="1"/>
  <c r="T27" i="3" s="1"/>
  <c r="V27" i="3" s="1"/>
  <c r="X27" i="3" s="1"/>
  <c r="Z27" i="3" s="1"/>
  <c r="AB27" i="3" s="1"/>
  <c r="AD27" i="3" s="1"/>
  <c r="AF27" i="3" s="1"/>
  <c r="AH27" i="3" s="1"/>
  <c r="AJ27" i="3" s="1"/>
  <c r="AL27" i="3" s="1"/>
  <c r="AN27" i="3" s="1"/>
  <c r="AP27" i="3" s="1"/>
  <c r="AR27" i="3" s="1"/>
  <c r="AT27" i="3" s="1"/>
  <c r="AV27" i="3" s="1"/>
  <c r="AX27" i="3" s="1"/>
  <c r="AZ27" i="3" s="1"/>
  <c r="BB27" i="3" s="1"/>
  <c r="BD27" i="3" s="1"/>
  <c r="BF27" i="3" s="1"/>
  <c r="BH27" i="3" s="1"/>
  <c r="BJ27" i="3" s="1"/>
  <c r="BL27" i="3" s="1"/>
  <c r="D26" i="3"/>
  <c r="F26" i="3" s="1"/>
  <c r="H26" i="3" s="1"/>
  <c r="J26" i="3" s="1"/>
  <c r="L26" i="3" s="1"/>
  <c r="N26" i="3" s="1"/>
  <c r="P26" i="3" s="1"/>
  <c r="R26" i="3" s="1"/>
  <c r="T26" i="3" s="1"/>
  <c r="V26" i="3" s="1"/>
  <c r="X26" i="3" s="1"/>
  <c r="Z26" i="3" s="1"/>
  <c r="AB26" i="3" s="1"/>
  <c r="AD26" i="3" s="1"/>
  <c r="AF26" i="3" s="1"/>
  <c r="AH26" i="3" s="1"/>
  <c r="AJ26" i="3" s="1"/>
  <c r="AL26" i="3" s="1"/>
  <c r="AN26" i="3" s="1"/>
  <c r="AP26" i="3" s="1"/>
  <c r="AR26" i="3" s="1"/>
  <c r="AT26" i="3" s="1"/>
  <c r="AV26" i="3" s="1"/>
  <c r="AX26" i="3" s="1"/>
  <c r="AZ26" i="3" s="1"/>
  <c r="BB26" i="3" s="1"/>
  <c r="BD26" i="3" s="1"/>
  <c r="BF26" i="3" s="1"/>
  <c r="BH26" i="3" s="1"/>
  <c r="BJ26" i="3" s="1"/>
  <c r="BL26" i="3" s="1"/>
  <c r="D25" i="3"/>
  <c r="F25" i="3" s="1"/>
  <c r="H25" i="3" s="1"/>
  <c r="J25" i="3" s="1"/>
  <c r="L25" i="3" s="1"/>
  <c r="N25" i="3" s="1"/>
  <c r="P25" i="3" s="1"/>
  <c r="R25" i="3" s="1"/>
  <c r="T25" i="3" s="1"/>
  <c r="V25" i="3" s="1"/>
  <c r="X25" i="3" s="1"/>
  <c r="Z25" i="3" s="1"/>
  <c r="AB25" i="3" s="1"/>
  <c r="AD25" i="3" s="1"/>
  <c r="AF25" i="3" s="1"/>
  <c r="AH25" i="3" s="1"/>
  <c r="AJ25" i="3" s="1"/>
  <c r="AL25" i="3" s="1"/>
  <c r="AN25" i="3" s="1"/>
  <c r="AP25" i="3" s="1"/>
  <c r="AR25" i="3" s="1"/>
  <c r="AT25" i="3" s="1"/>
  <c r="AV25" i="3" s="1"/>
  <c r="AX25" i="3" s="1"/>
  <c r="AZ25" i="3" s="1"/>
  <c r="BB25" i="3" s="1"/>
  <c r="BD25" i="3" s="1"/>
  <c r="BF25" i="3" s="1"/>
  <c r="BH25" i="3" s="1"/>
  <c r="BJ25" i="3" s="1"/>
  <c r="BL25" i="3" s="1"/>
  <c r="D24" i="3"/>
  <c r="F24" i="3" s="1"/>
  <c r="H24" i="3" s="1"/>
  <c r="J24" i="3" s="1"/>
  <c r="L24" i="3" s="1"/>
  <c r="N24" i="3" s="1"/>
  <c r="P24" i="3" s="1"/>
  <c r="R24" i="3" s="1"/>
  <c r="T24" i="3" s="1"/>
  <c r="V24" i="3" s="1"/>
  <c r="X24" i="3" s="1"/>
  <c r="Z24" i="3" s="1"/>
  <c r="AB24" i="3" s="1"/>
  <c r="AD24" i="3" s="1"/>
  <c r="AF24" i="3" s="1"/>
  <c r="AH24" i="3" s="1"/>
  <c r="AJ24" i="3" s="1"/>
  <c r="AL24" i="3" s="1"/>
  <c r="AN24" i="3" s="1"/>
  <c r="AP24" i="3" s="1"/>
  <c r="AR24" i="3" s="1"/>
  <c r="AT24" i="3" s="1"/>
  <c r="AV24" i="3" s="1"/>
  <c r="AX24" i="3" s="1"/>
  <c r="AZ24" i="3" s="1"/>
  <c r="BB24" i="3" s="1"/>
  <c r="BD24" i="3" s="1"/>
  <c r="BF24" i="3" s="1"/>
  <c r="BH24" i="3" s="1"/>
  <c r="BJ24" i="3" s="1"/>
  <c r="BL24" i="3" s="1"/>
  <c r="D23" i="3"/>
  <c r="F23" i="3" s="1"/>
  <c r="H23" i="3" s="1"/>
  <c r="J23" i="3" s="1"/>
  <c r="L23" i="3" s="1"/>
  <c r="N23" i="3" s="1"/>
  <c r="P23" i="3" s="1"/>
  <c r="R23" i="3" s="1"/>
  <c r="T23" i="3" s="1"/>
  <c r="V23" i="3" s="1"/>
  <c r="X23" i="3" s="1"/>
  <c r="Z23" i="3" s="1"/>
  <c r="AB23" i="3" s="1"/>
  <c r="AD23" i="3" s="1"/>
  <c r="AF23" i="3" s="1"/>
  <c r="AH23" i="3" s="1"/>
  <c r="AJ23" i="3" s="1"/>
  <c r="AL23" i="3" s="1"/>
  <c r="AN23" i="3" s="1"/>
  <c r="AP23" i="3" s="1"/>
  <c r="AR23" i="3" s="1"/>
  <c r="AT23" i="3" s="1"/>
  <c r="AV23" i="3" s="1"/>
  <c r="AX23" i="3" s="1"/>
  <c r="AZ23" i="3" s="1"/>
  <c r="BB23" i="3" s="1"/>
  <c r="BD23" i="3" s="1"/>
  <c r="BF23" i="3" s="1"/>
  <c r="BH23" i="3" s="1"/>
  <c r="BJ23" i="3" s="1"/>
  <c r="BL23" i="3" s="1"/>
  <c r="D22" i="3"/>
  <c r="F22" i="3" s="1"/>
  <c r="H22" i="3" s="1"/>
  <c r="J22" i="3" s="1"/>
  <c r="L22" i="3" s="1"/>
  <c r="N22" i="3" s="1"/>
  <c r="P22" i="3" s="1"/>
  <c r="R22" i="3" s="1"/>
  <c r="T22" i="3" s="1"/>
  <c r="V22" i="3" s="1"/>
  <c r="X22" i="3" s="1"/>
  <c r="Z22" i="3" s="1"/>
  <c r="AB22" i="3" s="1"/>
  <c r="AD22" i="3" s="1"/>
  <c r="AF22" i="3" s="1"/>
  <c r="AH22" i="3" s="1"/>
  <c r="AJ22" i="3" s="1"/>
  <c r="AL22" i="3" s="1"/>
  <c r="AN22" i="3" s="1"/>
  <c r="AP22" i="3" s="1"/>
  <c r="AR22" i="3" s="1"/>
  <c r="AT22" i="3" s="1"/>
  <c r="AV22" i="3" s="1"/>
  <c r="AX22" i="3" s="1"/>
  <c r="AZ22" i="3" s="1"/>
  <c r="BB22" i="3" s="1"/>
  <c r="BD22" i="3" s="1"/>
  <c r="BF22" i="3" s="1"/>
  <c r="BH22" i="3" s="1"/>
  <c r="BJ22" i="3" s="1"/>
  <c r="BL22" i="3" s="1"/>
  <c r="D21" i="3"/>
  <c r="F21" i="3" s="1"/>
  <c r="H21" i="3" s="1"/>
  <c r="J21" i="3" s="1"/>
  <c r="L21" i="3" s="1"/>
  <c r="N21" i="3" s="1"/>
  <c r="P21" i="3" s="1"/>
  <c r="R21" i="3" s="1"/>
  <c r="T21" i="3" s="1"/>
  <c r="V21" i="3" s="1"/>
  <c r="X21" i="3" s="1"/>
  <c r="Z21" i="3" s="1"/>
  <c r="AB21" i="3" s="1"/>
  <c r="AD21" i="3" s="1"/>
  <c r="AF21" i="3" s="1"/>
  <c r="AH21" i="3" s="1"/>
  <c r="AJ21" i="3" s="1"/>
  <c r="AL21" i="3" s="1"/>
  <c r="AN21" i="3" s="1"/>
  <c r="AP21" i="3" s="1"/>
  <c r="AR21" i="3" s="1"/>
  <c r="AT21" i="3" s="1"/>
  <c r="AV21" i="3" s="1"/>
  <c r="AX21" i="3" s="1"/>
  <c r="AZ21" i="3" s="1"/>
  <c r="BB21" i="3" s="1"/>
  <c r="BD21" i="3" s="1"/>
  <c r="BF21" i="3" s="1"/>
  <c r="BH21" i="3" s="1"/>
  <c r="BJ21" i="3" s="1"/>
  <c r="BL21" i="3" s="1"/>
  <c r="D20" i="3"/>
  <c r="F20" i="3" s="1"/>
  <c r="H20" i="3" s="1"/>
  <c r="J20" i="3" s="1"/>
  <c r="L20" i="3" s="1"/>
  <c r="N20" i="3" s="1"/>
  <c r="P20" i="3" s="1"/>
  <c r="R20" i="3" s="1"/>
  <c r="T20" i="3" s="1"/>
  <c r="V20" i="3" s="1"/>
  <c r="X20" i="3" s="1"/>
  <c r="Z20" i="3" s="1"/>
  <c r="AB20" i="3" s="1"/>
  <c r="AD20" i="3" s="1"/>
  <c r="AF20" i="3" s="1"/>
  <c r="AH20" i="3" s="1"/>
  <c r="AJ20" i="3" s="1"/>
  <c r="AL20" i="3" s="1"/>
  <c r="AN20" i="3" s="1"/>
  <c r="AP20" i="3" s="1"/>
  <c r="AR20" i="3" s="1"/>
  <c r="AT20" i="3" s="1"/>
  <c r="AV20" i="3" s="1"/>
  <c r="AX20" i="3" s="1"/>
  <c r="AZ20" i="3" s="1"/>
  <c r="BB20" i="3" s="1"/>
  <c r="BD20" i="3" s="1"/>
  <c r="BF20" i="3" s="1"/>
  <c r="BH20" i="3" s="1"/>
  <c r="BJ20" i="3" s="1"/>
  <c r="BL20" i="3" s="1"/>
  <c r="C8" i="17" l="1"/>
  <c r="D22" i="4"/>
  <c r="F22" i="4" s="1"/>
  <c r="H22" i="4" s="1"/>
  <c r="J22" i="4" s="1"/>
  <c r="L22" i="4" s="1"/>
  <c r="N22" i="4" s="1"/>
  <c r="P22" i="4" s="1"/>
  <c r="R22" i="4" s="1"/>
  <c r="T22" i="4" s="1"/>
  <c r="V22" i="4" s="1"/>
  <c r="X22" i="4" s="1"/>
  <c r="Z22" i="4" s="1"/>
  <c r="AB22" i="4" s="1"/>
  <c r="AD22" i="4" s="1"/>
  <c r="AF22" i="4" s="1"/>
  <c r="AH22" i="4" s="1"/>
  <c r="AJ22" i="4" s="1"/>
  <c r="AL22" i="4" s="1"/>
  <c r="AN22" i="4" s="1"/>
  <c r="AP22" i="4" s="1"/>
  <c r="AR22" i="4" s="1"/>
  <c r="AT22" i="4" s="1"/>
  <c r="AV22" i="4" s="1"/>
  <c r="AX22" i="4" s="1"/>
  <c r="AZ22" i="4" s="1"/>
  <c r="BB22" i="4" s="1"/>
  <c r="BD22" i="4" s="1"/>
  <c r="BF22" i="4" s="1"/>
  <c r="BH22" i="4" s="1"/>
  <c r="C16" i="17"/>
  <c r="D30" i="4"/>
  <c r="F30" i="4" s="1"/>
  <c r="H30" i="4" s="1"/>
  <c r="J30" i="4" s="1"/>
  <c r="L30" i="4" s="1"/>
  <c r="N30" i="4" s="1"/>
  <c r="P30" i="4" s="1"/>
  <c r="R30" i="4" s="1"/>
  <c r="T30" i="4" s="1"/>
  <c r="V30" i="4" s="1"/>
  <c r="X30" i="4" s="1"/>
  <c r="Z30" i="4" s="1"/>
  <c r="AB30" i="4" s="1"/>
  <c r="AD30" i="4" s="1"/>
  <c r="AF30" i="4" s="1"/>
  <c r="AH30" i="4" s="1"/>
  <c r="AJ30" i="4" s="1"/>
  <c r="AL30" i="4" s="1"/>
  <c r="AN30" i="4" s="1"/>
  <c r="AP30" i="4" s="1"/>
  <c r="AR30" i="4" s="1"/>
  <c r="AT30" i="4" s="1"/>
  <c r="AV30" i="4" s="1"/>
  <c r="AX30" i="4" s="1"/>
  <c r="AZ30" i="4" s="1"/>
  <c r="BB30" i="4" s="1"/>
  <c r="BD30" i="4" s="1"/>
  <c r="BF30" i="4" s="1"/>
  <c r="BH30" i="4" s="1"/>
  <c r="C9" i="17"/>
  <c r="D23" i="4"/>
  <c r="F23" i="4" s="1"/>
  <c r="H23" i="4" s="1"/>
  <c r="J23" i="4" s="1"/>
  <c r="L23" i="4" s="1"/>
  <c r="N23" i="4" s="1"/>
  <c r="P23" i="4" s="1"/>
  <c r="R23" i="4" s="1"/>
  <c r="T23" i="4" s="1"/>
  <c r="V23" i="4" s="1"/>
  <c r="X23" i="4" s="1"/>
  <c r="Z23" i="4" s="1"/>
  <c r="AB23" i="4" s="1"/>
  <c r="AD23" i="4" s="1"/>
  <c r="AF23" i="4" s="1"/>
  <c r="AH23" i="4" s="1"/>
  <c r="AJ23" i="4" s="1"/>
  <c r="AL23" i="4" s="1"/>
  <c r="AN23" i="4" s="1"/>
  <c r="AP23" i="4" s="1"/>
  <c r="AR23" i="4" s="1"/>
  <c r="AT23" i="4" s="1"/>
  <c r="AV23" i="4" s="1"/>
  <c r="AX23" i="4" s="1"/>
  <c r="AZ23" i="4" s="1"/>
  <c r="BB23" i="4" s="1"/>
  <c r="BD23" i="4" s="1"/>
  <c r="BF23" i="4" s="1"/>
  <c r="BH23" i="4" s="1"/>
  <c r="C17" i="17"/>
  <c r="D31" i="4"/>
  <c r="F31" i="4" s="1"/>
  <c r="H31" i="4" s="1"/>
  <c r="J31" i="4" s="1"/>
  <c r="L31" i="4" s="1"/>
  <c r="N31" i="4" s="1"/>
  <c r="P31" i="4" s="1"/>
  <c r="R31" i="4" s="1"/>
  <c r="T31" i="4" s="1"/>
  <c r="V31" i="4" s="1"/>
  <c r="X31" i="4" s="1"/>
  <c r="Z31" i="4" s="1"/>
  <c r="AB31" i="4" s="1"/>
  <c r="AD31" i="4" s="1"/>
  <c r="AF31" i="4" s="1"/>
  <c r="AH31" i="4" s="1"/>
  <c r="AJ31" i="4" s="1"/>
  <c r="AL31" i="4" s="1"/>
  <c r="AN31" i="4" s="1"/>
  <c r="AP31" i="4" s="1"/>
  <c r="AR31" i="4" s="1"/>
  <c r="AT31" i="4" s="1"/>
  <c r="AV31" i="4" s="1"/>
  <c r="AX31" i="4" s="1"/>
  <c r="AZ31" i="4" s="1"/>
  <c r="BB31" i="4" s="1"/>
  <c r="BD31" i="4" s="1"/>
  <c r="BF31" i="4" s="1"/>
  <c r="BH31" i="4" s="1"/>
  <c r="C10" i="17"/>
  <c r="D24" i="4"/>
  <c r="F24" i="4" s="1"/>
  <c r="H24" i="4" s="1"/>
  <c r="J24" i="4" s="1"/>
  <c r="L24" i="4" s="1"/>
  <c r="N24" i="4" s="1"/>
  <c r="P24" i="4" s="1"/>
  <c r="R24" i="4" s="1"/>
  <c r="T24" i="4" s="1"/>
  <c r="V24" i="4" s="1"/>
  <c r="X24" i="4" s="1"/>
  <c r="Z24" i="4" s="1"/>
  <c r="AB24" i="4" s="1"/>
  <c r="AD24" i="4" s="1"/>
  <c r="AF24" i="4" s="1"/>
  <c r="AH24" i="4" s="1"/>
  <c r="AJ24" i="4" s="1"/>
  <c r="AL24" i="4" s="1"/>
  <c r="AN24" i="4" s="1"/>
  <c r="AP24" i="4" s="1"/>
  <c r="AR24" i="4" s="1"/>
  <c r="AT24" i="4" s="1"/>
  <c r="AV24" i="4" s="1"/>
  <c r="AX24" i="4" s="1"/>
  <c r="AZ24" i="4" s="1"/>
  <c r="BB24" i="4" s="1"/>
  <c r="BD24" i="4" s="1"/>
  <c r="BF24" i="4" s="1"/>
  <c r="BH24" i="4" s="1"/>
  <c r="C18" i="17"/>
  <c r="D32" i="4"/>
  <c r="F32" i="4" s="1"/>
  <c r="H32" i="4" s="1"/>
  <c r="J32" i="4" s="1"/>
  <c r="L32" i="4" s="1"/>
  <c r="N32" i="4" s="1"/>
  <c r="P32" i="4" s="1"/>
  <c r="R32" i="4" s="1"/>
  <c r="T32" i="4" s="1"/>
  <c r="V32" i="4" s="1"/>
  <c r="X32" i="4" s="1"/>
  <c r="Z32" i="4" s="1"/>
  <c r="AB32" i="4" s="1"/>
  <c r="AD32" i="4" s="1"/>
  <c r="AF32" i="4" s="1"/>
  <c r="AH32" i="4" s="1"/>
  <c r="AJ32" i="4" s="1"/>
  <c r="AL32" i="4" s="1"/>
  <c r="AN32" i="4" s="1"/>
  <c r="AP32" i="4" s="1"/>
  <c r="AR32" i="4" s="1"/>
  <c r="AT32" i="4" s="1"/>
  <c r="AV32" i="4" s="1"/>
  <c r="AX32" i="4" s="1"/>
  <c r="AZ32" i="4" s="1"/>
  <c r="BB32" i="4" s="1"/>
  <c r="BD32" i="4" s="1"/>
  <c r="BF32" i="4" s="1"/>
  <c r="BH32" i="4" s="1"/>
  <c r="C11" i="17"/>
  <c r="D25" i="4"/>
  <c r="F25" i="4" s="1"/>
  <c r="H25" i="4" s="1"/>
  <c r="J25" i="4" s="1"/>
  <c r="L25" i="4" s="1"/>
  <c r="N25" i="4" s="1"/>
  <c r="P25" i="4" s="1"/>
  <c r="R25" i="4" s="1"/>
  <c r="T25" i="4" s="1"/>
  <c r="V25" i="4" s="1"/>
  <c r="X25" i="4" s="1"/>
  <c r="Z25" i="4" s="1"/>
  <c r="AB25" i="4" s="1"/>
  <c r="AD25" i="4" s="1"/>
  <c r="AF25" i="4" s="1"/>
  <c r="AH25" i="4" s="1"/>
  <c r="AJ25" i="4" s="1"/>
  <c r="AL25" i="4" s="1"/>
  <c r="AN25" i="4" s="1"/>
  <c r="AP25" i="4" s="1"/>
  <c r="AR25" i="4" s="1"/>
  <c r="AT25" i="4" s="1"/>
  <c r="AV25" i="4" s="1"/>
  <c r="AX25" i="4" s="1"/>
  <c r="AZ25" i="4" s="1"/>
  <c r="BB25" i="4" s="1"/>
  <c r="BD25" i="4" s="1"/>
  <c r="BF25" i="4" s="1"/>
  <c r="BH25" i="4" s="1"/>
  <c r="C19" i="17"/>
  <c r="D33" i="4"/>
  <c r="F33" i="4" s="1"/>
  <c r="H33" i="4" s="1"/>
  <c r="J33" i="4" s="1"/>
  <c r="L33" i="4" s="1"/>
  <c r="N33" i="4" s="1"/>
  <c r="P33" i="4" s="1"/>
  <c r="R33" i="4" s="1"/>
  <c r="T33" i="4" s="1"/>
  <c r="V33" i="4" s="1"/>
  <c r="X33" i="4" s="1"/>
  <c r="Z33" i="4" s="1"/>
  <c r="AB33" i="4" s="1"/>
  <c r="AD33" i="4" s="1"/>
  <c r="AF33" i="4" s="1"/>
  <c r="AH33" i="4" s="1"/>
  <c r="AJ33" i="4" s="1"/>
  <c r="AL33" i="4" s="1"/>
  <c r="AN33" i="4" s="1"/>
  <c r="AP33" i="4" s="1"/>
  <c r="AR33" i="4" s="1"/>
  <c r="AT33" i="4" s="1"/>
  <c r="AV33" i="4" s="1"/>
  <c r="AX33" i="4" s="1"/>
  <c r="AZ33" i="4" s="1"/>
  <c r="BB33" i="4" s="1"/>
  <c r="BD33" i="4" s="1"/>
  <c r="BF33" i="4" s="1"/>
  <c r="BH33" i="4" s="1"/>
  <c r="C12" i="17"/>
  <c r="D26" i="4"/>
  <c r="F26" i="4" s="1"/>
  <c r="H26" i="4" s="1"/>
  <c r="J26" i="4" s="1"/>
  <c r="L26" i="4" s="1"/>
  <c r="N26" i="4" s="1"/>
  <c r="P26" i="4" s="1"/>
  <c r="R26" i="4" s="1"/>
  <c r="T26" i="4" s="1"/>
  <c r="V26" i="4" s="1"/>
  <c r="X26" i="4" s="1"/>
  <c r="Z26" i="4" s="1"/>
  <c r="AB26" i="4" s="1"/>
  <c r="AD26" i="4" s="1"/>
  <c r="AF26" i="4" s="1"/>
  <c r="AH26" i="4" s="1"/>
  <c r="AJ26" i="4" s="1"/>
  <c r="AL26" i="4" s="1"/>
  <c r="AN26" i="4" s="1"/>
  <c r="AP26" i="4" s="1"/>
  <c r="AR26" i="4" s="1"/>
  <c r="AT26" i="4" s="1"/>
  <c r="AV26" i="4" s="1"/>
  <c r="AX26" i="4" s="1"/>
  <c r="AZ26" i="4" s="1"/>
  <c r="BB26" i="4" s="1"/>
  <c r="BD26" i="4" s="1"/>
  <c r="BF26" i="4" s="1"/>
  <c r="BH26" i="4" s="1"/>
  <c r="C13" i="17"/>
  <c r="D27" i="4"/>
  <c r="F27" i="4" s="1"/>
  <c r="H27" i="4" s="1"/>
  <c r="J27" i="4" s="1"/>
  <c r="L27" i="4" s="1"/>
  <c r="N27" i="4" s="1"/>
  <c r="P27" i="4" s="1"/>
  <c r="R27" i="4" s="1"/>
  <c r="T27" i="4" s="1"/>
  <c r="V27" i="4" s="1"/>
  <c r="X27" i="4" s="1"/>
  <c r="Z27" i="4" s="1"/>
  <c r="AB27" i="4" s="1"/>
  <c r="AD27" i="4" s="1"/>
  <c r="AF27" i="4" s="1"/>
  <c r="AH27" i="4" s="1"/>
  <c r="AJ27" i="4" s="1"/>
  <c r="AL27" i="4" s="1"/>
  <c r="AN27" i="4" s="1"/>
  <c r="AP27" i="4" s="1"/>
  <c r="AR27" i="4" s="1"/>
  <c r="AT27" i="4" s="1"/>
  <c r="AV27" i="4" s="1"/>
  <c r="AX27" i="4" s="1"/>
  <c r="AZ27" i="4" s="1"/>
  <c r="BB27" i="4" s="1"/>
  <c r="BD27" i="4" s="1"/>
  <c r="BF27" i="4" s="1"/>
  <c r="BH27" i="4" s="1"/>
  <c r="C6" i="17"/>
  <c r="D20" i="4"/>
  <c r="F20" i="4" s="1"/>
  <c r="H20" i="4" s="1"/>
  <c r="J20" i="4" s="1"/>
  <c r="L20" i="4" s="1"/>
  <c r="N20" i="4" s="1"/>
  <c r="P20" i="4" s="1"/>
  <c r="R20" i="4" s="1"/>
  <c r="T20" i="4" s="1"/>
  <c r="V20" i="4" s="1"/>
  <c r="X20" i="4" s="1"/>
  <c r="Z20" i="4" s="1"/>
  <c r="AB20" i="4" s="1"/>
  <c r="AD20" i="4" s="1"/>
  <c r="AF20" i="4" s="1"/>
  <c r="AH20" i="4" s="1"/>
  <c r="AJ20" i="4" s="1"/>
  <c r="AL20" i="4" s="1"/>
  <c r="AN20" i="4" s="1"/>
  <c r="AP20" i="4" s="1"/>
  <c r="AR20" i="4" s="1"/>
  <c r="AT20" i="4" s="1"/>
  <c r="AV20" i="4" s="1"/>
  <c r="AX20" i="4" s="1"/>
  <c r="AZ20" i="4" s="1"/>
  <c r="BB20" i="4" s="1"/>
  <c r="BD20" i="4" s="1"/>
  <c r="BF20" i="4" s="1"/>
  <c r="BH20" i="4" s="1"/>
  <c r="C14" i="17"/>
  <c r="D28" i="4"/>
  <c r="F28" i="4" s="1"/>
  <c r="H28" i="4" s="1"/>
  <c r="J28" i="4" s="1"/>
  <c r="L28" i="4" s="1"/>
  <c r="N28" i="4" s="1"/>
  <c r="P28" i="4" s="1"/>
  <c r="R28" i="4" s="1"/>
  <c r="T28" i="4" s="1"/>
  <c r="V28" i="4" s="1"/>
  <c r="X28" i="4" s="1"/>
  <c r="Z28" i="4" s="1"/>
  <c r="AB28" i="4" s="1"/>
  <c r="AD28" i="4" s="1"/>
  <c r="AF28" i="4" s="1"/>
  <c r="AH28" i="4" s="1"/>
  <c r="AJ28" i="4" s="1"/>
  <c r="AL28" i="4" s="1"/>
  <c r="AN28" i="4" s="1"/>
  <c r="AP28" i="4" s="1"/>
  <c r="AR28" i="4" s="1"/>
  <c r="AT28" i="4" s="1"/>
  <c r="AV28" i="4" s="1"/>
  <c r="AX28" i="4" s="1"/>
  <c r="AZ28" i="4" s="1"/>
  <c r="BB28" i="4" s="1"/>
  <c r="BD28" i="4" s="1"/>
  <c r="BF28" i="4" s="1"/>
  <c r="BH28" i="4" s="1"/>
  <c r="C7" i="17"/>
  <c r="D21" i="4"/>
  <c r="F21" i="4" s="1"/>
  <c r="H21" i="4" s="1"/>
  <c r="J21" i="4" s="1"/>
  <c r="L21" i="4" s="1"/>
  <c r="N21" i="4" s="1"/>
  <c r="P21" i="4" s="1"/>
  <c r="R21" i="4" s="1"/>
  <c r="T21" i="4" s="1"/>
  <c r="V21" i="4" s="1"/>
  <c r="X21" i="4" s="1"/>
  <c r="Z21" i="4" s="1"/>
  <c r="AB21" i="4" s="1"/>
  <c r="AD21" i="4" s="1"/>
  <c r="AF21" i="4" s="1"/>
  <c r="AH21" i="4" s="1"/>
  <c r="AJ21" i="4" s="1"/>
  <c r="AL21" i="4" s="1"/>
  <c r="AN21" i="4" s="1"/>
  <c r="AP21" i="4" s="1"/>
  <c r="AR21" i="4" s="1"/>
  <c r="AT21" i="4" s="1"/>
  <c r="AV21" i="4" s="1"/>
  <c r="AX21" i="4" s="1"/>
  <c r="AZ21" i="4" s="1"/>
  <c r="BB21" i="4" s="1"/>
  <c r="BD21" i="4" s="1"/>
  <c r="BF21" i="4" s="1"/>
  <c r="BH21" i="4" s="1"/>
  <c r="C15" i="17"/>
  <c r="D29" i="4"/>
  <c r="F29" i="4" s="1"/>
  <c r="H29" i="4" s="1"/>
  <c r="J29" i="4" s="1"/>
  <c r="L29" i="4" s="1"/>
  <c r="N29" i="4" s="1"/>
  <c r="P29" i="4" s="1"/>
  <c r="R29" i="4" s="1"/>
  <c r="T29" i="4" s="1"/>
  <c r="V29" i="4" s="1"/>
  <c r="X29" i="4" s="1"/>
  <c r="Z29" i="4" s="1"/>
  <c r="AB29" i="4" s="1"/>
  <c r="AD29" i="4" s="1"/>
  <c r="AF29" i="4" s="1"/>
  <c r="AH29" i="4" s="1"/>
  <c r="AJ29" i="4" s="1"/>
  <c r="AL29" i="4" s="1"/>
  <c r="AN29" i="4" s="1"/>
  <c r="AP29" i="4" s="1"/>
  <c r="AR29" i="4" s="1"/>
  <c r="AT29" i="4" s="1"/>
  <c r="AV29" i="4" s="1"/>
  <c r="AX29" i="4" s="1"/>
  <c r="AZ29" i="4" s="1"/>
  <c r="BB29" i="4" s="1"/>
  <c r="BD29" i="4" s="1"/>
  <c r="BF29" i="4" s="1"/>
  <c r="BH29" i="4" s="1"/>
  <c r="L17" i="10"/>
  <c r="J18" i="10"/>
  <c r="N36" i="5"/>
  <c r="L37" i="5"/>
  <c r="N44" i="15"/>
  <c r="L43" i="15"/>
  <c r="L45" i="15"/>
  <c r="R17" i="15"/>
  <c r="P18" i="15"/>
  <c r="L36" i="15"/>
  <c r="J37" i="15"/>
  <c r="N44" i="13"/>
  <c r="L43" i="13"/>
  <c r="L45" i="13"/>
  <c r="L36" i="13"/>
  <c r="J37" i="13"/>
  <c r="N17" i="13"/>
  <c r="L18" i="13"/>
  <c r="P17" i="12"/>
  <c r="N18" i="12"/>
  <c r="L36" i="12"/>
  <c r="J37" i="12"/>
  <c r="L43" i="12"/>
  <c r="L45" i="12"/>
  <c r="N44" i="12"/>
  <c r="L36" i="11"/>
  <c r="J37" i="11"/>
  <c r="N17" i="11"/>
  <c r="L18" i="11"/>
  <c r="N44" i="11"/>
  <c r="L43" i="11"/>
  <c r="L45" i="11"/>
  <c r="H14" i="10"/>
  <c r="L36" i="10"/>
  <c r="J37" i="10"/>
  <c r="N44" i="10"/>
  <c r="L43" i="10"/>
  <c r="L45" i="10"/>
  <c r="L43" i="9"/>
  <c r="L45" i="9"/>
  <c r="N44" i="9"/>
  <c r="L36" i="9"/>
  <c r="J37" i="9"/>
  <c r="L18" i="9"/>
  <c r="N17" i="9"/>
  <c r="N18" i="8"/>
  <c r="P17" i="8"/>
  <c r="N44" i="8"/>
  <c r="L45" i="8"/>
  <c r="L43" i="8"/>
  <c r="N36" i="8"/>
  <c r="L37" i="8"/>
  <c r="P44" i="7"/>
  <c r="N43" i="7"/>
  <c r="N45" i="7"/>
  <c r="N17" i="7"/>
  <c r="L18" i="7"/>
  <c r="L36" i="7"/>
  <c r="J37" i="7"/>
  <c r="L36" i="6"/>
  <c r="J37" i="6"/>
  <c r="N44" i="6"/>
  <c r="L43" i="6"/>
  <c r="L45" i="6"/>
  <c r="N17" i="6"/>
  <c r="L18" i="6"/>
  <c r="N17" i="5"/>
  <c r="L18" i="5"/>
  <c r="N44" i="5"/>
  <c r="L43" i="5"/>
  <c r="L45" i="5"/>
  <c r="H14" i="4"/>
  <c r="J36" i="4"/>
  <c r="H37" i="4"/>
  <c r="L18" i="4"/>
  <c r="N17" i="4"/>
  <c r="N44" i="4"/>
  <c r="L43" i="4"/>
  <c r="L45" i="4"/>
  <c r="L19" i="3"/>
  <c r="J34" i="3"/>
  <c r="H34" i="3"/>
  <c r="F34" i="3"/>
  <c r="D34" i="3"/>
  <c r="E12" i="17" l="1"/>
  <c r="F12" i="17" s="1"/>
  <c r="D26" i="5"/>
  <c r="F26" i="5" s="1"/>
  <c r="H26" i="5" s="1"/>
  <c r="J26" i="5" s="1"/>
  <c r="L26" i="5" s="1"/>
  <c r="N26" i="5" s="1"/>
  <c r="P26" i="5" s="1"/>
  <c r="R26" i="5" s="1"/>
  <c r="T26" i="5" s="1"/>
  <c r="V26" i="5" s="1"/>
  <c r="X26" i="5" s="1"/>
  <c r="Z26" i="5" s="1"/>
  <c r="AB26" i="5" s="1"/>
  <c r="AD26" i="5" s="1"/>
  <c r="AF26" i="5" s="1"/>
  <c r="AH26" i="5" s="1"/>
  <c r="AJ26" i="5" s="1"/>
  <c r="AL26" i="5" s="1"/>
  <c r="AN26" i="5" s="1"/>
  <c r="AP26" i="5" s="1"/>
  <c r="AR26" i="5" s="1"/>
  <c r="AT26" i="5" s="1"/>
  <c r="AV26" i="5" s="1"/>
  <c r="AX26" i="5" s="1"/>
  <c r="AZ26" i="5" s="1"/>
  <c r="BB26" i="5" s="1"/>
  <c r="BD26" i="5" s="1"/>
  <c r="BF26" i="5" s="1"/>
  <c r="BH26" i="5" s="1"/>
  <c r="BJ26" i="5" s="1"/>
  <c r="BL26" i="5" s="1"/>
  <c r="E17" i="17"/>
  <c r="F17" i="17" s="1"/>
  <c r="D31" i="5"/>
  <c r="F31" i="5" s="1"/>
  <c r="H31" i="5" s="1"/>
  <c r="J31" i="5" s="1"/>
  <c r="L31" i="5" s="1"/>
  <c r="N31" i="5" s="1"/>
  <c r="P31" i="5" s="1"/>
  <c r="R31" i="5" s="1"/>
  <c r="T31" i="5" s="1"/>
  <c r="V31" i="5" s="1"/>
  <c r="X31" i="5" s="1"/>
  <c r="Z31" i="5" s="1"/>
  <c r="AB31" i="5" s="1"/>
  <c r="AD31" i="5" s="1"/>
  <c r="AF31" i="5" s="1"/>
  <c r="AH31" i="5" s="1"/>
  <c r="AJ31" i="5" s="1"/>
  <c r="AL31" i="5" s="1"/>
  <c r="AN31" i="5" s="1"/>
  <c r="AP31" i="5" s="1"/>
  <c r="AR31" i="5" s="1"/>
  <c r="AT31" i="5" s="1"/>
  <c r="AV31" i="5" s="1"/>
  <c r="AX31" i="5" s="1"/>
  <c r="AZ31" i="5" s="1"/>
  <c r="BB31" i="5" s="1"/>
  <c r="BD31" i="5" s="1"/>
  <c r="BF31" i="5" s="1"/>
  <c r="BH31" i="5" s="1"/>
  <c r="BJ31" i="5" s="1"/>
  <c r="BL31" i="5" s="1"/>
  <c r="E7" i="17"/>
  <c r="F7" i="17" s="1"/>
  <c r="D21" i="5"/>
  <c r="F21" i="5" s="1"/>
  <c r="H21" i="5" s="1"/>
  <c r="J21" i="5" s="1"/>
  <c r="L21" i="5" s="1"/>
  <c r="N21" i="5" s="1"/>
  <c r="P21" i="5" s="1"/>
  <c r="R21" i="5" s="1"/>
  <c r="T21" i="5" s="1"/>
  <c r="V21" i="5" s="1"/>
  <c r="X21" i="5" s="1"/>
  <c r="Z21" i="5" s="1"/>
  <c r="AB21" i="5" s="1"/>
  <c r="AD21" i="5" s="1"/>
  <c r="AF21" i="5" s="1"/>
  <c r="AH21" i="5" s="1"/>
  <c r="AJ21" i="5" s="1"/>
  <c r="AL21" i="5" s="1"/>
  <c r="AN21" i="5" s="1"/>
  <c r="AP21" i="5" s="1"/>
  <c r="AR21" i="5" s="1"/>
  <c r="AT21" i="5" s="1"/>
  <c r="AV21" i="5" s="1"/>
  <c r="AX21" i="5" s="1"/>
  <c r="AZ21" i="5" s="1"/>
  <c r="BB21" i="5" s="1"/>
  <c r="BD21" i="5" s="1"/>
  <c r="BF21" i="5" s="1"/>
  <c r="BH21" i="5" s="1"/>
  <c r="BJ21" i="5" s="1"/>
  <c r="BL21" i="5" s="1"/>
  <c r="E14" i="17"/>
  <c r="F14" i="17" s="1"/>
  <c r="D28" i="5"/>
  <c r="F28" i="5" s="1"/>
  <c r="H28" i="5" s="1"/>
  <c r="J28" i="5" s="1"/>
  <c r="L28" i="5" s="1"/>
  <c r="N28" i="5" s="1"/>
  <c r="P28" i="5" s="1"/>
  <c r="R28" i="5" s="1"/>
  <c r="T28" i="5" s="1"/>
  <c r="V28" i="5" s="1"/>
  <c r="X28" i="5" s="1"/>
  <c r="Z28" i="5" s="1"/>
  <c r="AB28" i="5" s="1"/>
  <c r="AD28" i="5" s="1"/>
  <c r="AF28" i="5" s="1"/>
  <c r="AH28" i="5" s="1"/>
  <c r="AJ28" i="5" s="1"/>
  <c r="AL28" i="5" s="1"/>
  <c r="AN28" i="5" s="1"/>
  <c r="AP28" i="5" s="1"/>
  <c r="AR28" i="5" s="1"/>
  <c r="AT28" i="5" s="1"/>
  <c r="AV28" i="5" s="1"/>
  <c r="AX28" i="5" s="1"/>
  <c r="AZ28" i="5" s="1"/>
  <c r="BB28" i="5" s="1"/>
  <c r="BD28" i="5" s="1"/>
  <c r="BF28" i="5" s="1"/>
  <c r="BH28" i="5" s="1"/>
  <c r="BJ28" i="5" s="1"/>
  <c r="BL28" i="5" s="1"/>
  <c r="E19" i="17"/>
  <c r="F19" i="17" s="1"/>
  <c r="D33" i="5"/>
  <c r="F33" i="5" s="1"/>
  <c r="H33" i="5" s="1"/>
  <c r="J33" i="5" s="1"/>
  <c r="L33" i="5" s="1"/>
  <c r="N33" i="5" s="1"/>
  <c r="P33" i="5" s="1"/>
  <c r="R33" i="5" s="1"/>
  <c r="T33" i="5" s="1"/>
  <c r="V33" i="5" s="1"/>
  <c r="X33" i="5" s="1"/>
  <c r="Z33" i="5" s="1"/>
  <c r="AB33" i="5" s="1"/>
  <c r="AD33" i="5" s="1"/>
  <c r="AF33" i="5" s="1"/>
  <c r="AH33" i="5" s="1"/>
  <c r="AJ33" i="5" s="1"/>
  <c r="AL33" i="5" s="1"/>
  <c r="AN33" i="5" s="1"/>
  <c r="AP33" i="5" s="1"/>
  <c r="AR33" i="5" s="1"/>
  <c r="AT33" i="5" s="1"/>
  <c r="AV33" i="5" s="1"/>
  <c r="AX33" i="5" s="1"/>
  <c r="AZ33" i="5" s="1"/>
  <c r="BB33" i="5" s="1"/>
  <c r="BD33" i="5" s="1"/>
  <c r="BF33" i="5" s="1"/>
  <c r="BH33" i="5" s="1"/>
  <c r="BJ33" i="5" s="1"/>
  <c r="BL33" i="5" s="1"/>
  <c r="E9" i="17"/>
  <c r="F9" i="17" s="1"/>
  <c r="D23" i="5"/>
  <c r="F23" i="5" s="1"/>
  <c r="H23" i="5" s="1"/>
  <c r="J23" i="5" s="1"/>
  <c r="L23" i="5" s="1"/>
  <c r="N23" i="5" s="1"/>
  <c r="P23" i="5" s="1"/>
  <c r="R23" i="5" s="1"/>
  <c r="T23" i="5" s="1"/>
  <c r="V23" i="5" s="1"/>
  <c r="X23" i="5" s="1"/>
  <c r="Z23" i="5" s="1"/>
  <c r="AB23" i="5" s="1"/>
  <c r="AD23" i="5" s="1"/>
  <c r="AF23" i="5" s="1"/>
  <c r="AH23" i="5" s="1"/>
  <c r="AJ23" i="5" s="1"/>
  <c r="AL23" i="5" s="1"/>
  <c r="AN23" i="5" s="1"/>
  <c r="AP23" i="5" s="1"/>
  <c r="AR23" i="5" s="1"/>
  <c r="AT23" i="5" s="1"/>
  <c r="AV23" i="5" s="1"/>
  <c r="AX23" i="5" s="1"/>
  <c r="AZ23" i="5" s="1"/>
  <c r="BB23" i="5" s="1"/>
  <c r="BD23" i="5" s="1"/>
  <c r="BF23" i="5" s="1"/>
  <c r="BH23" i="5" s="1"/>
  <c r="BJ23" i="5" s="1"/>
  <c r="BL23" i="5" s="1"/>
  <c r="E11" i="17"/>
  <c r="F11" i="17" s="1"/>
  <c r="D25" i="5"/>
  <c r="F25" i="5" s="1"/>
  <c r="H25" i="5" s="1"/>
  <c r="J25" i="5" s="1"/>
  <c r="L25" i="5" s="1"/>
  <c r="N25" i="5" s="1"/>
  <c r="P25" i="5" s="1"/>
  <c r="R25" i="5" s="1"/>
  <c r="T25" i="5" s="1"/>
  <c r="V25" i="5" s="1"/>
  <c r="X25" i="5" s="1"/>
  <c r="Z25" i="5" s="1"/>
  <c r="AB25" i="5" s="1"/>
  <c r="AD25" i="5" s="1"/>
  <c r="AF25" i="5" s="1"/>
  <c r="AH25" i="5" s="1"/>
  <c r="AJ25" i="5" s="1"/>
  <c r="AL25" i="5" s="1"/>
  <c r="AN25" i="5" s="1"/>
  <c r="AP25" i="5" s="1"/>
  <c r="AR25" i="5" s="1"/>
  <c r="AT25" i="5" s="1"/>
  <c r="AV25" i="5" s="1"/>
  <c r="AX25" i="5" s="1"/>
  <c r="AZ25" i="5" s="1"/>
  <c r="BB25" i="5" s="1"/>
  <c r="BD25" i="5" s="1"/>
  <c r="BF25" i="5" s="1"/>
  <c r="BH25" i="5" s="1"/>
  <c r="BJ25" i="5" s="1"/>
  <c r="BL25" i="5" s="1"/>
  <c r="E6" i="17"/>
  <c r="F6" i="17" s="1"/>
  <c r="D20" i="5"/>
  <c r="F20" i="5" s="1"/>
  <c r="H20" i="5" s="1"/>
  <c r="J20" i="5" s="1"/>
  <c r="L20" i="5" s="1"/>
  <c r="N20" i="5" s="1"/>
  <c r="P20" i="5" s="1"/>
  <c r="R20" i="5" s="1"/>
  <c r="T20" i="5" s="1"/>
  <c r="V20" i="5" s="1"/>
  <c r="X20" i="5" s="1"/>
  <c r="Z20" i="5" s="1"/>
  <c r="AB20" i="5" s="1"/>
  <c r="AD20" i="5" s="1"/>
  <c r="AF20" i="5" s="1"/>
  <c r="AH20" i="5" s="1"/>
  <c r="AJ20" i="5" s="1"/>
  <c r="AL20" i="5" s="1"/>
  <c r="AN20" i="5" s="1"/>
  <c r="AP20" i="5" s="1"/>
  <c r="AR20" i="5" s="1"/>
  <c r="AT20" i="5" s="1"/>
  <c r="AV20" i="5" s="1"/>
  <c r="AX20" i="5" s="1"/>
  <c r="AZ20" i="5" s="1"/>
  <c r="BB20" i="5" s="1"/>
  <c r="BD20" i="5" s="1"/>
  <c r="BF20" i="5" s="1"/>
  <c r="BH20" i="5" s="1"/>
  <c r="BJ20" i="5" s="1"/>
  <c r="BL20" i="5" s="1"/>
  <c r="E15" i="17"/>
  <c r="F15" i="17" s="1"/>
  <c r="D29" i="5"/>
  <c r="F29" i="5" s="1"/>
  <c r="H29" i="5" s="1"/>
  <c r="J29" i="5" s="1"/>
  <c r="L29" i="5" s="1"/>
  <c r="N29" i="5" s="1"/>
  <c r="P29" i="5" s="1"/>
  <c r="R29" i="5" s="1"/>
  <c r="T29" i="5" s="1"/>
  <c r="V29" i="5" s="1"/>
  <c r="X29" i="5" s="1"/>
  <c r="Z29" i="5" s="1"/>
  <c r="AB29" i="5" s="1"/>
  <c r="AD29" i="5" s="1"/>
  <c r="AF29" i="5" s="1"/>
  <c r="AH29" i="5" s="1"/>
  <c r="AJ29" i="5" s="1"/>
  <c r="AL29" i="5" s="1"/>
  <c r="AN29" i="5" s="1"/>
  <c r="AP29" i="5" s="1"/>
  <c r="AR29" i="5" s="1"/>
  <c r="AT29" i="5" s="1"/>
  <c r="AV29" i="5" s="1"/>
  <c r="AX29" i="5" s="1"/>
  <c r="AZ29" i="5" s="1"/>
  <c r="BB29" i="5" s="1"/>
  <c r="BD29" i="5" s="1"/>
  <c r="BF29" i="5" s="1"/>
  <c r="BH29" i="5" s="1"/>
  <c r="BJ29" i="5" s="1"/>
  <c r="BL29" i="5" s="1"/>
  <c r="E16" i="17"/>
  <c r="F16" i="17" s="1"/>
  <c r="D30" i="5"/>
  <c r="F30" i="5" s="1"/>
  <c r="H30" i="5" s="1"/>
  <c r="J30" i="5" s="1"/>
  <c r="L30" i="5" s="1"/>
  <c r="N30" i="5" s="1"/>
  <c r="P30" i="5" s="1"/>
  <c r="R30" i="5" s="1"/>
  <c r="T30" i="5" s="1"/>
  <c r="V30" i="5" s="1"/>
  <c r="X30" i="5" s="1"/>
  <c r="Z30" i="5" s="1"/>
  <c r="AB30" i="5" s="1"/>
  <c r="AD30" i="5" s="1"/>
  <c r="AF30" i="5" s="1"/>
  <c r="AH30" i="5" s="1"/>
  <c r="AJ30" i="5" s="1"/>
  <c r="AL30" i="5" s="1"/>
  <c r="AN30" i="5" s="1"/>
  <c r="AP30" i="5" s="1"/>
  <c r="AR30" i="5" s="1"/>
  <c r="AT30" i="5" s="1"/>
  <c r="AV30" i="5" s="1"/>
  <c r="AX30" i="5" s="1"/>
  <c r="AZ30" i="5" s="1"/>
  <c r="BB30" i="5" s="1"/>
  <c r="BD30" i="5" s="1"/>
  <c r="BF30" i="5" s="1"/>
  <c r="BH30" i="5" s="1"/>
  <c r="BJ30" i="5" s="1"/>
  <c r="BL30" i="5" s="1"/>
  <c r="E13" i="17"/>
  <c r="F13" i="17" s="1"/>
  <c r="D27" i="5"/>
  <c r="F27" i="5" s="1"/>
  <c r="H27" i="5" s="1"/>
  <c r="J27" i="5" s="1"/>
  <c r="L27" i="5" s="1"/>
  <c r="N27" i="5" s="1"/>
  <c r="P27" i="5" s="1"/>
  <c r="R27" i="5" s="1"/>
  <c r="T27" i="5" s="1"/>
  <c r="V27" i="5" s="1"/>
  <c r="X27" i="5" s="1"/>
  <c r="Z27" i="5" s="1"/>
  <c r="AB27" i="5" s="1"/>
  <c r="AD27" i="5" s="1"/>
  <c r="AF27" i="5" s="1"/>
  <c r="AH27" i="5" s="1"/>
  <c r="AJ27" i="5" s="1"/>
  <c r="AL27" i="5" s="1"/>
  <c r="AN27" i="5" s="1"/>
  <c r="AP27" i="5" s="1"/>
  <c r="AR27" i="5" s="1"/>
  <c r="AT27" i="5" s="1"/>
  <c r="AV27" i="5" s="1"/>
  <c r="AX27" i="5" s="1"/>
  <c r="AZ27" i="5" s="1"/>
  <c r="BB27" i="5" s="1"/>
  <c r="BD27" i="5" s="1"/>
  <c r="BF27" i="5" s="1"/>
  <c r="BH27" i="5" s="1"/>
  <c r="BJ27" i="5" s="1"/>
  <c r="BL27" i="5" s="1"/>
  <c r="E18" i="17"/>
  <c r="F18" i="17" s="1"/>
  <c r="D32" i="5"/>
  <c r="F32" i="5" s="1"/>
  <c r="H32" i="5" s="1"/>
  <c r="J32" i="5" s="1"/>
  <c r="L32" i="5" s="1"/>
  <c r="N32" i="5" s="1"/>
  <c r="P32" i="5" s="1"/>
  <c r="R32" i="5" s="1"/>
  <c r="T32" i="5" s="1"/>
  <c r="V32" i="5" s="1"/>
  <c r="X32" i="5" s="1"/>
  <c r="Z32" i="5" s="1"/>
  <c r="AB32" i="5" s="1"/>
  <c r="AD32" i="5" s="1"/>
  <c r="AF32" i="5" s="1"/>
  <c r="AH32" i="5" s="1"/>
  <c r="AJ32" i="5" s="1"/>
  <c r="AL32" i="5" s="1"/>
  <c r="AN32" i="5" s="1"/>
  <c r="AP32" i="5" s="1"/>
  <c r="AR32" i="5" s="1"/>
  <c r="AT32" i="5" s="1"/>
  <c r="AV32" i="5" s="1"/>
  <c r="AX32" i="5" s="1"/>
  <c r="AZ32" i="5" s="1"/>
  <c r="BB32" i="5" s="1"/>
  <c r="BD32" i="5" s="1"/>
  <c r="BF32" i="5" s="1"/>
  <c r="BH32" i="5" s="1"/>
  <c r="BJ32" i="5" s="1"/>
  <c r="BL32" i="5" s="1"/>
  <c r="E8" i="17"/>
  <c r="F8" i="17" s="1"/>
  <c r="D22" i="5"/>
  <c r="F22" i="5" s="1"/>
  <c r="H22" i="5" s="1"/>
  <c r="J22" i="5" s="1"/>
  <c r="L22" i="5" s="1"/>
  <c r="N22" i="5" s="1"/>
  <c r="P22" i="5" s="1"/>
  <c r="R22" i="5" s="1"/>
  <c r="T22" i="5" s="1"/>
  <c r="V22" i="5" s="1"/>
  <c r="X22" i="5" s="1"/>
  <c r="Z22" i="5" s="1"/>
  <c r="AB22" i="5" s="1"/>
  <c r="AD22" i="5" s="1"/>
  <c r="AF22" i="5" s="1"/>
  <c r="AH22" i="5" s="1"/>
  <c r="AJ22" i="5" s="1"/>
  <c r="AL22" i="5" s="1"/>
  <c r="AN22" i="5" s="1"/>
  <c r="AP22" i="5" s="1"/>
  <c r="AR22" i="5" s="1"/>
  <c r="AT22" i="5" s="1"/>
  <c r="AV22" i="5" s="1"/>
  <c r="AX22" i="5" s="1"/>
  <c r="AZ22" i="5" s="1"/>
  <c r="BB22" i="5" s="1"/>
  <c r="BD22" i="5" s="1"/>
  <c r="BF22" i="5" s="1"/>
  <c r="BH22" i="5" s="1"/>
  <c r="BJ22" i="5" s="1"/>
  <c r="BL22" i="5" s="1"/>
  <c r="E10" i="17"/>
  <c r="F10" i="17" s="1"/>
  <c r="D24" i="5"/>
  <c r="F24" i="5" s="1"/>
  <c r="H24" i="5" s="1"/>
  <c r="J24" i="5" s="1"/>
  <c r="L24" i="5" s="1"/>
  <c r="N24" i="5" s="1"/>
  <c r="P24" i="5" s="1"/>
  <c r="R24" i="5" s="1"/>
  <c r="T24" i="5" s="1"/>
  <c r="V24" i="5" s="1"/>
  <c r="X24" i="5" s="1"/>
  <c r="Z24" i="5" s="1"/>
  <c r="AB24" i="5" s="1"/>
  <c r="AD24" i="5" s="1"/>
  <c r="AF24" i="5" s="1"/>
  <c r="AH24" i="5" s="1"/>
  <c r="AJ24" i="5" s="1"/>
  <c r="AL24" i="5" s="1"/>
  <c r="AN24" i="5" s="1"/>
  <c r="AP24" i="5" s="1"/>
  <c r="AR24" i="5" s="1"/>
  <c r="AT24" i="5" s="1"/>
  <c r="AV24" i="5" s="1"/>
  <c r="AX24" i="5" s="1"/>
  <c r="AZ24" i="5" s="1"/>
  <c r="BB24" i="5" s="1"/>
  <c r="BD24" i="5" s="1"/>
  <c r="BF24" i="5" s="1"/>
  <c r="BH24" i="5" s="1"/>
  <c r="BJ24" i="5" s="1"/>
  <c r="BL24" i="5" s="1"/>
  <c r="N17" i="10"/>
  <c r="L18" i="10"/>
  <c r="P36" i="5"/>
  <c r="N37" i="5"/>
  <c r="T17" i="15"/>
  <c r="R18" i="15"/>
  <c r="N36" i="15"/>
  <c r="L37" i="15"/>
  <c r="P44" i="15"/>
  <c r="N43" i="15"/>
  <c r="N45" i="15"/>
  <c r="P44" i="13"/>
  <c r="N43" i="13"/>
  <c r="N45" i="13"/>
  <c r="P17" i="13"/>
  <c r="N18" i="13"/>
  <c r="N36" i="13"/>
  <c r="L37" i="13"/>
  <c r="N36" i="12"/>
  <c r="L37" i="12"/>
  <c r="P18" i="12"/>
  <c r="R17" i="12"/>
  <c r="P44" i="12"/>
  <c r="N43" i="12"/>
  <c r="N45" i="12"/>
  <c r="P44" i="11"/>
  <c r="N43" i="11"/>
  <c r="N45" i="11"/>
  <c r="P17" i="11"/>
  <c r="N18" i="11"/>
  <c r="N36" i="11"/>
  <c r="L37" i="11"/>
  <c r="P44" i="10"/>
  <c r="N43" i="10"/>
  <c r="N45" i="10"/>
  <c r="N36" i="10"/>
  <c r="L37" i="10"/>
  <c r="P44" i="9"/>
  <c r="N43" i="9"/>
  <c r="N45" i="9"/>
  <c r="N36" i="9"/>
  <c r="L37" i="9"/>
  <c r="N18" i="9"/>
  <c r="P17" i="9"/>
  <c r="P36" i="8"/>
  <c r="N37" i="8"/>
  <c r="P44" i="8"/>
  <c r="N45" i="8"/>
  <c r="N43" i="8"/>
  <c r="R17" i="8"/>
  <c r="P18" i="8"/>
  <c r="N36" i="7"/>
  <c r="L37" i="7"/>
  <c r="N18" i="7"/>
  <c r="P17" i="7"/>
  <c r="R44" i="7"/>
  <c r="P43" i="7"/>
  <c r="P45" i="7"/>
  <c r="P17" i="6"/>
  <c r="N18" i="6"/>
  <c r="P44" i="6"/>
  <c r="N43" i="6"/>
  <c r="N45" i="6"/>
  <c r="N36" i="6"/>
  <c r="L37" i="6"/>
  <c r="P44" i="5"/>
  <c r="N43" i="5"/>
  <c r="N45" i="5"/>
  <c r="P17" i="5"/>
  <c r="N18" i="5"/>
  <c r="P44" i="4"/>
  <c r="N43" i="4"/>
  <c r="N45" i="4"/>
  <c r="P17" i="4"/>
  <c r="N18" i="4"/>
  <c r="L36" i="4"/>
  <c r="J37" i="4"/>
  <c r="N19" i="3"/>
  <c r="L34" i="3"/>
  <c r="D24" i="6" l="1"/>
  <c r="F24" i="6" s="1"/>
  <c r="H24" i="6" s="1"/>
  <c r="J24" i="6" s="1"/>
  <c r="L24" i="6" s="1"/>
  <c r="N24" i="6" s="1"/>
  <c r="P24" i="6" s="1"/>
  <c r="R24" i="6" s="1"/>
  <c r="T24" i="6" s="1"/>
  <c r="V24" i="6" s="1"/>
  <c r="X24" i="6" s="1"/>
  <c r="Z24" i="6" s="1"/>
  <c r="AB24" i="6" s="1"/>
  <c r="AD24" i="6" s="1"/>
  <c r="AF24" i="6" s="1"/>
  <c r="AH24" i="6" s="1"/>
  <c r="AJ24" i="6" s="1"/>
  <c r="AL24" i="6" s="1"/>
  <c r="AN24" i="6" s="1"/>
  <c r="AP24" i="6" s="1"/>
  <c r="AR24" i="6" s="1"/>
  <c r="AT24" i="6" s="1"/>
  <c r="AV24" i="6" s="1"/>
  <c r="AX24" i="6" s="1"/>
  <c r="AZ24" i="6" s="1"/>
  <c r="BB24" i="6" s="1"/>
  <c r="BD24" i="6" s="1"/>
  <c r="BF24" i="6" s="1"/>
  <c r="BH24" i="6" s="1"/>
  <c r="BJ24" i="6" s="1"/>
  <c r="G10" i="17"/>
  <c r="D32" i="6"/>
  <c r="F32" i="6" s="1"/>
  <c r="H32" i="6" s="1"/>
  <c r="J32" i="6" s="1"/>
  <c r="L32" i="6" s="1"/>
  <c r="N32" i="6" s="1"/>
  <c r="P32" i="6" s="1"/>
  <c r="R32" i="6" s="1"/>
  <c r="T32" i="6" s="1"/>
  <c r="V32" i="6" s="1"/>
  <c r="X32" i="6" s="1"/>
  <c r="Z32" i="6" s="1"/>
  <c r="AB32" i="6" s="1"/>
  <c r="AD32" i="6" s="1"/>
  <c r="AF32" i="6" s="1"/>
  <c r="AH32" i="6" s="1"/>
  <c r="AJ32" i="6" s="1"/>
  <c r="AL32" i="6" s="1"/>
  <c r="AN32" i="6" s="1"/>
  <c r="AP32" i="6" s="1"/>
  <c r="AR32" i="6" s="1"/>
  <c r="AT32" i="6" s="1"/>
  <c r="AV32" i="6" s="1"/>
  <c r="AX32" i="6" s="1"/>
  <c r="AZ32" i="6" s="1"/>
  <c r="BB32" i="6" s="1"/>
  <c r="BD32" i="6" s="1"/>
  <c r="BF32" i="6" s="1"/>
  <c r="BH32" i="6" s="1"/>
  <c r="BJ32" i="6" s="1"/>
  <c r="G18" i="17"/>
  <c r="D30" i="6"/>
  <c r="F30" i="6" s="1"/>
  <c r="H30" i="6" s="1"/>
  <c r="J30" i="6" s="1"/>
  <c r="L30" i="6" s="1"/>
  <c r="N30" i="6" s="1"/>
  <c r="P30" i="6" s="1"/>
  <c r="R30" i="6" s="1"/>
  <c r="T30" i="6" s="1"/>
  <c r="V30" i="6" s="1"/>
  <c r="X30" i="6" s="1"/>
  <c r="Z30" i="6" s="1"/>
  <c r="AB30" i="6" s="1"/>
  <c r="AD30" i="6" s="1"/>
  <c r="AF30" i="6" s="1"/>
  <c r="AH30" i="6" s="1"/>
  <c r="AJ30" i="6" s="1"/>
  <c r="AL30" i="6" s="1"/>
  <c r="AN30" i="6" s="1"/>
  <c r="AP30" i="6" s="1"/>
  <c r="AR30" i="6" s="1"/>
  <c r="AT30" i="6" s="1"/>
  <c r="AV30" i="6" s="1"/>
  <c r="AX30" i="6" s="1"/>
  <c r="AZ30" i="6" s="1"/>
  <c r="BB30" i="6" s="1"/>
  <c r="BD30" i="6" s="1"/>
  <c r="BF30" i="6" s="1"/>
  <c r="BH30" i="6" s="1"/>
  <c r="BJ30" i="6" s="1"/>
  <c r="G16" i="17"/>
  <c r="D33" i="6"/>
  <c r="F33" i="6" s="1"/>
  <c r="H33" i="6" s="1"/>
  <c r="J33" i="6" s="1"/>
  <c r="L33" i="6" s="1"/>
  <c r="N33" i="6" s="1"/>
  <c r="P33" i="6" s="1"/>
  <c r="R33" i="6" s="1"/>
  <c r="T33" i="6" s="1"/>
  <c r="V33" i="6" s="1"/>
  <c r="X33" i="6" s="1"/>
  <c r="Z33" i="6" s="1"/>
  <c r="AB33" i="6" s="1"/>
  <c r="AD33" i="6" s="1"/>
  <c r="AF33" i="6" s="1"/>
  <c r="AH33" i="6" s="1"/>
  <c r="AJ33" i="6" s="1"/>
  <c r="AL33" i="6" s="1"/>
  <c r="AN33" i="6" s="1"/>
  <c r="AP33" i="6" s="1"/>
  <c r="AR33" i="6" s="1"/>
  <c r="AT33" i="6" s="1"/>
  <c r="AV33" i="6" s="1"/>
  <c r="AX33" i="6" s="1"/>
  <c r="AZ33" i="6" s="1"/>
  <c r="BB33" i="6" s="1"/>
  <c r="BD33" i="6" s="1"/>
  <c r="BF33" i="6" s="1"/>
  <c r="BH33" i="6" s="1"/>
  <c r="BJ33" i="6" s="1"/>
  <c r="G19" i="17"/>
  <c r="D29" i="6"/>
  <c r="F29" i="6" s="1"/>
  <c r="H29" i="6" s="1"/>
  <c r="J29" i="6" s="1"/>
  <c r="L29" i="6" s="1"/>
  <c r="N29" i="6" s="1"/>
  <c r="P29" i="6" s="1"/>
  <c r="R29" i="6" s="1"/>
  <c r="T29" i="6" s="1"/>
  <c r="V29" i="6" s="1"/>
  <c r="X29" i="6" s="1"/>
  <c r="Z29" i="6" s="1"/>
  <c r="AB29" i="6" s="1"/>
  <c r="AD29" i="6" s="1"/>
  <c r="AF29" i="6" s="1"/>
  <c r="AH29" i="6" s="1"/>
  <c r="AJ29" i="6" s="1"/>
  <c r="AL29" i="6" s="1"/>
  <c r="AN29" i="6" s="1"/>
  <c r="AP29" i="6" s="1"/>
  <c r="AR29" i="6" s="1"/>
  <c r="AT29" i="6" s="1"/>
  <c r="AV29" i="6" s="1"/>
  <c r="AX29" i="6" s="1"/>
  <c r="AZ29" i="6" s="1"/>
  <c r="BB29" i="6" s="1"/>
  <c r="BD29" i="6" s="1"/>
  <c r="BF29" i="6" s="1"/>
  <c r="BH29" i="6" s="1"/>
  <c r="BJ29" i="6" s="1"/>
  <c r="G15" i="17"/>
  <c r="D28" i="6"/>
  <c r="F28" i="6" s="1"/>
  <c r="H28" i="6" s="1"/>
  <c r="J28" i="6" s="1"/>
  <c r="L28" i="6" s="1"/>
  <c r="N28" i="6" s="1"/>
  <c r="P28" i="6" s="1"/>
  <c r="R28" i="6" s="1"/>
  <c r="T28" i="6" s="1"/>
  <c r="V28" i="6" s="1"/>
  <c r="X28" i="6" s="1"/>
  <c r="Z28" i="6" s="1"/>
  <c r="AB28" i="6" s="1"/>
  <c r="AD28" i="6" s="1"/>
  <c r="AF28" i="6" s="1"/>
  <c r="AH28" i="6" s="1"/>
  <c r="AJ28" i="6" s="1"/>
  <c r="AL28" i="6" s="1"/>
  <c r="AN28" i="6" s="1"/>
  <c r="AP28" i="6" s="1"/>
  <c r="AR28" i="6" s="1"/>
  <c r="AT28" i="6" s="1"/>
  <c r="AV28" i="6" s="1"/>
  <c r="AX28" i="6" s="1"/>
  <c r="AZ28" i="6" s="1"/>
  <c r="BB28" i="6" s="1"/>
  <c r="BD28" i="6" s="1"/>
  <c r="BF28" i="6" s="1"/>
  <c r="BH28" i="6" s="1"/>
  <c r="BJ28" i="6" s="1"/>
  <c r="G14" i="17"/>
  <c r="H14" i="17" s="1"/>
  <c r="D23" i="6"/>
  <c r="F23" i="6" s="1"/>
  <c r="H23" i="6" s="1"/>
  <c r="J23" i="6" s="1"/>
  <c r="L23" i="6" s="1"/>
  <c r="N23" i="6" s="1"/>
  <c r="P23" i="6" s="1"/>
  <c r="R23" i="6" s="1"/>
  <c r="T23" i="6" s="1"/>
  <c r="V23" i="6" s="1"/>
  <c r="X23" i="6" s="1"/>
  <c r="Z23" i="6" s="1"/>
  <c r="AB23" i="6" s="1"/>
  <c r="AD23" i="6" s="1"/>
  <c r="AF23" i="6" s="1"/>
  <c r="AH23" i="6" s="1"/>
  <c r="AJ23" i="6" s="1"/>
  <c r="AL23" i="6" s="1"/>
  <c r="AN23" i="6" s="1"/>
  <c r="AP23" i="6" s="1"/>
  <c r="AR23" i="6" s="1"/>
  <c r="AT23" i="6" s="1"/>
  <c r="AV23" i="6" s="1"/>
  <c r="AX23" i="6" s="1"/>
  <c r="AZ23" i="6" s="1"/>
  <c r="BB23" i="6" s="1"/>
  <c r="BD23" i="6" s="1"/>
  <c r="BF23" i="6" s="1"/>
  <c r="BH23" i="6" s="1"/>
  <c r="BJ23" i="6" s="1"/>
  <c r="G9" i="17"/>
  <c r="H9" i="17" s="1"/>
  <c r="D21" i="6"/>
  <c r="F21" i="6" s="1"/>
  <c r="H21" i="6" s="1"/>
  <c r="J21" i="6" s="1"/>
  <c r="L21" i="6" s="1"/>
  <c r="N21" i="6" s="1"/>
  <c r="P21" i="6" s="1"/>
  <c r="R21" i="6" s="1"/>
  <c r="T21" i="6" s="1"/>
  <c r="V21" i="6" s="1"/>
  <c r="X21" i="6" s="1"/>
  <c r="Z21" i="6" s="1"/>
  <c r="AB21" i="6" s="1"/>
  <c r="AD21" i="6" s="1"/>
  <c r="AF21" i="6" s="1"/>
  <c r="AH21" i="6" s="1"/>
  <c r="AJ21" i="6" s="1"/>
  <c r="AL21" i="6" s="1"/>
  <c r="AN21" i="6" s="1"/>
  <c r="AP21" i="6" s="1"/>
  <c r="AR21" i="6" s="1"/>
  <c r="AT21" i="6" s="1"/>
  <c r="AV21" i="6" s="1"/>
  <c r="AX21" i="6" s="1"/>
  <c r="AZ21" i="6" s="1"/>
  <c r="BB21" i="6" s="1"/>
  <c r="BD21" i="6" s="1"/>
  <c r="BF21" i="6" s="1"/>
  <c r="BH21" i="6" s="1"/>
  <c r="BJ21" i="6" s="1"/>
  <c r="G7" i="17"/>
  <c r="D20" i="6"/>
  <c r="F20" i="6" s="1"/>
  <c r="H20" i="6" s="1"/>
  <c r="J20" i="6" s="1"/>
  <c r="L20" i="6" s="1"/>
  <c r="N20" i="6" s="1"/>
  <c r="P20" i="6" s="1"/>
  <c r="R20" i="6" s="1"/>
  <c r="T20" i="6" s="1"/>
  <c r="V20" i="6" s="1"/>
  <c r="X20" i="6" s="1"/>
  <c r="Z20" i="6" s="1"/>
  <c r="AB20" i="6" s="1"/>
  <c r="AD20" i="6" s="1"/>
  <c r="AF20" i="6" s="1"/>
  <c r="AH20" i="6" s="1"/>
  <c r="AJ20" i="6" s="1"/>
  <c r="AL20" i="6" s="1"/>
  <c r="AN20" i="6" s="1"/>
  <c r="AP20" i="6" s="1"/>
  <c r="AR20" i="6" s="1"/>
  <c r="AT20" i="6" s="1"/>
  <c r="AV20" i="6" s="1"/>
  <c r="AX20" i="6" s="1"/>
  <c r="AZ20" i="6" s="1"/>
  <c r="BB20" i="6" s="1"/>
  <c r="BD20" i="6" s="1"/>
  <c r="BF20" i="6" s="1"/>
  <c r="BH20" i="6" s="1"/>
  <c r="BJ20" i="6" s="1"/>
  <c r="G6" i="17"/>
  <c r="D22" i="6"/>
  <c r="F22" i="6" s="1"/>
  <c r="H22" i="6" s="1"/>
  <c r="J22" i="6" s="1"/>
  <c r="L22" i="6" s="1"/>
  <c r="N22" i="6" s="1"/>
  <c r="P22" i="6" s="1"/>
  <c r="R22" i="6" s="1"/>
  <c r="T22" i="6" s="1"/>
  <c r="V22" i="6" s="1"/>
  <c r="X22" i="6" s="1"/>
  <c r="Z22" i="6" s="1"/>
  <c r="AB22" i="6" s="1"/>
  <c r="AD22" i="6" s="1"/>
  <c r="AF22" i="6" s="1"/>
  <c r="AH22" i="6" s="1"/>
  <c r="AJ22" i="6" s="1"/>
  <c r="AL22" i="6" s="1"/>
  <c r="AN22" i="6" s="1"/>
  <c r="AP22" i="6" s="1"/>
  <c r="AR22" i="6" s="1"/>
  <c r="AT22" i="6" s="1"/>
  <c r="AV22" i="6" s="1"/>
  <c r="AX22" i="6" s="1"/>
  <c r="AZ22" i="6" s="1"/>
  <c r="BB22" i="6" s="1"/>
  <c r="BD22" i="6" s="1"/>
  <c r="BF22" i="6" s="1"/>
  <c r="BH22" i="6" s="1"/>
  <c r="BJ22" i="6" s="1"/>
  <c r="G8" i="17"/>
  <c r="D31" i="6"/>
  <c r="F31" i="6" s="1"/>
  <c r="H31" i="6" s="1"/>
  <c r="J31" i="6" s="1"/>
  <c r="L31" i="6" s="1"/>
  <c r="N31" i="6" s="1"/>
  <c r="P31" i="6" s="1"/>
  <c r="R31" i="6" s="1"/>
  <c r="T31" i="6" s="1"/>
  <c r="V31" i="6" s="1"/>
  <c r="X31" i="6" s="1"/>
  <c r="Z31" i="6" s="1"/>
  <c r="AB31" i="6" s="1"/>
  <c r="AD31" i="6" s="1"/>
  <c r="AF31" i="6" s="1"/>
  <c r="AH31" i="6" s="1"/>
  <c r="AJ31" i="6" s="1"/>
  <c r="AL31" i="6" s="1"/>
  <c r="AN31" i="6" s="1"/>
  <c r="AP31" i="6" s="1"/>
  <c r="AR31" i="6" s="1"/>
  <c r="AT31" i="6" s="1"/>
  <c r="AV31" i="6" s="1"/>
  <c r="AX31" i="6" s="1"/>
  <c r="AZ31" i="6" s="1"/>
  <c r="BB31" i="6" s="1"/>
  <c r="BD31" i="6" s="1"/>
  <c r="BF31" i="6" s="1"/>
  <c r="BH31" i="6" s="1"/>
  <c r="BJ31" i="6" s="1"/>
  <c r="G17" i="17"/>
  <c r="D27" i="6"/>
  <c r="F27" i="6" s="1"/>
  <c r="H27" i="6" s="1"/>
  <c r="J27" i="6" s="1"/>
  <c r="L27" i="6" s="1"/>
  <c r="N27" i="6" s="1"/>
  <c r="P27" i="6" s="1"/>
  <c r="R27" i="6" s="1"/>
  <c r="T27" i="6" s="1"/>
  <c r="V27" i="6" s="1"/>
  <c r="X27" i="6" s="1"/>
  <c r="Z27" i="6" s="1"/>
  <c r="AB27" i="6" s="1"/>
  <c r="AD27" i="6" s="1"/>
  <c r="AF27" i="6" s="1"/>
  <c r="AH27" i="6" s="1"/>
  <c r="AJ27" i="6" s="1"/>
  <c r="AL27" i="6" s="1"/>
  <c r="AN27" i="6" s="1"/>
  <c r="AP27" i="6" s="1"/>
  <c r="AR27" i="6" s="1"/>
  <c r="AT27" i="6" s="1"/>
  <c r="AV27" i="6" s="1"/>
  <c r="AX27" i="6" s="1"/>
  <c r="AZ27" i="6" s="1"/>
  <c r="BB27" i="6" s="1"/>
  <c r="BD27" i="6" s="1"/>
  <c r="BF27" i="6" s="1"/>
  <c r="BH27" i="6" s="1"/>
  <c r="BJ27" i="6" s="1"/>
  <c r="G13" i="17"/>
  <c r="D26" i="6"/>
  <c r="F26" i="6" s="1"/>
  <c r="H26" i="6" s="1"/>
  <c r="J26" i="6" s="1"/>
  <c r="L26" i="6" s="1"/>
  <c r="N26" i="6" s="1"/>
  <c r="P26" i="6" s="1"/>
  <c r="R26" i="6" s="1"/>
  <c r="T26" i="6" s="1"/>
  <c r="V26" i="6" s="1"/>
  <c r="X26" i="6" s="1"/>
  <c r="Z26" i="6" s="1"/>
  <c r="AB26" i="6" s="1"/>
  <c r="AD26" i="6" s="1"/>
  <c r="AF26" i="6" s="1"/>
  <c r="AH26" i="6" s="1"/>
  <c r="AJ26" i="6" s="1"/>
  <c r="AL26" i="6" s="1"/>
  <c r="AN26" i="6" s="1"/>
  <c r="AP26" i="6" s="1"/>
  <c r="AR26" i="6" s="1"/>
  <c r="AT26" i="6" s="1"/>
  <c r="AV26" i="6" s="1"/>
  <c r="AX26" i="6" s="1"/>
  <c r="AZ26" i="6" s="1"/>
  <c r="BB26" i="6" s="1"/>
  <c r="BD26" i="6" s="1"/>
  <c r="BF26" i="6" s="1"/>
  <c r="BH26" i="6" s="1"/>
  <c r="BJ26" i="6" s="1"/>
  <c r="G12" i="17"/>
  <c r="D25" i="6"/>
  <c r="F25" i="6" s="1"/>
  <c r="H25" i="6" s="1"/>
  <c r="J25" i="6" s="1"/>
  <c r="L25" i="6" s="1"/>
  <c r="N25" i="6" s="1"/>
  <c r="P25" i="6" s="1"/>
  <c r="R25" i="6" s="1"/>
  <c r="T25" i="6" s="1"/>
  <c r="V25" i="6" s="1"/>
  <c r="X25" i="6" s="1"/>
  <c r="Z25" i="6" s="1"/>
  <c r="AB25" i="6" s="1"/>
  <c r="AD25" i="6" s="1"/>
  <c r="AF25" i="6" s="1"/>
  <c r="AH25" i="6" s="1"/>
  <c r="AJ25" i="6" s="1"/>
  <c r="AL25" i="6" s="1"/>
  <c r="AN25" i="6" s="1"/>
  <c r="AP25" i="6" s="1"/>
  <c r="AR25" i="6" s="1"/>
  <c r="AT25" i="6" s="1"/>
  <c r="AV25" i="6" s="1"/>
  <c r="AX25" i="6" s="1"/>
  <c r="AZ25" i="6" s="1"/>
  <c r="BB25" i="6" s="1"/>
  <c r="BD25" i="6" s="1"/>
  <c r="BF25" i="6" s="1"/>
  <c r="BH25" i="6" s="1"/>
  <c r="BJ25" i="6" s="1"/>
  <c r="G11" i="17"/>
  <c r="H11" i="17" s="1"/>
  <c r="N18" i="10"/>
  <c r="P17" i="10"/>
  <c r="R36" i="5"/>
  <c r="P37" i="5"/>
  <c r="R44" i="15"/>
  <c r="P43" i="15"/>
  <c r="P45" i="15"/>
  <c r="P36" i="15"/>
  <c r="N37" i="15"/>
  <c r="T18" i="15"/>
  <c r="V17" i="15"/>
  <c r="P36" i="13"/>
  <c r="N37" i="13"/>
  <c r="R17" i="13"/>
  <c r="P18" i="13"/>
  <c r="R44" i="13"/>
  <c r="P43" i="13"/>
  <c r="P45" i="13"/>
  <c r="R44" i="12"/>
  <c r="P43" i="12"/>
  <c r="P45" i="12"/>
  <c r="R18" i="12"/>
  <c r="T17" i="12"/>
  <c r="P36" i="12"/>
  <c r="N37" i="12"/>
  <c r="P36" i="11"/>
  <c r="N37" i="11"/>
  <c r="R17" i="11"/>
  <c r="P18" i="11"/>
  <c r="R44" i="11"/>
  <c r="P43" i="11"/>
  <c r="P45" i="11"/>
  <c r="P36" i="10"/>
  <c r="N37" i="10"/>
  <c r="R44" i="10"/>
  <c r="P43" i="10"/>
  <c r="P45" i="10"/>
  <c r="R44" i="9"/>
  <c r="P43" i="9"/>
  <c r="P45" i="9"/>
  <c r="P36" i="9"/>
  <c r="N37" i="9"/>
  <c r="R17" i="9"/>
  <c r="P18" i="9"/>
  <c r="T17" i="8"/>
  <c r="R18" i="8"/>
  <c r="P43" i="8"/>
  <c r="P45" i="8"/>
  <c r="R44" i="8"/>
  <c r="R36" i="8"/>
  <c r="P37" i="8"/>
  <c r="T44" i="7"/>
  <c r="R43" i="7"/>
  <c r="R45" i="7"/>
  <c r="P18" i="7"/>
  <c r="R17" i="7"/>
  <c r="P36" i="7"/>
  <c r="N37" i="7"/>
  <c r="P36" i="6"/>
  <c r="N37" i="6"/>
  <c r="R44" i="6"/>
  <c r="P43" i="6"/>
  <c r="P45" i="6"/>
  <c r="P18" i="6"/>
  <c r="R17" i="6"/>
  <c r="R17" i="5"/>
  <c r="P18" i="5"/>
  <c r="R44" i="5"/>
  <c r="P43" i="5"/>
  <c r="P45" i="5"/>
  <c r="L37" i="4"/>
  <c r="N36" i="4"/>
  <c r="P18" i="4"/>
  <c r="R17" i="4"/>
  <c r="R44" i="4"/>
  <c r="P43" i="4"/>
  <c r="P45" i="4"/>
  <c r="P19" i="3"/>
  <c r="N34" i="3"/>
  <c r="I6" i="17" l="1"/>
  <c r="J6" i="17" s="1"/>
  <c r="D20" i="7"/>
  <c r="F20" i="7" s="1"/>
  <c r="H20" i="7" s="1"/>
  <c r="J20" i="7" s="1"/>
  <c r="L20" i="7" s="1"/>
  <c r="N20" i="7" s="1"/>
  <c r="P20" i="7" s="1"/>
  <c r="R20" i="7" s="1"/>
  <c r="T20" i="7" s="1"/>
  <c r="V20" i="7" s="1"/>
  <c r="X20" i="7" s="1"/>
  <c r="Z20" i="7" s="1"/>
  <c r="AB20" i="7" s="1"/>
  <c r="AD20" i="7" s="1"/>
  <c r="AF20" i="7" s="1"/>
  <c r="AH20" i="7" s="1"/>
  <c r="AJ20" i="7" s="1"/>
  <c r="AL20" i="7" s="1"/>
  <c r="AN20" i="7" s="1"/>
  <c r="AP20" i="7" s="1"/>
  <c r="AR20" i="7" s="1"/>
  <c r="AT20" i="7" s="1"/>
  <c r="AV20" i="7" s="1"/>
  <c r="AX20" i="7" s="1"/>
  <c r="AZ20" i="7" s="1"/>
  <c r="BB20" i="7" s="1"/>
  <c r="BD20" i="7" s="1"/>
  <c r="BF20" i="7" s="1"/>
  <c r="BH20" i="7" s="1"/>
  <c r="BJ20" i="7" s="1"/>
  <c r="BL20" i="7" s="1"/>
  <c r="I15" i="17"/>
  <c r="J15" i="17" s="1"/>
  <c r="D29" i="7"/>
  <c r="F29" i="7" s="1"/>
  <c r="H29" i="7" s="1"/>
  <c r="J29" i="7" s="1"/>
  <c r="L29" i="7" s="1"/>
  <c r="N29" i="7" s="1"/>
  <c r="P29" i="7" s="1"/>
  <c r="R29" i="7" s="1"/>
  <c r="T29" i="7" s="1"/>
  <c r="V29" i="7" s="1"/>
  <c r="X29" i="7" s="1"/>
  <c r="Z29" i="7" s="1"/>
  <c r="AB29" i="7" s="1"/>
  <c r="AD29" i="7" s="1"/>
  <c r="AF29" i="7" s="1"/>
  <c r="AH29" i="7" s="1"/>
  <c r="AJ29" i="7" s="1"/>
  <c r="AL29" i="7" s="1"/>
  <c r="AN29" i="7" s="1"/>
  <c r="AP29" i="7" s="1"/>
  <c r="AR29" i="7" s="1"/>
  <c r="AT29" i="7" s="1"/>
  <c r="AV29" i="7" s="1"/>
  <c r="AX29" i="7" s="1"/>
  <c r="AZ29" i="7" s="1"/>
  <c r="BB29" i="7" s="1"/>
  <c r="BD29" i="7" s="1"/>
  <c r="BF29" i="7" s="1"/>
  <c r="BH29" i="7" s="1"/>
  <c r="BJ29" i="7" s="1"/>
  <c r="BL29" i="7" s="1"/>
  <c r="H13" i="17"/>
  <c r="H7" i="17"/>
  <c r="H19" i="17"/>
  <c r="I7" i="17"/>
  <c r="J7" i="17" s="1"/>
  <c r="D21" i="7"/>
  <c r="F21" i="7" s="1"/>
  <c r="H21" i="7" s="1"/>
  <c r="J21" i="7" s="1"/>
  <c r="L21" i="7" s="1"/>
  <c r="N21" i="7" s="1"/>
  <c r="P21" i="7" s="1"/>
  <c r="R21" i="7" s="1"/>
  <c r="T21" i="7" s="1"/>
  <c r="V21" i="7" s="1"/>
  <c r="X21" i="7" s="1"/>
  <c r="Z21" i="7" s="1"/>
  <c r="AB21" i="7" s="1"/>
  <c r="AD21" i="7" s="1"/>
  <c r="AF21" i="7" s="1"/>
  <c r="AH21" i="7" s="1"/>
  <c r="AJ21" i="7" s="1"/>
  <c r="AL21" i="7" s="1"/>
  <c r="AN21" i="7" s="1"/>
  <c r="AP21" i="7" s="1"/>
  <c r="AR21" i="7" s="1"/>
  <c r="AT21" i="7" s="1"/>
  <c r="AV21" i="7" s="1"/>
  <c r="AX21" i="7" s="1"/>
  <c r="AZ21" i="7" s="1"/>
  <c r="BB21" i="7" s="1"/>
  <c r="BD21" i="7" s="1"/>
  <c r="BF21" i="7" s="1"/>
  <c r="BH21" i="7" s="1"/>
  <c r="BJ21" i="7" s="1"/>
  <c r="BL21" i="7" s="1"/>
  <c r="I19" i="17"/>
  <c r="J19" i="17" s="1"/>
  <c r="D33" i="7"/>
  <c r="F33" i="7" s="1"/>
  <c r="H33" i="7" s="1"/>
  <c r="J33" i="7" s="1"/>
  <c r="L33" i="7" s="1"/>
  <c r="N33" i="7" s="1"/>
  <c r="P33" i="7" s="1"/>
  <c r="R33" i="7" s="1"/>
  <c r="T33" i="7" s="1"/>
  <c r="V33" i="7" s="1"/>
  <c r="X33" i="7" s="1"/>
  <c r="Z33" i="7" s="1"/>
  <c r="AB33" i="7" s="1"/>
  <c r="AD33" i="7" s="1"/>
  <c r="AF33" i="7" s="1"/>
  <c r="AH33" i="7" s="1"/>
  <c r="AJ33" i="7" s="1"/>
  <c r="AL33" i="7" s="1"/>
  <c r="AN33" i="7" s="1"/>
  <c r="AP33" i="7" s="1"/>
  <c r="AR33" i="7" s="1"/>
  <c r="AT33" i="7" s="1"/>
  <c r="AV33" i="7" s="1"/>
  <c r="AX33" i="7" s="1"/>
  <c r="AZ33" i="7" s="1"/>
  <c r="BB33" i="7" s="1"/>
  <c r="BD33" i="7" s="1"/>
  <c r="BF33" i="7" s="1"/>
  <c r="BH33" i="7" s="1"/>
  <c r="BJ33" i="7" s="1"/>
  <c r="BL33" i="7" s="1"/>
  <c r="I11" i="17"/>
  <c r="J11" i="17" s="1"/>
  <c r="D25" i="7"/>
  <c r="F25" i="7" s="1"/>
  <c r="H25" i="7" s="1"/>
  <c r="J25" i="7" s="1"/>
  <c r="L25" i="7" s="1"/>
  <c r="N25" i="7" s="1"/>
  <c r="P25" i="7" s="1"/>
  <c r="R25" i="7" s="1"/>
  <c r="T25" i="7" s="1"/>
  <c r="V25" i="7" s="1"/>
  <c r="X25" i="7" s="1"/>
  <c r="Z25" i="7" s="1"/>
  <c r="AB25" i="7" s="1"/>
  <c r="AD25" i="7" s="1"/>
  <c r="AF25" i="7" s="1"/>
  <c r="AH25" i="7" s="1"/>
  <c r="AJ25" i="7" s="1"/>
  <c r="AL25" i="7" s="1"/>
  <c r="AN25" i="7" s="1"/>
  <c r="AP25" i="7" s="1"/>
  <c r="AR25" i="7" s="1"/>
  <c r="AT25" i="7" s="1"/>
  <c r="AV25" i="7" s="1"/>
  <c r="AX25" i="7" s="1"/>
  <c r="AZ25" i="7" s="1"/>
  <c r="BB25" i="7" s="1"/>
  <c r="BD25" i="7" s="1"/>
  <c r="BF25" i="7" s="1"/>
  <c r="BH25" i="7" s="1"/>
  <c r="BJ25" i="7" s="1"/>
  <c r="BL25" i="7" s="1"/>
  <c r="H17" i="17"/>
  <c r="H16" i="17"/>
  <c r="I9" i="17"/>
  <c r="D23" i="7"/>
  <c r="F23" i="7" s="1"/>
  <c r="H23" i="7" s="1"/>
  <c r="J23" i="7" s="1"/>
  <c r="L23" i="7" s="1"/>
  <c r="N23" i="7" s="1"/>
  <c r="P23" i="7" s="1"/>
  <c r="R23" i="7" s="1"/>
  <c r="T23" i="7" s="1"/>
  <c r="V23" i="7" s="1"/>
  <c r="X23" i="7" s="1"/>
  <c r="Z23" i="7" s="1"/>
  <c r="AB23" i="7" s="1"/>
  <c r="AD23" i="7" s="1"/>
  <c r="AF23" i="7" s="1"/>
  <c r="AH23" i="7" s="1"/>
  <c r="AJ23" i="7" s="1"/>
  <c r="AL23" i="7" s="1"/>
  <c r="AN23" i="7" s="1"/>
  <c r="AP23" i="7" s="1"/>
  <c r="AR23" i="7" s="1"/>
  <c r="AT23" i="7" s="1"/>
  <c r="AV23" i="7" s="1"/>
  <c r="AX23" i="7" s="1"/>
  <c r="AZ23" i="7" s="1"/>
  <c r="BB23" i="7" s="1"/>
  <c r="BD23" i="7" s="1"/>
  <c r="BF23" i="7" s="1"/>
  <c r="BH23" i="7" s="1"/>
  <c r="BJ23" i="7" s="1"/>
  <c r="BL23" i="7" s="1"/>
  <c r="I16" i="17"/>
  <c r="J16" i="17" s="1"/>
  <c r="D30" i="7"/>
  <c r="F30" i="7" s="1"/>
  <c r="H30" i="7" s="1"/>
  <c r="J30" i="7" s="1"/>
  <c r="L30" i="7" s="1"/>
  <c r="N30" i="7" s="1"/>
  <c r="P30" i="7" s="1"/>
  <c r="R30" i="7" s="1"/>
  <c r="T30" i="7" s="1"/>
  <c r="V30" i="7" s="1"/>
  <c r="X30" i="7" s="1"/>
  <c r="Z30" i="7" s="1"/>
  <c r="AB30" i="7" s="1"/>
  <c r="AD30" i="7" s="1"/>
  <c r="AF30" i="7" s="1"/>
  <c r="AH30" i="7" s="1"/>
  <c r="AJ30" i="7" s="1"/>
  <c r="AL30" i="7" s="1"/>
  <c r="AN30" i="7" s="1"/>
  <c r="AP30" i="7" s="1"/>
  <c r="AR30" i="7" s="1"/>
  <c r="AT30" i="7" s="1"/>
  <c r="AV30" i="7" s="1"/>
  <c r="AX30" i="7" s="1"/>
  <c r="AZ30" i="7" s="1"/>
  <c r="BB30" i="7" s="1"/>
  <c r="BD30" i="7" s="1"/>
  <c r="BF30" i="7" s="1"/>
  <c r="BH30" i="7" s="1"/>
  <c r="BJ30" i="7" s="1"/>
  <c r="BL30" i="7" s="1"/>
  <c r="I12" i="17"/>
  <c r="J12" i="17" s="1"/>
  <c r="D26" i="7"/>
  <c r="F26" i="7" s="1"/>
  <c r="H26" i="7" s="1"/>
  <c r="J26" i="7" s="1"/>
  <c r="L26" i="7" s="1"/>
  <c r="N26" i="7" s="1"/>
  <c r="P26" i="7" s="1"/>
  <c r="R26" i="7" s="1"/>
  <c r="T26" i="7" s="1"/>
  <c r="V26" i="7" s="1"/>
  <c r="X26" i="7" s="1"/>
  <c r="Z26" i="7" s="1"/>
  <c r="AB26" i="7" s="1"/>
  <c r="AD26" i="7" s="1"/>
  <c r="AF26" i="7" s="1"/>
  <c r="AH26" i="7" s="1"/>
  <c r="AJ26" i="7" s="1"/>
  <c r="AL26" i="7" s="1"/>
  <c r="AN26" i="7" s="1"/>
  <c r="AP26" i="7" s="1"/>
  <c r="AR26" i="7" s="1"/>
  <c r="AT26" i="7" s="1"/>
  <c r="AV26" i="7" s="1"/>
  <c r="AX26" i="7" s="1"/>
  <c r="AZ26" i="7" s="1"/>
  <c r="BB26" i="7" s="1"/>
  <c r="BD26" i="7" s="1"/>
  <c r="BF26" i="7" s="1"/>
  <c r="BH26" i="7" s="1"/>
  <c r="BJ26" i="7" s="1"/>
  <c r="BL26" i="7" s="1"/>
  <c r="H8" i="17"/>
  <c r="H18" i="17"/>
  <c r="I8" i="17"/>
  <c r="J8" i="17" s="1"/>
  <c r="D22" i="7"/>
  <c r="F22" i="7" s="1"/>
  <c r="H22" i="7" s="1"/>
  <c r="J22" i="7" s="1"/>
  <c r="L22" i="7" s="1"/>
  <c r="N22" i="7" s="1"/>
  <c r="P22" i="7" s="1"/>
  <c r="R22" i="7" s="1"/>
  <c r="T22" i="7" s="1"/>
  <c r="V22" i="7" s="1"/>
  <c r="X22" i="7" s="1"/>
  <c r="Z22" i="7" s="1"/>
  <c r="AB22" i="7" s="1"/>
  <c r="AD22" i="7" s="1"/>
  <c r="AF22" i="7" s="1"/>
  <c r="AH22" i="7" s="1"/>
  <c r="AJ22" i="7" s="1"/>
  <c r="AL22" i="7" s="1"/>
  <c r="AN22" i="7" s="1"/>
  <c r="AP22" i="7" s="1"/>
  <c r="AR22" i="7" s="1"/>
  <c r="AT22" i="7" s="1"/>
  <c r="AV22" i="7" s="1"/>
  <c r="AX22" i="7" s="1"/>
  <c r="AZ22" i="7" s="1"/>
  <c r="BB22" i="7" s="1"/>
  <c r="BD22" i="7" s="1"/>
  <c r="BF22" i="7" s="1"/>
  <c r="BH22" i="7" s="1"/>
  <c r="BJ22" i="7" s="1"/>
  <c r="BL22" i="7" s="1"/>
  <c r="I18" i="17"/>
  <c r="J18" i="17" s="1"/>
  <c r="D32" i="7"/>
  <c r="F32" i="7" s="1"/>
  <c r="H32" i="7" s="1"/>
  <c r="J32" i="7" s="1"/>
  <c r="L32" i="7" s="1"/>
  <c r="N32" i="7" s="1"/>
  <c r="P32" i="7" s="1"/>
  <c r="R32" i="7" s="1"/>
  <c r="T32" i="7" s="1"/>
  <c r="V32" i="7" s="1"/>
  <c r="X32" i="7" s="1"/>
  <c r="Z32" i="7" s="1"/>
  <c r="AB32" i="7" s="1"/>
  <c r="AD32" i="7" s="1"/>
  <c r="AF32" i="7" s="1"/>
  <c r="AH32" i="7" s="1"/>
  <c r="AJ32" i="7" s="1"/>
  <c r="AL32" i="7" s="1"/>
  <c r="AN32" i="7" s="1"/>
  <c r="AP32" i="7" s="1"/>
  <c r="AR32" i="7" s="1"/>
  <c r="AT32" i="7" s="1"/>
  <c r="AV32" i="7" s="1"/>
  <c r="AX32" i="7" s="1"/>
  <c r="AZ32" i="7" s="1"/>
  <c r="BB32" i="7" s="1"/>
  <c r="BD32" i="7" s="1"/>
  <c r="BF32" i="7" s="1"/>
  <c r="BH32" i="7" s="1"/>
  <c r="BJ32" i="7" s="1"/>
  <c r="BL32" i="7" s="1"/>
  <c r="I13" i="17"/>
  <c r="J13" i="17" s="1"/>
  <c r="D27" i="7"/>
  <c r="F27" i="7" s="1"/>
  <c r="H27" i="7" s="1"/>
  <c r="J27" i="7" s="1"/>
  <c r="L27" i="7" s="1"/>
  <c r="N27" i="7" s="1"/>
  <c r="P27" i="7" s="1"/>
  <c r="R27" i="7" s="1"/>
  <c r="T27" i="7" s="1"/>
  <c r="V27" i="7" s="1"/>
  <c r="X27" i="7" s="1"/>
  <c r="Z27" i="7" s="1"/>
  <c r="AB27" i="7" s="1"/>
  <c r="AD27" i="7" s="1"/>
  <c r="AF27" i="7" s="1"/>
  <c r="AH27" i="7" s="1"/>
  <c r="AJ27" i="7" s="1"/>
  <c r="AL27" i="7" s="1"/>
  <c r="AN27" i="7" s="1"/>
  <c r="AP27" i="7" s="1"/>
  <c r="AR27" i="7" s="1"/>
  <c r="AT27" i="7" s="1"/>
  <c r="AV27" i="7" s="1"/>
  <c r="AX27" i="7" s="1"/>
  <c r="AZ27" i="7" s="1"/>
  <c r="BB27" i="7" s="1"/>
  <c r="BD27" i="7" s="1"/>
  <c r="BF27" i="7" s="1"/>
  <c r="BH27" i="7" s="1"/>
  <c r="BJ27" i="7" s="1"/>
  <c r="BL27" i="7" s="1"/>
  <c r="H12" i="17"/>
  <c r="I17" i="17"/>
  <c r="J17" i="17" s="1"/>
  <c r="D31" i="7"/>
  <c r="F31" i="7" s="1"/>
  <c r="H31" i="7" s="1"/>
  <c r="J31" i="7" s="1"/>
  <c r="L31" i="7" s="1"/>
  <c r="N31" i="7" s="1"/>
  <c r="P31" i="7" s="1"/>
  <c r="R31" i="7" s="1"/>
  <c r="T31" i="7" s="1"/>
  <c r="V31" i="7" s="1"/>
  <c r="X31" i="7" s="1"/>
  <c r="Z31" i="7" s="1"/>
  <c r="AB31" i="7" s="1"/>
  <c r="AD31" i="7" s="1"/>
  <c r="AF31" i="7" s="1"/>
  <c r="AH31" i="7" s="1"/>
  <c r="AJ31" i="7" s="1"/>
  <c r="AL31" i="7" s="1"/>
  <c r="AN31" i="7" s="1"/>
  <c r="AP31" i="7" s="1"/>
  <c r="AR31" i="7" s="1"/>
  <c r="AT31" i="7" s="1"/>
  <c r="AV31" i="7" s="1"/>
  <c r="AX31" i="7" s="1"/>
  <c r="AZ31" i="7" s="1"/>
  <c r="BB31" i="7" s="1"/>
  <c r="BD31" i="7" s="1"/>
  <c r="BF31" i="7" s="1"/>
  <c r="BH31" i="7" s="1"/>
  <c r="BJ31" i="7" s="1"/>
  <c r="BL31" i="7" s="1"/>
  <c r="I14" i="17"/>
  <c r="D28" i="7"/>
  <c r="F28" i="7" s="1"/>
  <c r="H28" i="7" s="1"/>
  <c r="J28" i="7" s="1"/>
  <c r="L28" i="7" s="1"/>
  <c r="N28" i="7" s="1"/>
  <c r="P28" i="7" s="1"/>
  <c r="R28" i="7" s="1"/>
  <c r="T28" i="7" s="1"/>
  <c r="V28" i="7" s="1"/>
  <c r="X28" i="7" s="1"/>
  <c r="Z28" i="7" s="1"/>
  <c r="AB28" i="7" s="1"/>
  <c r="AD28" i="7" s="1"/>
  <c r="AF28" i="7" s="1"/>
  <c r="AH28" i="7" s="1"/>
  <c r="AJ28" i="7" s="1"/>
  <c r="AL28" i="7" s="1"/>
  <c r="AN28" i="7" s="1"/>
  <c r="AP28" i="7" s="1"/>
  <c r="AR28" i="7" s="1"/>
  <c r="AT28" i="7" s="1"/>
  <c r="AV28" i="7" s="1"/>
  <c r="AX28" i="7" s="1"/>
  <c r="AZ28" i="7" s="1"/>
  <c r="BB28" i="7" s="1"/>
  <c r="BD28" i="7" s="1"/>
  <c r="BF28" i="7" s="1"/>
  <c r="BH28" i="7" s="1"/>
  <c r="BJ28" i="7" s="1"/>
  <c r="BL28" i="7" s="1"/>
  <c r="H6" i="17"/>
  <c r="H15" i="17"/>
  <c r="H10" i="17"/>
  <c r="I10" i="17"/>
  <c r="J10" i="17" s="1"/>
  <c r="D24" i="7"/>
  <c r="F24" i="7" s="1"/>
  <c r="H24" i="7" s="1"/>
  <c r="J24" i="7" s="1"/>
  <c r="L24" i="7" s="1"/>
  <c r="N24" i="7" s="1"/>
  <c r="P24" i="7" s="1"/>
  <c r="R24" i="7" s="1"/>
  <c r="T24" i="7" s="1"/>
  <c r="V24" i="7" s="1"/>
  <c r="X24" i="7" s="1"/>
  <c r="Z24" i="7" s="1"/>
  <c r="AB24" i="7" s="1"/>
  <c r="AD24" i="7" s="1"/>
  <c r="AF24" i="7" s="1"/>
  <c r="AH24" i="7" s="1"/>
  <c r="AJ24" i="7" s="1"/>
  <c r="AL24" i="7" s="1"/>
  <c r="AN24" i="7" s="1"/>
  <c r="AP24" i="7" s="1"/>
  <c r="AR24" i="7" s="1"/>
  <c r="AT24" i="7" s="1"/>
  <c r="AV24" i="7" s="1"/>
  <c r="AX24" i="7" s="1"/>
  <c r="AZ24" i="7" s="1"/>
  <c r="BB24" i="7" s="1"/>
  <c r="BD24" i="7" s="1"/>
  <c r="BF24" i="7" s="1"/>
  <c r="BH24" i="7" s="1"/>
  <c r="BJ24" i="7" s="1"/>
  <c r="BL24" i="7" s="1"/>
  <c r="P18" i="10"/>
  <c r="R17" i="10"/>
  <c r="R37" i="5"/>
  <c r="T36" i="5"/>
  <c r="R36" i="15"/>
  <c r="P37" i="15"/>
  <c r="V18" i="15"/>
  <c r="X17" i="15"/>
  <c r="T44" i="15"/>
  <c r="R43" i="15"/>
  <c r="R45" i="15"/>
  <c r="T44" i="13"/>
  <c r="R43" i="13"/>
  <c r="R45" i="13"/>
  <c r="R36" i="13"/>
  <c r="P37" i="13"/>
  <c r="T17" i="13"/>
  <c r="R18" i="13"/>
  <c r="R36" i="12"/>
  <c r="P37" i="12"/>
  <c r="V17" i="12"/>
  <c r="T18" i="12"/>
  <c r="T44" i="12"/>
  <c r="R43" i="12"/>
  <c r="R45" i="12"/>
  <c r="R36" i="11"/>
  <c r="P37" i="11"/>
  <c r="T44" i="11"/>
  <c r="R43" i="11"/>
  <c r="R45" i="11"/>
  <c r="T17" i="11"/>
  <c r="R18" i="11"/>
  <c r="T44" i="10"/>
  <c r="R43" i="10"/>
  <c r="R45" i="10"/>
  <c r="R36" i="10"/>
  <c r="P37" i="10"/>
  <c r="T17" i="9"/>
  <c r="R18" i="9"/>
  <c r="R36" i="9"/>
  <c r="P37" i="9"/>
  <c r="T44" i="9"/>
  <c r="R43" i="9"/>
  <c r="R45" i="9"/>
  <c r="R37" i="8"/>
  <c r="T36" i="8"/>
  <c r="T44" i="8"/>
  <c r="R43" i="8"/>
  <c r="R45" i="8"/>
  <c r="V17" i="8"/>
  <c r="T18" i="8"/>
  <c r="R36" i="7"/>
  <c r="P37" i="7"/>
  <c r="T17" i="7"/>
  <c r="R18" i="7"/>
  <c r="V44" i="7"/>
  <c r="T43" i="7"/>
  <c r="T45" i="7"/>
  <c r="T44" i="6"/>
  <c r="R43" i="6"/>
  <c r="R45" i="6"/>
  <c r="R36" i="6"/>
  <c r="P37" i="6"/>
  <c r="T17" i="6"/>
  <c r="R18" i="6"/>
  <c r="T17" i="5"/>
  <c r="R18" i="5"/>
  <c r="T44" i="5"/>
  <c r="R45" i="5"/>
  <c r="R43" i="5"/>
  <c r="T44" i="4"/>
  <c r="R45" i="4"/>
  <c r="R43" i="4"/>
  <c r="R18" i="4"/>
  <c r="T17" i="4"/>
  <c r="P36" i="4"/>
  <c r="N37" i="4"/>
  <c r="R19" i="3"/>
  <c r="P34" i="3"/>
  <c r="D22" i="8" l="1"/>
  <c r="F22" i="8" s="1"/>
  <c r="H22" i="8" s="1"/>
  <c r="J22" i="8" s="1"/>
  <c r="L22" i="8" s="1"/>
  <c r="N22" i="8" s="1"/>
  <c r="P22" i="8" s="1"/>
  <c r="R22" i="8" s="1"/>
  <c r="T22" i="8" s="1"/>
  <c r="V22" i="8" s="1"/>
  <c r="X22" i="8" s="1"/>
  <c r="Z22" i="8" s="1"/>
  <c r="AB22" i="8" s="1"/>
  <c r="AD22" i="8" s="1"/>
  <c r="AF22" i="8" s="1"/>
  <c r="AH22" i="8" s="1"/>
  <c r="AJ22" i="8" s="1"/>
  <c r="AL22" i="8" s="1"/>
  <c r="AN22" i="8" s="1"/>
  <c r="AP22" i="8" s="1"/>
  <c r="AR22" i="8" s="1"/>
  <c r="AT22" i="8" s="1"/>
  <c r="AV22" i="8" s="1"/>
  <c r="AX22" i="8" s="1"/>
  <c r="AZ22" i="8" s="1"/>
  <c r="BB22" i="8" s="1"/>
  <c r="BD22" i="8" s="1"/>
  <c r="BF22" i="8" s="1"/>
  <c r="BH22" i="8" s="1"/>
  <c r="BJ22" i="8" s="1"/>
  <c r="K8" i="17"/>
  <c r="D30" i="8"/>
  <c r="F30" i="8" s="1"/>
  <c r="H30" i="8" s="1"/>
  <c r="J30" i="8" s="1"/>
  <c r="L30" i="8" s="1"/>
  <c r="N30" i="8" s="1"/>
  <c r="P30" i="8" s="1"/>
  <c r="R30" i="8" s="1"/>
  <c r="T30" i="8" s="1"/>
  <c r="V30" i="8" s="1"/>
  <c r="X30" i="8" s="1"/>
  <c r="Z30" i="8" s="1"/>
  <c r="AB30" i="8" s="1"/>
  <c r="AD30" i="8" s="1"/>
  <c r="AF30" i="8" s="1"/>
  <c r="AH30" i="8" s="1"/>
  <c r="AJ30" i="8" s="1"/>
  <c r="AL30" i="8" s="1"/>
  <c r="AN30" i="8" s="1"/>
  <c r="AP30" i="8" s="1"/>
  <c r="AR30" i="8" s="1"/>
  <c r="AT30" i="8" s="1"/>
  <c r="AV30" i="8" s="1"/>
  <c r="AX30" i="8" s="1"/>
  <c r="AZ30" i="8" s="1"/>
  <c r="BB30" i="8" s="1"/>
  <c r="BD30" i="8" s="1"/>
  <c r="BF30" i="8" s="1"/>
  <c r="BH30" i="8" s="1"/>
  <c r="BJ30" i="8" s="1"/>
  <c r="K16" i="17"/>
  <c r="D25" i="8"/>
  <c r="F25" i="8" s="1"/>
  <c r="H25" i="8" s="1"/>
  <c r="J25" i="8" s="1"/>
  <c r="L25" i="8" s="1"/>
  <c r="N25" i="8" s="1"/>
  <c r="P25" i="8" s="1"/>
  <c r="R25" i="8" s="1"/>
  <c r="T25" i="8" s="1"/>
  <c r="V25" i="8" s="1"/>
  <c r="X25" i="8" s="1"/>
  <c r="Z25" i="8" s="1"/>
  <c r="AB25" i="8" s="1"/>
  <c r="AD25" i="8" s="1"/>
  <c r="AF25" i="8" s="1"/>
  <c r="AH25" i="8" s="1"/>
  <c r="AJ25" i="8" s="1"/>
  <c r="AL25" i="8" s="1"/>
  <c r="AN25" i="8" s="1"/>
  <c r="AP25" i="8" s="1"/>
  <c r="AR25" i="8" s="1"/>
  <c r="AT25" i="8" s="1"/>
  <c r="AV25" i="8" s="1"/>
  <c r="AX25" i="8" s="1"/>
  <c r="AZ25" i="8" s="1"/>
  <c r="BB25" i="8" s="1"/>
  <c r="BD25" i="8" s="1"/>
  <c r="BF25" i="8" s="1"/>
  <c r="BH25" i="8" s="1"/>
  <c r="BJ25" i="8" s="1"/>
  <c r="K11" i="17"/>
  <c r="D27" i="8"/>
  <c r="F27" i="8" s="1"/>
  <c r="H27" i="8" s="1"/>
  <c r="J27" i="8" s="1"/>
  <c r="L27" i="8" s="1"/>
  <c r="N27" i="8" s="1"/>
  <c r="P27" i="8" s="1"/>
  <c r="R27" i="8" s="1"/>
  <c r="T27" i="8" s="1"/>
  <c r="V27" i="8" s="1"/>
  <c r="X27" i="8" s="1"/>
  <c r="Z27" i="8" s="1"/>
  <c r="AB27" i="8" s="1"/>
  <c r="AD27" i="8" s="1"/>
  <c r="AF27" i="8" s="1"/>
  <c r="AH27" i="8" s="1"/>
  <c r="AJ27" i="8" s="1"/>
  <c r="AL27" i="8" s="1"/>
  <c r="AN27" i="8" s="1"/>
  <c r="AP27" i="8" s="1"/>
  <c r="AR27" i="8" s="1"/>
  <c r="AT27" i="8" s="1"/>
  <c r="AV27" i="8" s="1"/>
  <c r="AX27" i="8" s="1"/>
  <c r="AZ27" i="8" s="1"/>
  <c r="BB27" i="8" s="1"/>
  <c r="BD27" i="8" s="1"/>
  <c r="BF27" i="8" s="1"/>
  <c r="BH27" i="8" s="1"/>
  <c r="BJ27" i="8" s="1"/>
  <c r="K13" i="17"/>
  <c r="L13" i="17" s="1"/>
  <c r="D28" i="8"/>
  <c r="F28" i="8" s="1"/>
  <c r="H28" i="8" s="1"/>
  <c r="J28" i="8" s="1"/>
  <c r="L28" i="8" s="1"/>
  <c r="N28" i="8" s="1"/>
  <c r="P28" i="8" s="1"/>
  <c r="R28" i="8" s="1"/>
  <c r="T28" i="8" s="1"/>
  <c r="V28" i="8" s="1"/>
  <c r="X28" i="8" s="1"/>
  <c r="Z28" i="8" s="1"/>
  <c r="AB28" i="8" s="1"/>
  <c r="AD28" i="8" s="1"/>
  <c r="AF28" i="8" s="1"/>
  <c r="AH28" i="8" s="1"/>
  <c r="AJ28" i="8" s="1"/>
  <c r="AL28" i="8" s="1"/>
  <c r="AN28" i="8" s="1"/>
  <c r="AP28" i="8" s="1"/>
  <c r="AR28" i="8" s="1"/>
  <c r="AT28" i="8" s="1"/>
  <c r="AV28" i="8" s="1"/>
  <c r="AX28" i="8" s="1"/>
  <c r="AZ28" i="8" s="1"/>
  <c r="BB28" i="8" s="1"/>
  <c r="BD28" i="8" s="1"/>
  <c r="BF28" i="8" s="1"/>
  <c r="BH28" i="8" s="1"/>
  <c r="BJ28" i="8" s="1"/>
  <c r="K14" i="17"/>
  <c r="L14" i="17" s="1"/>
  <c r="D32" i="8"/>
  <c r="F32" i="8" s="1"/>
  <c r="H32" i="8" s="1"/>
  <c r="J32" i="8" s="1"/>
  <c r="L32" i="8" s="1"/>
  <c r="N32" i="8" s="1"/>
  <c r="P32" i="8" s="1"/>
  <c r="R32" i="8" s="1"/>
  <c r="T32" i="8" s="1"/>
  <c r="V32" i="8" s="1"/>
  <c r="X32" i="8" s="1"/>
  <c r="Z32" i="8" s="1"/>
  <c r="AB32" i="8" s="1"/>
  <c r="AD32" i="8" s="1"/>
  <c r="AF32" i="8" s="1"/>
  <c r="AH32" i="8" s="1"/>
  <c r="AJ32" i="8" s="1"/>
  <c r="AL32" i="8" s="1"/>
  <c r="AN32" i="8" s="1"/>
  <c r="AP32" i="8" s="1"/>
  <c r="AR32" i="8" s="1"/>
  <c r="AT32" i="8" s="1"/>
  <c r="AV32" i="8" s="1"/>
  <c r="AX32" i="8" s="1"/>
  <c r="AZ32" i="8" s="1"/>
  <c r="BB32" i="8" s="1"/>
  <c r="BD32" i="8" s="1"/>
  <c r="BF32" i="8" s="1"/>
  <c r="BH32" i="8" s="1"/>
  <c r="BJ32" i="8" s="1"/>
  <c r="K18" i="17"/>
  <c r="D31" i="8"/>
  <c r="F31" i="8" s="1"/>
  <c r="H31" i="8" s="1"/>
  <c r="J31" i="8" s="1"/>
  <c r="L31" i="8" s="1"/>
  <c r="N31" i="8" s="1"/>
  <c r="P31" i="8" s="1"/>
  <c r="R31" i="8" s="1"/>
  <c r="T31" i="8" s="1"/>
  <c r="V31" i="8" s="1"/>
  <c r="X31" i="8" s="1"/>
  <c r="Z31" i="8" s="1"/>
  <c r="AB31" i="8" s="1"/>
  <c r="AD31" i="8" s="1"/>
  <c r="AF31" i="8" s="1"/>
  <c r="AH31" i="8" s="1"/>
  <c r="AJ31" i="8" s="1"/>
  <c r="AL31" i="8" s="1"/>
  <c r="AN31" i="8" s="1"/>
  <c r="AP31" i="8" s="1"/>
  <c r="AR31" i="8" s="1"/>
  <c r="AT31" i="8" s="1"/>
  <c r="AV31" i="8" s="1"/>
  <c r="AX31" i="8" s="1"/>
  <c r="AZ31" i="8" s="1"/>
  <c r="BB31" i="8" s="1"/>
  <c r="BD31" i="8" s="1"/>
  <c r="BF31" i="8" s="1"/>
  <c r="BH31" i="8" s="1"/>
  <c r="BJ31" i="8" s="1"/>
  <c r="K17" i="17"/>
  <c r="D33" i="8"/>
  <c r="F33" i="8" s="1"/>
  <c r="H33" i="8" s="1"/>
  <c r="J33" i="8" s="1"/>
  <c r="L33" i="8" s="1"/>
  <c r="N33" i="8" s="1"/>
  <c r="P33" i="8" s="1"/>
  <c r="R33" i="8" s="1"/>
  <c r="T33" i="8" s="1"/>
  <c r="V33" i="8" s="1"/>
  <c r="X33" i="8" s="1"/>
  <c r="Z33" i="8" s="1"/>
  <c r="AB33" i="8" s="1"/>
  <c r="AD33" i="8" s="1"/>
  <c r="AF33" i="8" s="1"/>
  <c r="AH33" i="8" s="1"/>
  <c r="AJ33" i="8" s="1"/>
  <c r="AL33" i="8" s="1"/>
  <c r="AN33" i="8" s="1"/>
  <c r="AP33" i="8" s="1"/>
  <c r="AR33" i="8" s="1"/>
  <c r="AT33" i="8" s="1"/>
  <c r="AV33" i="8" s="1"/>
  <c r="AX33" i="8" s="1"/>
  <c r="AZ33" i="8" s="1"/>
  <c r="BB33" i="8" s="1"/>
  <c r="BD33" i="8" s="1"/>
  <c r="BF33" i="8" s="1"/>
  <c r="BH33" i="8" s="1"/>
  <c r="BJ33" i="8" s="1"/>
  <c r="K19" i="17"/>
  <c r="D23" i="8"/>
  <c r="F23" i="8" s="1"/>
  <c r="H23" i="8" s="1"/>
  <c r="J23" i="8" s="1"/>
  <c r="L23" i="8" s="1"/>
  <c r="N23" i="8" s="1"/>
  <c r="P23" i="8" s="1"/>
  <c r="R23" i="8" s="1"/>
  <c r="T23" i="8" s="1"/>
  <c r="V23" i="8" s="1"/>
  <c r="X23" i="8" s="1"/>
  <c r="Z23" i="8" s="1"/>
  <c r="AB23" i="8" s="1"/>
  <c r="AD23" i="8" s="1"/>
  <c r="AF23" i="8" s="1"/>
  <c r="AH23" i="8" s="1"/>
  <c r="AJ23" i="8" s="1"/>
  <c r="AL23" i="8" s="1"/>
  <c r="AN23" i="8" s="1"/>
  <c r="AP23" i="8" s="1"/>
  <c r="AR23" i="8" s="1"/>
  <c r="AT23" i="8" s="1"/>
  <c r="AV23" i="8" s="1"/>
  <c r="AX23" i="8" s="1"/>
  <c r="AZ23" i="8" s="1"/>
  <c r="BB23" i="8" s="1"/>
  <c r="BD23" i="8" s="1"/>
  <c r="BF23" i="8" s="1"/>
  <c r="BH23" i="8" s="1"/>
  <c r="BJ23" i="8" s="1"/>
  <c r="K9" i="17"/>
  <c r="L9" i="17" s="1"/>
  <c r="J9" i="17"/>
  <c r="D21" i="8"/>
  <c r="F21" i="8" s="1"/>
  <c r="H21" i="8" s="1"/>
  <c r="J21" i="8" s="1"/>
  <c r="L21" i="8" s="1"/>
  <c r="N21" i="8" s="1"/>
  <c r="P21" i="8" s="1"/>
  <c r="R21" i="8" s="1"/>
  <c r="T21" i="8" s="1"/>
  <c r="V21" i="8" s="1"/>
  <c r="X21" i="8" s="1"/>
  <c r="Z21" i="8" s="1"/>
  <c r="AB21" i="8" s="1"/>
  <c r="AD21" i="8" s="1"/>
  <c r="AF21" i="8" s="1"/>
  <c r="AH21" i="8" s="1"/>
  <c r="AJ21" i="8" s="1"/>
  <c r="AL21" i="8" s="1"/>
  <c r="AN21" i="8" s="1"/>
  <c r="AP21" i="8" s="1"/>
  <c r="AR21" i="8" s="1"/>
  <c r="AT21" i="8" s="1"/>
  <c r="AV21" i="8" s="1"/>
  <c r="AX21" i="8" s="1"/>
  <c r="AZ21" i="8" s="1"/>
  <c r="BB21" i="8" s="1"/>
  <c r="BD21" i="8" s="1"/>
  <c r="BF21" i="8" s="1"/>
  <c r="BH21" i="8" s="1"/>
  <c r="BJ21" i="8" s="1"/>
  <c r="K7" i="17"/>
  <c r="D29" i="8"/>
  <c r="F29" i="8" s="1"/>
  <c r="H29" i="8" s="1"/>
  <c r="J29" i="8" s="1"/>
  <c r="L29" i="8" s="1"/>
  <c r="N29" i="8" s="1"/>
  <c r="P29" i="8" s="1"/>
  <c r="R29" i="8" s="1"/>
  <c r="T29" i="8" s="1"/>
  <c r="V29" i="8" s="1"/>
  <c r="X29" i="8" s="1"/>
  <c r="Z29" i="8" s="1"/>
  <c r="AB29" i="8" s="1"/>
  <c r="AD29" i="8" s="1"/>
  <c r="AF29" i="8" s="1"/>
  <c r="AH29" i="8" s="1"/>
  <c r="AJ29" i="8" s="1"/>
  <c r="AL29" i="8" s="1"/>
  <c r="AN29" i="8" s="1"/>
  <c r="AP29" i="8" s="1"/>
  <c r="AR29" i="8" s="1"/>
  <c r="AT29" i="8" s="1"/>
  <c r="AV29" i="8" s="1"/>
  <c r="AX29" i="8" s="1"/>
  <c r="AZ29" i="8" s="1"/>
  <c r="BB29" i="8" s="1"/>
  <c r="BD29" i="8" s="1"/>
  <c r="BF29" i="8" s="1"/>
  <c r="BH29" i="8" s="1"/>
  <c r="BJ29" i="8" s="1"/>
  <c r="K15" i="17"/>
  <c r="D24" i="8"/>
  <c r="F24" i="8" s="1"/>
  <c r="H24" i="8" s="1"/>
  <c r="J24" i="8" s="1"/>
  <c r="L24" i="8" s="1"/>
  <c r="N24" i="8" s="1"/>
  <c r="P24" i="8" s="1"/>
  <c r="R24" i="8" s="1"/>
  <c r="T24" i="8" s="1"/>
  <c r="V24" i="8" s="1"/>
  <c r="X24" i="8" s="1"/>
  <c r="Z24" i="8" s="1"/>
  <c r="AB24" i="8" s="1"/>
  <c r="AD24" i="8" s="1"/>
  <c r="AF24" i="8" s="1"/>
  <c r="AH24" i="8" s="1"/>
  <c r="AJ24" i="8" s="1"/>
  <c r="AL24" i="8" s="1"/>
  <c r="AN24" i="8" s="1"/>
  <c r="AP24" i="8" s="1"/>
  <c r="AR24" i="8" s="1"/>
  <c r="AT24" i="8" s="1"/>
  <c r="AV24" i="8" s="1"/>
  <c r="AX24" i="8" s="1"/>
  <c r="AZ24" i="8" s="1"/>
  <c r="BB24" i="8" s="1"/>
  <c r="BD24" i="8" s="1"/>
  <c r="BF24" i="8" s="1"/>
  <c r="BH24" i="8" s="1"/>
  <c r="BJ24" i="8" s="1"/>
  <c r="K10" i="17"/>
  <c r="L10" i="17" s="1"/>
  <c r="D20" i="8"/>
  <c r="F20" i="8" s="1"/>
  <c r="H20" i="8" s="1"/>
  <c r="J20" i="8" s="1"/>
  <c r="L20" i="8" s="1"/>
  <c r="N20" i="8" s="1"/>
  <c r="P20" i="8" s="1"/>
  <c r="R20" i="8" s="1"/>
  <c r="T20" i="8" s="1"/>
  <c r="V20" i="8" s="1"/>
  <c r="X20" i="8" s="1"/>
  <c r="Z20" i="8" s="1"/>
  <c r="AB20" i="8" s="1"/>
  <c r="AD20" i="8" s="1"/>
  <c r="AF20" i="8" s="1"/>
  <c r="AH20" i="8" s="1"/>
  <c r="AJ20" i="8" s="1"/>
  <c r="AL20" i="8" s="1"/>
  <c r="AN20" i="8" s="1"/>
  <c r="AP20" i="8" s="1"/>
  <c r="AR20" i="8" s="1"/>
  <c r="AT20" i="8" s="1"/>
  <c r="AV20" i="8" s="1"/>
  <c r="AX20" i="8" s="1"/>
  <c r="AZ20" i="8" s="1"/>
  <c r="BB20" i="8" s="1"/>
  <c r="BD20" i="8" s="1"/>
  <c r="BF20" i="8" s="1"/>
  <c r="BH20" i="8" s="1"/>
  <c r="BJ20" i="8" s="1"/>
  <c r="K6" i="17"/>
  <c r="D26" i="8"/>
  <c r="F26" i="8" s="1"/>
  <c r="H26" i="8" s="1"/>
  <c r="J26" i="8" s="1"/>
  <c r="L26" i="8" s="1"/>
  <c r="N26" i="8" s="1"/>
  <c r="P26" i="8" s="1"/>
  <c r="R26" i="8" s="1"/>
  <c r="T26" i="8" s="1"/>
  <c r="V26" i="8" s="1"/>
  <c r="X26" i="8" s="1"/>
  <c r="Z26" i="8" s="1"/>
  <c r="AB26" i="8" s="1"/>
  <c r="AD26" i="8" s="1"/>
  <c r="AF26" i="8" s="1"/>
  <c r="AH26" i="8" s="1"/>
  <c r="AJ26" i="8" s="1"/>
  <c r="AL26" i="8" s="1"/>
  <c r="AN26" i="8" s="1"/>
  <c r="AP26" i="8" s="1"/>
  <c r="AR26" i="8" s="1"/>
  <c r="AT26" i="8" s="1"/>
  <c r="AV26" i="8" s="1"/>
  <c r="AX26" i="8" s="1"/>
  <c r="AZ26" i="8" s="1"/>
  <c r="BB26" i="8" s="1"/>
  <c r="BD26" i="8" s="1"/>
  <c r="BF26" i="8" s="1"/>
  <c r="BH26" i="8" s="1"/>
  <c r="BJ26" i="8" s="1"/>
  <c r="K12" i="17"/>
  <c r="J14" i="17"/>
  <c r="T17" i="10"/>
  <c r="R18" i="10"/>
  <c r="V36" i="5"/>
  <c r="T37" i="5"/>
  <c r="Z17" i="15"/>
  <c r="X18" i="15"/>
  <c r="V44" i="15"/>
  <c r="T43" i="15"/>
  <c r="T45" i="15"/>
  <c r="R37" i="15"/>
  <c r="T36" i="15"/>
  <c r="T18" i="13"/>
  <c r="V17" i="13"/>
  <c r="R37" i="13"/>
  <c r="T36" i="13"/>
  <c r="V44" i="13"/>
  <c r="T43" i="13"/>
  <c r="T45" i="13"/>
  <c r="V44" i="12"/>
  <c r="T43" i="12"/>
  <c r="T45" i="12"/>
  <c r="X17" i="12"/>
  <c r="V18" i="12"/>
  <c r="R37" i="12"/>
  <c r="T36" i="12"/>
  <c r="T18" i="11"/>
  <c r="V17" i="11"/>
  <c r="V44" i="11"/>
  <c r="T43" i="11"/>
  <c r="T45" i="11"/>
  <c r="R37" i="11"/>
  <c r="T36" i="11"/>
  <c r="V44" i="10"/>
  <c r="T43" i="10"/>
  <c r="T45" i="10"/>
  <c r="R37" i="10"/>
  <c r="T36" i="10"/>
  <c r="V17" i="9"/>
  <c r="T18" i="9"/>
  <c r="V44" i="9"/>
  <c r="T43" i="9"/>
  <c r="T45" i="9"/>
  <c r="R37" i="9"/>
  <c r="T36" i="9"/>
  <c r="X17" i="8"/>
  <c r="V18" i="8"/>
  <c r="V44" i="8"/>
  <c r="T43" i="8"/>
  <c r="T45" i="8"/>
  <c r="T37" i="8"/>
  <c r="V36" i="8"/>
  <c r="X44" i="7"/>
  <c r="V43" i="7"/>
  <c r="V45" i="7"/>
  <c r="V17" i="7"/>
  <c r="T18" i="7"/>
  <c r="R37" i="7"/>
  <c r="T36" i="7"/>
  <c r="V17" i="6"/>
  <c r="T18" i="6"/>
  <c r="R37" i="6"/>
  <c r="T36" i="6"/>
  <c r="V44" i="6"/>
  <c r="T43" i="6"/>
  <c r="T45" i="6"/>
  <c r="V44" i="5"/>
  <c r="T43" i="5"/>
  <c r="T45" i="5"/>
  <c r="V17" i="5"/>
  <c r="T18" i="5"/>
  <c r="R36" i="4"/>
  <c r="P37" i="4"/>
  <c r="V17" i="4"/>
  <c r="T18" i="4"/>
  <c r="V44" i="4"/>
  <c r="T43" i="4"/>
  <c r="T45" i="4"/>
  <c r="T19" i="3"/>
  <c r="R34" i="3"/>
  <c r="M10" i="17" l="1"/>
  <c r="N10" i="17" s="1"/>
  <c r="D24" i="9"/>
  <c r="F24" i="9" s="1"/>
  <c r="H24" i="9" s="1"/>
  <c r="J24" i="9" s="1"/>
  <c r="L24" i="9" s="1"/>
  <c r="N24" i="9" s="1"/>
  <c r="P24" i="9" s="1"/>
  <c r="R24" i="9" s="1"/>
  <c r="T24" i="9" s="1"/>
  <c r="V24" i="9" s="1"/>
  <c r="X24" i="9" s="1"/>
  <c r="Z24" i="9" s="1"/>
  <c r="AB24" i="9" s="1"/>
  <c r="AD24" i="9" s="1"/>
  <c r="AF24" i="9" s="1"/>
  <c r="AH24" i="9" s="1"/>
  <c r="AJ24" i="9" s="1"/>
  <c r="AL24" i="9" s="1"/>
  <c r="AN24" i="9" s="1"/>
  <c r="AP24" i="9" s="1"/>
  <c r="AR24" i="9" s="1"/>
  <c r="AT24" i="9" s="1"/>
  <c r="AV24" i="9" s="1"/>
  <c r="AX24" i="9" s="1"/>
  <c r="AZ24" i="9" s="1"/>
  <c r="BB24" i="9" s="1"/>
  <c r="BD24" i="9" s="1"/>
  <c r="BF24" i="9" s="1"/>
  <c r="BH24" i="9" s="1"/>
  <c r="BJ24" i="9" s="1"/>
  <c r="BL24" i="9" s="1"/>
  <c r="L15" i="17"/>
  <c r="M14" i="17"/>
  <c r="D28" i="9"/>
  <c r="F28" i="9" s="1"/>
  <c r="H28" i="9" s="1"/>
  <c r="J28" i="9" s="1"/>
  <c r="L28" i="9" s="1"/>
  <c r="N28" i="9" s="1"/>
  <c r="P28" i="9" s="1"/>
  <c r="R28" i="9" s="1"/>
  <c r="T28" i="9" s="1"/>
  <c r="V28" i="9" s="1"/>
  <c r="X28" i="9" s="1"/>
  <c r="Z28" i="9" s="1"/>
  <c r="AB28" i="9" s="1"/>
  <c r="AD28" i="9" s="1"/>
  <c r="AF28" i="9" s="1"/>
  <c r="AH28" i="9" s="1"/>
  <c r="AJ28" i="9" s="1"/>
  <c r="AL28" i="9" s="1"/>
  <c r="AN28" i="9" s="1"/>
  <c r="AP28" i="9" s="1"/>
  <c r="AR28" i="9" s="1"/>
  <c r="AT28" i="9" s="1"/>
  <c r="AV28" i="9" s="1"/>
  <c r="AX28" i="9" s="1"/>
  <c r="AZ28" i="9" s="1"/>
  <c r="BB28" i="9" s="1"/>
  <c r="BD28" i="9" s="1"/>
  <c r="BF28" i="9" s="1"/>
  <c r="BH28" i="9" s="1"/>
  <c r="BJ28" i="9" s="1"/>
  <c r="BL28" i="9" s="1"/>
  <c r="M15" i="17"/>
  <c r="N15" i="17" s="1"/>
  <c r="D29" i="9"/>
  <c r="F29" i="9" s="1"/>
  <c r="H29" i="9" s="1"/>
  <c r="J29" i="9" s="1"/>
  <c r="L29" i="9" s="1"/>
  <c r="N29" i="9" s="1"/>
  <c r="P29" i="9" s="1"/>
  <c r="R29" i="9" s="1"/>
  <c r="T29" i="9" s="1"/>
  <c r="V29" i="9" s="1"/>
  <c r="X29" i="9" s="1"/>
  <c r="Z29" i="9" s="1"/>
  <c r="AB29" i="9" s="1"/>
  <c r="AD29" i="9" s="1"/>
  <c r="AF29" i="9" s="1"/>
  <c r="AH29" i="9" s="1"/>
  <c r="AJ29" i="9" s="1"/>
  <c r="AL29" i="9" s="1"/>
  <c r="AN29" i="9" s="1"/>
  <c r="AP29" i="9" s="1"/>
  <c r="AR29" i="9" s="1"/>
  <c r="AT29" i="9" s="1"/>
  <c r="AV29" i="9" s="1"/>
  <c r="AX29" i="9" s="1"/>
  <c r="AZ29" i="9" s="1"/>
  <c r="BB29" i="9" s="1"/>
  <c r="BD29" i="9" s="1"/>
  <c r="BF29" i="9" s="1"/>
  <c r="BH29" i="9" s="1"/>
  <c r="BJ29" i="9" s="1"/>
  <c r="BL29" i="9" s="1"/>
  <c r="L19" i="17"/>
  <c r="M13" i="17"/>
  <c r="D27" i="9"/>
  <c r="F27" i="9" s="1"/>
  <c r="H27" i="9" s="1"/>
  <c r="J27" i="9" s="1"/>
  <c r="L27" i="9" s="1"/>
  <c r="N27" i="9" s="1"/>
  <c r="P27" i="9" s="1"/>
  <c r="R27" i="9" s="1"/>
  <c r="T27" i="9" s="1"/>
  <c r="V27" i="9" s="1"/>
  <c r="X27" i="9" s="1"/>
  <c r="Z27" i="9" s="1"/>
  <c r="AB27" i="9" s="1"/>
  <c r="AD27" i="9" s="1"/>
  <c r="AF27" i="9" s="1"/>
  <c r="AH27" i="9" s="1"/>
  <c r="AJ27" i="9" s="1"/>
  <c r="AL27" i="9" s="1"/>
  <c r="AN27" i="9" s="1"/>
  <c r="AP27" i="9" s="1"/>
  <c r="AR27" i="9" s="1"/>
  <c r="AT27" i="9" s="1"/>
  <c r="AV27" i="9" s="1"/>
  <c r="AX27" i="9" s="1"/>
  <c r="AZ27" i="9" s="1"/>
  <c r="BB27" i="9" s="1"/>
  <c r="BD27" i="9" s="1"/>
  <c r="BF27" i="9" s="1"/>
  <c r="BH27" i="9" s="1"/>
  <c r="BJ27" i="9" s="1"/>
  <c r="BL27" i="9" s="1"/>
  <c r="M7" i="17"/>
  <c r="N7" i="17" s="1"/>
  <c r="D21" i="9"/>
  <c r="F21" i="9" s="1"/>
  <c r="H21" i="9" s="1"/>
  <c r="J21" i="9" s="1"/>
  <c r="L21" i="9" s="1"/>
  <c r="N21" i="9" s="1"/>
  <c r="P21" i="9" s="1"/>
  <c r="R21" i="9" s="1"/>
  <c r="T21" i="9" s="1"/>
  <c r="V21" i="9" s="1"/>
  <c r="X21" i="9" s="1"/>
  <c r="Z21" i="9" s="1"/>
  <c r="AB21" i="9" s="1"/>
  <c r="AD21" i="9" s="1"/>
  <c r="AF21" i="9" s="1"/>
  <c r="AH21" i="9" s="1"/>
  <c r="AJ21" i="9" s="1"/>
  <c r="AL21" i="9" s="1"/>
  <c r="AN21" i="9" s="1"/>
  <c r="AP21" i="9" s="1"/>
  <c r="AR21" i="9" s="1"/>
  <c r="AT21" i="9" s="1"/>
  <c r="AV21" i="9" s="1"/>
  <c r="AX21" i="9" s="1"/>
  <c r="AZ21" i="9" s="1"/>
  <c r="BB21" i="9" s="1"/>
  <c r="BD21" i="9" s="1"/>
  <c r="BF21" i="9" s="1"/>
  <c r="BH21" i="9" s="1"/>
  <c r="BJ21" i="9" s="1"/>
  <c r="BL21" i="9" s="1"/>
  <c r="L17" i="17"/>
  <c r="L11" i="17"/>
  <c r="M19" i="17"/>
  <c r="N19" i="17" s="1"/>
  <c r="D33" i="9"/>
  <c r="F33" i="9" s="1"/>
  <c r="H33" i="9" s="1"/>
  <c r="J33" i="9" s="1"/>
  <c r="L33" i="9" s="1"/>
  <c r="N33" i="9" s="1"/>
  <c r="P33" i="9" s="1"/>
  <c r="R33" i="9" s="1"/>
  <c r="T33" i="9" s="1"/>
  <c r="V33" i="9" s="1"/>
  <c r="X33" i="9" s="1"/>
  <c r="Z33" i="9" s="1"/>
  <c r="AB33" i="9" s="1"/>
  <c r="AD33" i="9" s="1"/>
  <c r="AF33" i="9" s="1"/>
  <c r="AH33" i="9" s="1"/>
  <c r="AJ33" i="9" s="1"/>
  <c r="AL33" i="9" s="1"/>
  <c r="AN33" i="9" s="1"/>
  <c r="AP33" i="9" s="1"/>
  <c r="AR33" i="9" s="1"/>
  <c r="AT33" i="9" s="1"/>
  <c r="AV33" i="9" s="1"/>
  <c r="AX33" i="9" s="1"/>
  <c r="AZ33" i="9" s="1"/>
  <c r="BB33" i="9" s="1"/>
  <c r="BD33" i="9" s="1"/>
  <c r="BF33" i="9" s="1"/>
  <c r="BH33" i="9" s="1"/>
  <c r="BJ33" i="9" s="1"/>
  <c r="BL33" i="9" s="1"/>
  <c r="M11" i="17"/>
  <c r="N11" i="17" s="1"/>
  <c r="D25" i="9"/>
  <c r="F25" i="9" s="1"/>
  <c r="H25" i="9" s="1"/>
  <c r="J25" i="9" s="1"/>
  <c r="L25" i="9" s="1"/>
  <c r="N25" i="9" s="1"/>
  <c r="P25" i="9" s="1"/>
  <c r="R25" i="9" s="1"/>
  <c r="T25" i="9" s="1"/>
  <c r="V25" i="9" s="1"/>
  <c r="X25" i="9" s="1"/>
  <c r="Z25" i="9" s="1"/>
  <c r="AB25" i="9" s="1"/>
  <c r="AD25" i="9" s="1"/>
  <c r="AF25" i="9" s="1"/>
  <c r="AH25" i="9" s="1"/>
  <c r="AJ25" i="9" s="1"/>
  <c r="AL25" i="9" s="1"/>
  <c r="AN25" i="9" s="1"/>
  <c r="AP25" i="9" s="1"/>
  <c r="AR25" i="9" s="1"/>
  <c r="AT25" i="9" s="1"/>
  <c r="AV25" i="9" s="1"/>
  <c r="AX25" i="9" s="1"/>
  <c r="AZ25" i="9" s="1"/>
  <c r="BB25" i="9" s="1"/>
  <c r="BD25" i="9" s="1"/>
  <c r="BF25" i="9" s="1"/>
  <c r="BH25" i="9" s="1"/>
  <c r="BJ25" i="9" s="1"/>
  <c r="BL25" i="9" s="1"/>
  <c r="M6" i="17"/>
  <c r="N6" i="17" s="1"/>
  <c r="D20" i="9"/>
  <c r="F20" i="9" s="1"/>
  <c r="H20" i="9" s="1"/>
  <c r="J20" i="9" s="1"/>
  <c r="L20" i="9" s="1"/>
  <c r="N20" i="9" s="1"/>
  <c r="P20" i="9" s="1"/>
  <c r="R20" i="9" s="1"/>
  <c r="T20" i="9" s="1"/>
  <c r="V20" i="9" s="1"/>
  <c r="X20" i="9" s="1"/>
  <c r="Z20" i="9" s="1"/>
  <c r="AB20" i="9" s="1"/>
  <c r="AD20" i="9" s="1"/>
  <c r="AF20" i="9" s="1"/>
  <c r="AH20" i="9" s="1"/>
  <c r="AJ20" i="9" s="1"/>
  <c r="AL20" i="9" s="1"/>
  <c r="AN20" i="9" s="1"/>
  <c r="AP20" i="9" s="1"/>
  <c r="AR20" i="9" s="1"/>
  <c r="AT20" i="9" s="1"/>
  <c r="AV20" i="9" s="1"/>
  <c r="AX20" i="9" s="1"/>
  <c r="AZ20" i="9" s="1"/>
  <c r="BB20" i="9" s="1"/>
  <c r="BD20" i="9" s="1"/>
  <c r="BF20" i="9" s="1"/>
  <c r="BH20" i="9" s="1"/>
  <c r="BJ20" i="9" s="1"/>
  <c r="BL20" i="9" s="1"/>
  <c r="L18" i="17"/>
  <c r="L16" i="17"/>
  <c r="M12" i="17"/>
  <c r="N12" i="17" s="1"/>
  <c r="D26" i="9"/>
  <c r="F26" i="9" s="1"/>
  <c r="H26" i="9" s="1"/>
  <c r="J26" i="9" s="1"/>
  <c r="L26" i="9" s="1"/>
  <c r="N26" i="9" s="1"/>
  <c r="P26" i="9" s="1"/>
  <c r="R26" i="9" s="1"/>
  <c r="T26" i="9" s="1"/>
  <c r="V26" i="9" s="1"/>
  <c r="X26" i="9" s="1"/>
  <c r="Z26" i="9" s="1"/>
  <c r="AB26" i="9" s="1"/>
  <c r="AD26" i="9" s="1"/>
  <c r="AF26" i="9" s="1"/>
  <c r="AH26" i="9" s="1"/>
  <c r="AJ26" i="9" s="1"/>
  <c r="AL26" i="9" s="1"/>
  <c r="AN26" i="9" s="1"/>
  <c r="AP26" i="9" s="1"/>
  <c r="AR26" i="9" s="1"/>
  <c r="AT26" i="9" s="1"/>
  <c r="AV26" i="9" s="1"/>
  <c r="AX26" i="9" s="1"/>
  <c r="AZ26" i="9" s="1"/>
  <c r="BB26" i="9" s="1"/>
  <c r="BD26" i="9" s="1"/>
  <c r="BF26" i="9" s="1"/>
  <c r="BH26" i="9" s="1"/>
  <c r="BJ26" i="9" s="1"/>
  <c r="BL26" i="9" s="1"/>
  <c r="L6" i="17"/>
  <c r="M17" i="17"/>
  <c r="N17" i="17" s="1"/>
  <c r="D31" i="9"/>
  <c r="F31" i="9" s="1"/>
  <c r="H31" i="9" s="1"/>
  <c r="J31" i="9" s="1"/>
  <c r="L31" i="9" s="1"/>
  <c r="N31" i="9" s="1"/>
  <c r="P31" i="9" s="1"/>
  <c r="R31" i="9" s="1"/>
  <c r="T31" i="9" s="1"/>
  <c r="V31" i="9" s="1"/>
  <c r="X31" i="9" s="1"/>
  <c r="Z31" i="9" s="1"/>
  <c r="AB31" i="9" s="1"/>
  <c r="AD31" i="9" s="1"/>
  <c r="AF31" i="9" s="1"/>
  <c r="AH31" i="9" s="1"/>
  <c r="AJ31" i="9" s="1"/>
  <c r="AL31" i="9" s="1"/>
  <c r="AN31" i="9" s="1"/>
  <c r="AP31" i="9" s="1"/>
  <c r="AR31" i="9" s="1"/>
  <c r="AT31" i="9" s="1"/>
  <c r="AV31" i="9" s="1"/>
  <c r="AX31" i="9" s="1"/>
  <c r="AZ31" i="9" s="1"/>
  <c r="BB31" i="9" s="1"/>
  <c r="BD31" i="9" s="1"/>
  <c r="BF31" i="9" s="1"/>
  <c r="BH31" i="9" s="1"/>
  <c r="BJ31" i="9" s="1"/>
  <c r="BL31" i="9" s="1"/>
  <c r="M18" i="17"/>
  <c r="N18" i="17" s="1"/>
  <c r="D32" i="9"/>
  <c r="F32" i="9" s="1"/>
  <c r="H32" i="9" s="1"/>
  <c r="J32" i="9" s="1"/>
  <c r="L32" i="9" s="1"/>
  <c r="N32" i="9" s="1"/>
  <c r="P32" i="9" s="1"/>
  <c r="R32" i="9" s="1"/>
  <c r="T32" i="9" s="1"/>
  <c r="V32" i="9" s="1"/>
  <c r="X32" i="9" s="1"/>
  <c r="Z32" i="9" s="1"/>
  <c r="AB32" i="9" s="1"/>
  <c r="AD32" i="9" s="1"/>
  <c r="AF32" i="9" s="1"/>
  <c r="AH32" i="9" s="1"/>
  <c r="AJ32" i="9" s="1"/>
  <c r="AL32" i="9" s="1"/>
  <c r="AN32" i="9" s="1"/>
  <c r="AP32" i="9" s="1"/>
  <c r="AR32" i="9" s="1"/>
  <c r="AT32" i="9" s="1"/>
  <c r="AV32" i="9" s="1"/>
  <c r="AX32" i="9" s="1"/>
  <c r="AZ32" i="9" s="1"/>
  <c r="BB32" i="9" s="1"/>
  <c r="BD32" i="9" s="1"/>
  <c r="BF32" i="9" s="1"/>
  <c r="BH32" i="9" s="1"/>
  <c r="BJ32" i="9" s="1"/>
  <c r="BL32" i="9" s="1"/>
  <c r="M16" i="17"/>
  <c r="N16" i="17" s="1"/>
  <c r="D30" i="9"/>
  <c r="F30" i="9" s="1"/>
  <c r="H30" i="9" s="1"/>
  <c r="J30" i="9" s="1"/>
  <c r="L30" i="9" s="1"/>
  <c r="N30" i="9" s="1"/>
  <c r="P30" i="9" s="1"/>
  <c r="R30" i="9" s="1"/>
  <c r="T30" i="9" s="1"/>
  <c r="V30" i="9" s="1"/>
  <c r="X30" i="9" s="1"/>
  <c r="Z30" i="9" s="1"/>
  <c r="AB30" i="9" s="1"/>
  <c r="AD30" i="9" s="1"/>
  <c r="AF30" i="9" s="1"/>
  <c r="AH30" i="9" s="1"/>
  <c r="AJ30" i="9" s="1"/>
  <c r="AL30" i="9" s="1"/>
  <c r="AN30" i="9" s="1"/>
  <c r="AP30" i="9" s="1"/>
  <c r="AR30" i="9" s="1"/>
  <c r="AT30" i="9" s="1"/>
  <c r="AV30" i="9" s="1"/>
  <c r="AX30" i="9" s="1"/>
  <c r="AZ30" i="9" s="1"/>
  <c r="BB30" i="9" s="1"/>
  <c r="BD30" i="9" s="1"/>
  <c r="BF30" i="9" s="1"/>
  <c r="BH30" i="9" s="1"/>
  <c r="BJ30" i="9" s="1"/>
  <c r="BL30" i="9" s="1"/>
  <c r="L12" i="17"/>
  <c r="L7" i="17"/>
  <c r="M9" i="17"/>
  <c r="D23" i="9"/>
  <c r="F23" i="9" s="1"/>
  <c r="H23" i="9" s="1"/>
  <c r="J23" i="9" s="1"/>
  <c r="L23" i="9" s="1"/>
  <c r="N23" i="9" s="1"/>
  <c r="P23" i="9" s="1"/>
  <c r="R23" i="9" s="1"/>
  <c r="T23" i="9" s="1"/>
  <c r="V23" i="9" s="1"/>
  <c r="X23" i="9" s="1"/>
  <c r="Z23" i="9" s="1"/>
  <c r="AB23" i="9" s="1"/>
  <c r="AD23" i="9" s="1"/>
  <c r="AF23" i="9" s="1"/>
  <c r="AH23" i="9" s="1"/>
  <c r="AJ23" i="9" s="1"/>
  <c r="AL23" i="9" s="1"/>
  <c r="AN23" i="9" s="1"/>
  <c r="AP23" i="9" s="1"/>
  <c r="AR23" i="9" s="1"/>
  <c r="AT23" i="9" s="1"/>
  <c r="AV23" i="9" s="1"/>
  <c r="AX23" i="9" s="1"/>
  <c r="AZ23" i="9" s="1"/>
  <c r="BB23" i="9" s="1"/>
  <c r="BD23" i="9" s="1"/>
  <c r="BF23" i="9" s="1"/>
  <c r="BH23" i="9" s="1"/>
  <c r="BJ23" i="9" s="1"/>
  <c r="BL23" i="9" s="1"/>
  <c r="L8" i="17"/>
  <c r="M8" i="17"/>
  <c r="N8" i="17" s="1"/>
  <c r="D22" i="9"/>
  <c r="F22" i="9" s="1"/>
  <c r="H22" i="9" s="1"/>
  <c r="J22" i="9" s="1"/>
  <c r="L22" i="9" s="1"/>
  <c r="N22" i="9" s="1"/>
  <c r="P22" i="9" s="1"/>
  <c r="R22" i="9" s="1"/>
  <c r="T22" i="9" s="1"/>
  <c r="V22" i="9" s="1"/>
  <c r="X22" i="9" s="1"/>
  <c r="Z22" i="9" s="1"/>
  <c r="AB22" i="9" s="1"/>
  <c r="AD22" i="9" s="1"/>
  <c r="AF22" i="9" s="1"/>
  <c r="AH22" i="9" s="1"/>
  <c r="AJ22" i="9" s="1"/>
  <c r="AL22" i="9" s="1"/>
  <c r="AN22" i="9" s="1"/>
  <c r="AP22" i="9" s="1"/>
  <c r="AR22" i="9" s="1"/>
  <c r="AT22" i="9" s="1"/>
  <c r="AV22" i="9" s="1"/>
  <c r="AX22" i="9" s="1"/>
  <c r="AZ22" i="9" s="1"/>
  <c r="BB22" i="9" s="1"/>
  <c r="BD22" i="9" s="1"/>
  <c r="BF22" i="9" s="1"/>
  <c r="BH22" i="9" s="1"/>
  <c r="BJ22" i="9" s="1"/>
  <c r="BL22" i="9" s="1"/>
  <c r="T18" i="10"/>
  <c r="V17" i="10"/>
  <c r="X36" i="5"/>
  <c r="V37" i="5"/>
  <c r="T37" i="15"/>
  <c r="V36" i="15"/>
  <c r="X44" i="15"/>
  <c r="V43" i="15"/>
  <c r="V45" i="15"/>
  <c r="AB17" i="15"/>
  <c r="Z18" i="15"/>
  <c r="T37" i="13"/>
  <c r="V36" i="13"/>
  <c r="X44" i="13"/>
  <c r="V43" i="13"/>
  <c r="V45" i="13"/>
  <c r="V18" i="13"/>
  <c r="X17" i="13"/>
  <c r="Z17" i="12"/>
  <c r="X18" i="12"/>
  <c r="T37" i="12"/>
  <c r="V36" i="12"/>
  <c r="X44" i="12"/>
  <c r="V43" i="12"/>
  <c r="V45" i="12"/>
  <c r="X44" i="11"/>
  <c r="V43" i="11"/>
  <c r="V45" i="11"/>
  <c r="V18" i="11"/>
  <c r="X17" i="11"/>
  <c r="T37" i="11"/>
  <c r="V36" i="11"/>
  <c r="X44" i="10"/>
  <c r="V43" i="10"/>
  <c r="V45" i="10"/>
  <c r="T37" i="10"/>
  <c r="V36" i="10"/>
  <c r="X44" i="9"/>
  <c r="V43" i="9"/>
  <c r="V45" i="9"/>
  <c r="T37" i="9"/>
  <c r="V36" i="9"/>
  <c r="X17" i="9"/>
  <c r="V18" i="9"/>
  <c r="X44" i="8"/>
  <c r="V43" i="8"/>
  <c r="V45" i="8"/>
  <c r="X36" i="8"/>
  <c r="V37" i="8"/>
  <c r="X18" i="8"/>
  <c r="Z17" i="8"/>
  <c r="X17" i="7"/>
  <c r="V18" i="7"/>
  <c r="X45" i="7"/>
  <c r="Z44" i="7"/>
  <c r="X43" i="7"/>
  <c r="T37" i="7"/>
  <c r="V36" i="7"/>
  <c r="X44" i="6"/>
  <c r="V43" i="6"/>
  <c r="V45" i="6"/>
  <c r="T37" i="6"/>
  <c r="V36" i="6"/>
  <c r="V18" i="6"/>
  <c r="X17" i="6"/>
  <c r="X17" i="5"/>
  <c r="V18" i="5"/>
  <c r="X44" i="5"/>
  <c r="V43" i="5"/>
  <c r="V45" i="5"/>
  <c r="X44" i="4"/>
  <c r="V43" i="4"/>
  <c r="V45" i="4"/>
  <c r="X17" i="4"/>
  <c r="V18" i="4"/>
  <c r="R37" i="4"/>
  <c r="T36" i="4"/>
  <c r="V19" i="3"/>
  <c r="T34" i="3"/>
  <c r="D22" i="10" l="1"/>
  <c r="F22" i="10" s="1"/>
  <c r="H22" i="10" s="1"/>
  <c r="J22" i="10" s="1"/>
  <c r="L22" i="10" s="1"/>
  <c r="N22" i="10" s="1"/>
  <c r="P22" i="10" s="1"/>
  <c r="R22" i="10" s="1"/>
  <c r="T22" i="10" s="1"/>
  <c r="V22" i="10" s="1"/>
  <c r="X22" i="10" s="1"/>
  <c r="Z22" i="10" s="1"/>
  <c r="AB22" i="10" s="1"/>
  <c r="AD22" i="10" s="1"/>
  <c r="AF22" i="10" s="1"/>
  <c r="AH22" i="10" s="1"/>
  <c r="AJ22" i="10" s="1"/>
  <c r="AL22" i="10" s="1"/>
  <c r="AN22" i="10" s="1"/>
  <c r="AP22" i="10" s="1"/>
  <c r="AR22" i="10" s="1"/>
  <c r="AT22" i="10" s="1"/>
  <c r="AV22" i="10" s="1"/>
  <c r="AX22" i="10" s="1"/>
  <c r="AZ22" i="10" s="1"/>
  <c r="BB22" i="10" s="1"/>
  <c r="BD22" i="10" s="1"/>
  <c r="BF22" i="10" s="1"/>
  <c r="BH22" i="10" s="1"/>
  <c r="BJ22" i="10" s="1"/>
  <c r="BL22" i="10" s="1"/>
  <c r="O8" i="17"/>
  <c r="D29" i="10"/>
  <c r="F29" i="10" s="1"/>
  <c r="H29" i="10" s="1"/>
  <c r="J29" i="10" s="1"/>
  <c r="L29" i="10" s="1"/>
  <c r="N29" i="10" s="1"/>
  <c r="P29" i="10" s="1"/>
  <c r="R29" i="10" s="1"/>
  <c r="T29" i="10" s="1"/>
  <c r="V29" i="10" s="1"/>
  <c r="X29" i="10" s="1"/>
  <c r="Z29" i="10" s="1"/>
  <c r="AB29" i="10" s="1"/>
  <c r="AD29" i="10" s="1"/>
  <c r="AF29" i="10" s="1"/>
  <c r="AH29" i="10" s="1"/>
  <c r="AJ29" i="10" s="1"/>
  <c r="AL29" i="10" s="1"/>
  <c r="AN29" i="10" s="1"/>
  <c r="AP29" i="10" s="1"/>
  <c r="AR29" i="10" s="1"/>
  <c r="AT29" i="10" s="1"/>
  <c r="AV29" i="10" s="1"/>
  <c r="AX29" i="10" s="1"/>
  <c r="AZ29" i="10" s="1"/>
  <c r="BB29" i="10" s="1"/>
  <c r="BD29" i="10" s="1"/>
  <c r="BF29" i="10" s="1"/>
  <c r="BH29" i="10" s="1"/>
  <c r="BJ29" i="10" s="1"/>
  <c r="BL29" i="10" s="1"/>
  <c r="O15" i="17"/>
  <c r="D30" i="10"/>
  <c r="F30" i="10" s="1"/>
  <c r="H30" i="10" s="1"/>
  <c r="J30" i="10" s="1"/>
  <c r="L30" i="10" s="1"/>
  <c r="N30" i="10" s="1"/>
  <c r="P30" i="10" s="1"/>
  <c r="R30" i="10" s="1"/>
  <c r="T30" i="10" s="1"/>
  <c r="V30" i="10" s="1"/>
  <c r="X30" i="10" s="1"/>
  <c r="Z30" i="10" s="1"/>
  <c r="AB30" i="10" s="1"/>
  <c r="AD30" i="10" s="1"/>
  <c r="AF30" i="10" s="1"/>
  <c r="AH30" i="10" s="1"/>
  <c r="AJ30" i="10" s="1"/>
  <c r="AL30" i="10" s="1"/>
  <c r="AN30" i="10" s="1"/>
  <c r="AP30" i="10" s="1"/>
  <c r="AR30" i="10" s="1"/>
  <c r="AT30" i="10" s="1"/>
  <c r="AV30" i="10" s="1"/>
  <c r="AX30" i="10" s="1"/>
  <c r="AZ30" i="10" s="1"/>
  <c r="BB30" i="10" s="1"/>
  <c r="BD30" i="10" s="1"/>
  <c r="BF30" i="10" s="1"/>
  <c r="BH30" i="10" s="1"/>
  <c r="BJ30" i="10" s="1"/>
  <c r="BL30" i="10" s="1"/>
  <c r="O16" i="17"/>
  <c r="P16" i="17" s="1"/>
  <c r="D21" i="10"/>
  <c r="F21" i="10" s="1"/>
  <c r="H21" i="10" s="1"/>
  <c r="J21" i="10" s="1"/>
  <c r="L21" i="10" s="1"/>
  <c r="N21" i="10" s="1"/>
  <c r="P21" i="10" s="1"/>
  <c r="R21" i="10" s="1"/>
  <c r="T21" i="10" s="1"/>
  <c r="V21" i="10" s="1"/>
  <c r="X21" i="10" s="1"/>
  <c r="Z21" i="10" s="1"/>
  <c r="AB21" i="10" s="1"/>
  <c r="AD21" i="10" s="1"/>
  <c r="AF21" i="10" s="1"/>
  <c r="AH21" i="10" s="1"/>
  <c r="AJ21" i="10" s="1"/>
  <c r="AL21" i="10" s="1"/>
  <c r="AN21" i="10" s="1"/>
  <c r="AP21" i="10" s="1"/>
  <c r="AR21" i="10" s="1"/>
  <c r="AT21" i="10" s="1"/>
  <c r="AV21" i="10" s="1"/>
  <c r="AX21" i="10" s="1"/>
  <c r="AZ21" i="10" s="1"/>
  <c r="BB21" i="10" s="1"/>
  <c r="BD21" i="10" s="1"/>
  <c r="BF21" i="10" s="1"/>
  <c r="BH21" i="10" s="1"/>
  <c r="BJ21" i="10" s="1"/>
  <c r="BL21" i="10" s="1"/>
  <c r="O7" i="17"/>
  <c r="P7" i="17" s="1"/>
  <c r="D25" i="10"/>
  <c r="F25" i="10" s="1"/>
  <c r="H25" i="10" s="1"/>
  <c r="J25" i="10" s="1"/>
  <c r="L25" i="10" s="1"/>
  <c r="N25" i="10" s="1"/>
  <c r="P25" i="10" s="1"/>
  <c r="R25" i="10" s="1"/>
  <c r="T25" i="10" s="1"/>
  <c r="V25" i="10" s="1"/>
  <c r="X25" i="10" s="1"/>
  <c r="Z25" i="10" s="1"/>
  <c r="AB25" i="10" s="1"/>
  <c r="AD25" i="10" s="1"/>
  <c r="AF25" i="10" s="1"/>
  <c r="AH25" i="10" s="1"/>
  <c r="AJ25" i="10" s="1"/>
  <c r="AL25" i="10" s="1"/>
  <c r="AN25" i="10" s="1"/>
  <c r="AP25" i="10" s="1"/>
  <c r="AR25" i="10" s="1"/>
  <c r="AT25" i="10" s="1"/>
  <c r="AV25" i="10" s="1"/>
  <c r="AX25" i="10" s="1"/>
  <c r="AZ25" i="10" s="1"/>
  <c r="BB25" i="10" s="1"/>
  <c r="BD25" i="10" s="1"/>
  <c r="BF25" i="10" s="1"/>
  <c r="BH25" i="10" s="1"/>
  <c r="BJ25" i="10" s="1"/>
  <c r="BL25" i="10" s="1"/>
  <c r="O11" i="17"/>
  <c r="P11" i="17" s="1"/>
  <c r="D28" i="10"/>
  <c r="F28" i="10" s="1"/>
  <c r="H28" i="10" s="1"/>
  <c r="J28" i="10" s="1"/>
  <c r="L28" i="10" s="1"/>
  <c r="N28" i="10" s="1"/>
  <c r="P28" i="10" s="1"/>
  <c r="R28" i="10" s="1"/>
  <c r="T28" i="10" s="1"/>
  <c r="V28" i="10" s="1"/>
  <c r="X28" i="10" s="1"/>
  <c r="Z28" i="10" s="1"/>
  <c r="AB28" i="10" s="1"/>
  <c r="AD28" i="10" s="1"/>
  <c r="AF28" i="10" s="1"/>
  <c r="AH28" i="10" s="1"/>
  <c r="AJ28" i="10" s="1"/>
  <c r="AL28" i="10" s="1"/>
  <c r="AN28" i="10" s="1"/>
  <c r="AP28" i="10" s="1"/>
  <c r="AR28" i="10" s="1"/>
  <c r="AT28" i="10" s="1"/>
  <c r="AV28" i="10" s="1"/>
  <c r="AX28" i="10" s="1"/>
  <c r="AZ28" i="10" s="1"/>
  <c r="BB28" i="10" s="1"/>
  <c r="BD28" i="10" s="1"/>
  <c r="BF28" i="10" s="1"/>
  <c r="BH28" i="10" s="1"/>
  <c r="BJ28" i="10" s="1"/>
  <c r="BL28" i="10" s="1"/>
  <c r="O14" i="17"/>
  <c r="P14" i="17" s="1"/>
  <c r="D27" i="10"/>
  <c r="F27" i="10" s="1"/>
  <c r="H27" i="10" s="1"/>
  <c r="J27" i="10" s="1"/>
  <c r="L27" i="10" s="1"/>
  <c r="N27" i="10" s="1"/>
  <c r="P27" i="10" s="1"/>
  <c r="R27" i="10" s="1"/>
  <c r="T27" i="10" s="1"/>
  <c r="V27" i="10" s="1"/>
  <c r="X27" i="10" s="1"/>
  <c r="Z27" i="10" s="1"/>
  <c r="AB27" i="10" s="1"/>
  <c r="AD27" i="10" s="1"/>
  <c r="AF27" i="10" s="1"/>
  <c r="AH27" i="10" s="1"/>
  <c r="AJ27" i="10" s="1"/>
  <c r="AL27" i="10" s="1"/>
  <c r="AN27" i="10" s="1"/>
  <c r="AP27" i="10" s="1"/>
  <c r="AR27" i="10" s="1"/>
  <c r="AT27" i="10" s="1"/>
  <c r="AV27" i="10" s="1"/>
  <c r="AX27" i="10" s="1"/>
  <c r="AZ27" i="10" s="1"/>
  <c r="BB27" i="10" s="1"/>
  <c r="BD27" i="10" s="1"/>
  <c r="BF27" i="10" s="1"/>
  <c r="BH27" i="10" s="1"/>
  <c r="BJ27" i="10" s="1"/>
  <c r="BL27" i="10" s="1"/>
  <c r="O13" i="17"/>
  <c r="P13" i="17" s="1"/>
  <c r="N14" i="17"/>
  <c r="D26" i="10"/>
  <c r="F26" i="10" s="1"/>
  <c r="H26" i="10" s="1"/>
  <c r="J26" i="10" s="1"/>
  <c r="L26" i="10" s="1"/>
  <c r="N26" i="10" s="1"/>
  <c r="P26" i="10" s="1"/>
  <c r="R26" i="10" s="1"/>
  <c r="T26" i="10" s="1"/>
  <c r="V26" i="10" s="1"/>
  <c r="X26" i="10" s="1"/>
  <c r="Z26" i="10" s="1"/>
  <c r="AB26" i="10" s="1"/>
  <c r="AD26" i="10" s="1"/>
  <c r="AF26" i="10" s="1"/>
  <c r="AH26" i="10" s="1"/>
  <c r="AJ26" i="10" s="1"/>
  <c r="AL26" i="10" s="1"/>
  <c r="AN26" i="10" s="1"/>
  <c r="AP26" i="10" s="1"/>
  <c r="AR26" i="10" s="1"/>
  <c r="AT26" i="10" s="1"/>
  <c r="AV26" i="10" s="1"/>
  <c r="AX26" i="10" s="1"/>
  <c r="AZ26" i="10" s="1"/>
  <c r="BB26" i="10" s="1"/>
  <c r="BD26" i="10" s="1"/>
  <c r="BF26" i="10" s="1"/>
  <c r="BH26" i="10" s="1"/>
  <c r="BJ26" i="10" s="1"/>
  <c r="BL26" i="10" s="1"/>
  <c r="O12" i="17"/>
  <c r="P12" i="17" s="1"/>
  <c r="D32" i="10"/>
  <c r="F32" i="10" s="1"/>
  <c r="H32" i="10" s="1"/>
  <c r="J32" i="10" s="1"/>
  <c r="L32" i="10" s="1"/>
  <c r="N32" i="10" s="1"/>
  <c r="P32" i="10" s="1"/>
  <c r="R32" i="10" s="1"/>
  <c r="T32" i="10" s="1"/>
  <c r="V32" i="10" s="1"/>
  <c r="X32" i="10" s="1"/>
  <c r="Z32" i="10" s="1"/>
  <c r="AB32" i="10" s="1"/>
  <c r="AD32" i="10" s="1"/>
  <c r="AF32" i="10" s="1"/>
  <c r="AH32" i="10" s="1"/>
  <c r="AJ32" i="10" s="1"/>
  <c r="AL32" i="10" s="1"/>
  <c r="AN32" i="10" s="1"/>
  <c r="AP32" i="10" s="1"/>
  <c r="AR32" i="10" s="1"/>
  <c r="AT32" i="10" s="1"/>
  <c r="AV32" i="10" s="1"/>
  <c r="AX32" i="10" s="1"/>
  <c r="AZ32" i="10" s="1"/>
  <c r="BB32" i="10" s="1"/>
  <c r="BD32" i="10" s="1"/>
  <c r="BF32" i="10" s="1"/>
  <c r="BH32" i="10" s="1"/>
  <c r="BJ32" i="10" s="1"/>
  <c r="BL32" i="10" s="1"/>
  <c r="O18" i="17"/>
  <c r="D33" i="10"/>
  <c r="F33" i="10" s="1"/>
  <c r="H33" i="10" s="1"/>
  <c r="J33" i="10" s="1"/>
  <c r="L33" i="10" s="1"/>
  <c r="N33" i="10" s="1"/>
  <c r="P33" i="10" s="1"/>
  <c r="R33" i="10" s="1"/>
  <c r="T33" i="10" s="1"/>
  <c r="V33" i="10" s="1"/>
  <c r="X33" i="10" s="1"/>
  <c r="Z33" i="10" s="1"/>
  <c r="AB33" i="10" s="1"/>
  <c r="AD33" i="10" s="1"/>
  <c r="AF33" i="10" s="1"/>
  <c r="AH33" i="10" s="1"/>
  <c r="AJ33" i="10" s="1"/>
  <c r="AL33" i="10" s="1"/>
  <c r="AN33" i="10" s="1"/>
  <c r="AP33" i="10" s="1"/>
  <c r="AR33" i="10" s="1"/>
  <c r="AT33" i="10" s="1"/>
  <c r="AV33" i="10" s="1"/>
  <c r="AX33" i="10" s="1"/>
  <c r="AZ33" i="10" s="1"/>
  <c r="BB33" i="10" s="1"/>
  <c r="BD33" i="10" s="1"/>
  <c r="BF33" i="10" s="1"/>
  <c r="BH33" i="10" s="1"/>
  <c r="BJ33" i="10" s="1"/>
  <c r="BL33" i="10" s="1"/>
  <c r="O19" i="17"/>
  <c r="P19" i="17" s="1"/>
  <c r="N9" i="17"/>
  <c r="N13" i="17"/>
  <c r="D23" i="10"/>
  <c r="F23" i="10" s="1"/>
  <c r="H23" i="10" s="1"/>
  <c r="J23" i="10" s="1"/>
  <c r="L23" i="10" s="1"/>
  <c r="N23" i="10" s="1"/>
  <c r="P23" i="10" s="1"/>
  <c r="R23" i="10" s="1"/>
  <c r="T23" i="10" s="1"/>
  <c r="V23" i="10" s="1"/>
  <c r="X23" i="10" s="1"/>
  <c r="Z23" i="10" s="1"/>
  <c r="AB23" i="10" s="1"/>
  <c r="AD23" i="10" s="1"/>
  <c r="AF23" i="10" s="1"/>
  <c r="AH23" i="10" s="1"/>
  <c r="AJ23" i="10" s="1"/>
  <c r="AL23" i="10" s="1"/>
  <c r="AN23" i="10" s="1"/>
  <c r="AP23" i="10" s="1"/>
  <c r="AR23" i="10" s="1"/>
  <c r="AT23" i="10" s="1"/>
  <c r="AV23" i="10" s="1"/>
  <c r="AX23" i="10" s="1"/>
  <c r="AZ23" i="10" s="1"/>
  <c r="BB23" i="10" s="1"/>
  <c r="BD23" i="10" s="1"/>
  <c r="BF23" i="10" s="1"/>
  <c r="BH23" i="10" s="1"/>
  <c r="BJ23" i="10" s="1"/>
  <c r="BL23" i="10" s="1"/>
  <c r="O9" i="17"/>
  <c r="P9" i="17" s="1"/>
  <c r="D31" i="10"/>
  <c r="F31" i="10" s="1"/>
  <c r="H31" i="10" s="1"/>
  <c r="J31" i="10" s="1"/>
  <c r="L31" i="10" s="1"/>
  <c r="N31" i="10" s="1"/>
  <c r="P31" i="10" s="1"/>
  <c r="R31" i="10" s="1"/>
  <c r="T31" i="10" s="1"/>
  <c r="V31" i="10" s="1"/>
  <c r="X31" i="10" s="1"/>
  <c r="Z31" i="10" s="1"/>
  <c r="AB31" i="10" s="1"/>
  <c r="AD31" i="10" s="1"/>
  <c r="AF31" i="10" s="1"/>
  <c r="AH31" i="10" s="1"/>
  <c r="AJ31" i="10" s="1"/>
  <c r="AL31" i="10" s="1"/>
  <c r="AN31" i="10" s="1"/>
  <c r="AP31" i="10" s="1"/>
  <c r="AR31" i="10" s="1"/>
  <c r="AT31" i="10" s="1"/>
  <c r="AV31" i="10" s="1"/>
  <c r="AX31" i="10" s="1"/>
  <c r="AZ31" i="10" s="1"/>
  <c r="BB31" i="10" s="1"/>
  <c r="BD31" i="10" s="1"/>
  <c r="BF31" i="10" s="1"/>
  <c r="BH31" i="10" s="1"/>
  <c r="BJ31" i="10" s="1"/>
  <c r="BL31" i="10" s="1"/>
  <c r="O17" i="17"/>
  <c r="P17" i="17" s="1"/>
  <c r="D24" i="10"/>
  <c r="F24" i="10" s="1"/>
  <c r="H24" i="10" s="1"/>
  <c r="J24" i="10" s="1"/>
  <c r="L24" i="10" s="1"/>
  <c r="N24" i="10" s="1"/>
  <c r="P24" i="10" s="1"/>
  <c r="R24" i="10" s="1"/>
  <c r="T24" i="10" s="1"/>
  <c r="V24" i="10" s="1"/>
  <c r="X24" i="10" s="1"/>
  <c r="Z24" i="10" s="1"/>
  <c r="AB24" i="10" s="1"/>
  <c r="AD24" i="10" s="1"/>
  <c r="AF24" i="10" s="1"/>
  <c r="AH24" i="10" s="1"/>
  <c r="AJ24" i="10" s="1"/>
  <c r="AL24" i="10" s="1"/>
  <c r="AN24" i="10" s="1"/>
  <c r="AP24" i="10" s="1"/>
  <c r="AR24" i="10" s="1"/>
  <c r="AT24" i="10" s="1"/>
  <c r="AV24" i="10" s="1"/>
  <c r="AX24" i="10" s="1"/>
  <c r="AZ24" i="10" s="1"/>
  <c r="BB24" i="10" s="1"/>
  <c r="BD24" i="10" s="1"/>
  <c r="BF24" i="10" s="1"/>
  <c r="BH24" i="10" s="1"/>
  <c r="BJ24" i="10" s="1"/>
  <c r="BL24" i="10" s="1"/>
  <c r="O10" i="17"/>
  <c r="P10" i="17" s="1"/>
  <c r="D20" i="10"/>
  <c r="F20" i="10" s="1"/>
  <c r="H20" i="10" s="1"/>
  <c r="J20" i="10" s="1"/>
  <c r="L20" i="10" s="1"/>
  <c r="N20" i="10" s="1"/>
  <c r="P20" i="10" s="1"/>
  <c r="R20" i="10" s="1"/>
  <c r="T20" i="10" s="1"/>
  <c r="V20" i="10" s="1"/>
  <c r="X20" i="10" s="1"/>
  <c r="Z20" i="10" s="1"/>
  <c r="AB20" i="10" s="1"/>
  <c r="AD20" i="10" s="1"/>
  <c r="AF20" i="10" s="1"/>
  <c r="AH20" i="10" s="1"/>
  <c r="AJ20" i="10" s="1"/>
  <c r="AL20" i="10" s="1"/>
  <c r="AN20" i="10" s="1"/>
  <c r="AP20" i="10" s="1"/>
  <c r="AR20" i="10" s="1"/>
  <c r="AT20" i="10" s="1"/>
  <c r="AV20" i="10" s="1"/>
  <c r="AX20" i="10" s="1"/>
  <c r="AZ20" i="10" s="1"/>
  <c r="BB20" i="10" s="1"/>
  <c r="BD20" i="10" s="1"/>
  <c r="BF20" i="10" s="1"/>
  <c r="BH20" i="10" s="1"/>
  <c r="BJ20" i="10" s="1"/>
  <c r="BL20" i="10" s="1"/>
  <c r="O6" i="17"/>
  <c r="V18" i="10"/>
  <c r="X17" i="10"/>
  <c r="Z36" i="5"/>
  <c r="X37" i="5"/>
  <c r="X45" i="15"/>
  <c r="X43" i="15"/>
  <c r="Z44" i="15"/>
  <c r="AD17" i="15"/>
  <c r="AB18" i="15"/>
  <c r="V37" i="15"/>
  <c r="X36" i="15"/>
  <c r="X45" i="13"/>
  <c r="Z44" i="13"/>
  <c r="X43" i="13"/>
  <c r="Z17" i="13"/>
  <c r="X18" i="13"/>
  <c r="V37" i="13"/>
  <c r="X36" i="13"/>
  <c r="X45" i="12"/>
  <c r="X43" i="12"/>
  <c r="Z44" i="12"/>
  <c r="V37" i="12"/>
  <c r="X36" i="12"/>
  <c r="AB17" i="12"/>
  <c r="Z18" i="12"/>
  <c r="Z17" i="11"/>
  <c r="X18" i="11"/>
  <c r="V37" i="11"/>
  <c r="X36" i="11"/>
  <c r="X45" i="11"/>
  <c r="Z44" i="11"/>
  <c r="X43" i="11"/>
  <c r="X45" i="10"/>
  <c r="X43" i="10"/>
  <c r="Z44" i="10"/>
  <c r="V37" i="10"/>
  <c r="X36" i="10"/>
  <c r="Z17" i="9"/>
  <c r="X18" i="9"/>
  <c r="V37" i="9"/>
  <c r="X36" i="9"/>
  <c r="X45" i="9"/>
  <c r="X43" i="9"/>
  <c r="Z44" i="9"/>
  <c r="Z36" i="8"/>
  <c r="X37" i="8"/>
  <c r="Z18" i="8"/>
  <c r="AB17" i="8"/>
  <c r="X45" i="8"/>
  <c r="X43" i="8"/>
  <c r="Z44" i="8"/>
  <c r="Z45" i="7"/>
  <c r="AB44" i="7"/>
  <c r="Z43" i="7"/>
  <c r="Z17" i="7"/>
  <c r="X18" i="7"/>
  <c r="X36" i="7"/>
  <c r="V37" i="7"/>
  <c r="X36" i="6"/>
  <c r="V37" i="6"/>
  <c r="X45" i="6"/>
  <c r="Z44" i="6"/>
  <c r="X43" i="6"/>
  <c r="X18" i="6"/>
  <c r="Z17" i="6"/>
  <c r="X45" i="5"/>
  <c r="X43" i="5"/>
  <c r="Z44" i="5"/>
  <c r="X18" i="5"/>
  <c r="Z17" i="5"/>
  <c r="Z17" i="4"/>
  <c r="X18" i="4"/>
  <c r="X45" i="4"/>
  <c r="Z44" i="4"/>
  <c r="X43" i="4"/>
  <c r="T37" i="4"/>
  <c r="V36" i="4"/>
  <c r="X19" i="3"/>
  <c r="V34" i="3"/>
  <c r="D21" i="11" l="1"/>
  <c r="F21" i="11" s="1"/>
  <c r="H21" i="11" s="1"/>
  <c r="J21" i="11" s="1"/>
  <c r="L21" i="11" s="1"/>
  <c r="N21" i="11" s="1"/>
  <c r="P21" i="11" s="1"/>
  <c r="R21" i="11" s="1"/>
  <c r="T21" i="11" s="1"/>
  <c r="V21" i="11" s="1"/>
  <c r="X21" i="11" s="1"/>
  <c r="Z21" i="11" s="1"/>
  <c r="AB21" i="11" s="1"/>
  <c r="AD21" i="11" s="1"/>
  <c r="AF21" i="11" s="1"/>
  <c r="AH21" i="11" s="1"/>
  <c r="AJ21" i="11" s="1"/>
  <c r="AL21" i="11" s="1"/>
  <c r="AN21" i="11" s="1"/>
  <c r="AP21" i="11" s="1"/>
  <c r="AR21" i="11" s="1"/>
  <c r="AT21" i="11" s="1"/>
  <c r="AV21" i="11" s="1"/>
  <c r="AX21" i="11" s="1"/>
  <c r="AZ21" i="11" s="1"/>
  <c r="BB21" i="11" s="1"/>
  <c r="BD21" i="11" s="1"/>
  <c r="BF21" i="11" s="1"/>
  <c r="BH21" i="11" s="1"/>
  <c r="BJ21" i="11" s="1"/>
  <c r="Q7" i="17"/>
  <c r="D27" i="11"/>
  <c r="F27" i="11" s="1"/>
  <c r="H27" i="11" s="1"/>
  <c r="J27" i="11" s="1"/>
  <c r="L27" i="11" s="1"/>
  <c r="N27" i="11" s="1"/>
  <c r="P27" i="11" s="1"/>
  <c r="R27" i="11" s="1"/>
  <c r="T27" i="11" s="1"/>
  <c r="V27" i="11" s="1"/>
  <c r="X27" i="11" s="1"/>
  <c r="Z27" i="11" s="1"/>
  <c r="AB27" i="11" s="1"/>
  <c r="AD27" i="11" s="1"/>
  <c r="AF27" i="11" s="1"/>
  <c r="AH27" i="11" s="1"/>
  <c r="AJ27" i="11" s="1"/>
  <c r="AL27" i="11" s="1"/>
  <c r="AN27" i="11" s="1"/>
  <c r="AP27" i="11" s="1"/>
  <c r="AR27" i="11" s="1"/>
  <c r="AT27" i="11" s="1"/>
  <c r="AV27" i="11" s="1"/>
  <c r="AX27" i="11" s="1"/>
  <c r="AZ27" i="11" s="1"/>
  <c r="BB27" i="11" s="1"/>
  <c r="BD27" i="11" s="1"/>
  <c r="BF27" i="11" s="1"/>
  <c r="BH27" i="11" s="1"/>
  <c r="BJ27" i="11" s="1"/>
  <c r="Q13" i="17"/>
  <c r="R13" i="17" s="1"/>
  <c r="D33" i="11"/>
  <c r="F33" i="11" s="1"/>
  <c r="H33" i="11" s="1"/>
  <c r="J33" i="11" s="1"/>
  <c r="L33" i="11" s="1"/>
  <c r="N33" i="11" s="1"/>
  <c r="P33" i="11" s="1"/>
  <c r="R33" i="11" s="1"/>
  <c r="T33" i="11" s="1"/>
  <c r="V33" i="11" s="1"/>
  <c r="X33" i="11" s="1"/>
  <c r="Z33" i="11" s="1"/>
  <c r="AB33" i="11" s="1"/>
  <c r="AD33" i="11" s="1"/>
  <c r="AF33" i="11" s="1"/>
  <c r="AH33" i="11" s="1"/>
  <c r="AJ33" i="11" s="1"/>
  <c r="AL33" i="11" s="1"/>
  <c r="AN33" i="11" s="1"/>
  <c r="AP33" i="11" s="1"/>
  <c r="AR33" i="11" s="1"/>
  <c r="AT33" i="11" s="1"/>
  <c r="AV33" i="11" s="1"/>
  <c r="AX33" i="11" s="1"/>
  <c r="AZ33" i="11" s="1"/>
  <c r="BB33" i="11" s="1"/>
  <c r="BD33" i="11" s="1"/>
  <c r="BF33" i="11" s="1"/>
  <c r="BH33" i="11" s="1"/>
  <c r="BJ33" i="11" s="1"/>
  <c r="Q19" i="17"/>
  <c r="R19" i="17" s="1"/>
  <c r="D23" i="11"/>
  <c r="F23" i="11" s="1"/>
  <c r="H23" i="11" s="1"/>
  <c r="J23" i="11" s="1"/>
  <c r="L23" i="11" s="1"/>
  <c r="N23" i="11" s="1"/>
  <c r="P23" i="11" s="1"/>
  <c r="R23" i="11" s="1"/>
  <c r="T23" i="11" s="1"/>
  <c r="V23" i="11" s="1"/>
  <c r="X23" i="11" s="1"/>
  <c r="Z23" i="11" s="1"/>
  <c r="AB23" i="11" s="1"/>
  <c r="AD23" i="11" s="1"/>
  <c r="AF23" i="11" s="1"/>
  <c r="AH23" i="11" s="1"/>
  <c r="AJ23" i="11" s="1"/>
  <c r="AL23" i="11" s="1"/>
  <c r="AN23" i="11" s="1"/>
  <c r="AP23" i="11" s="1"/>
  <c r="AR23" i="11" s="1"/>
  <c r="AT23" i="11" s="1"/>
  <c r="AV23" i="11" s="1"/>
  <c r="AX23" i="11" s="1"/>
  <c r="AZ23" i="11" s="1"/>
  <c r="BB23" i="11" s="1"/>
  <c r="BD23" i="11" s="1"/>
  <c r="BF23" i="11" s="1"/>
  <c r="BH23" i="11" s="1"/>
  <c r="BJ23" i="11" s="1"/>
  <c r="Q9" i="17"/>
  <c r="P18" i="17"/>
  <c r="D30" i="11"/>
  <c r="F30" i="11" s="1"/>
  <c r="H30" i="11" s="1"/>
  <c r="J30" i="11" s="1"/>
  <c r="L30" i="11" s="1"/>
  <c r="N30" i="11" s="1"/>
  <c r="P30" i="11" s="1"/>
  <c r="R30" i="11" s="1"/>
  <c r="T30" i="11" s="1"/>
  <c r="V30" i="11" s="1"/>
  <c r="X30" i="11" s="1"/>
  <c r="Z30" i="11" s="1"/>
  <c r="AB30" i="11" s="1"/>
  <c r="AD30" i="11" s="1"/>
  <c r="AF30" i="11" s="1"/>
  <c r="AH30" i="11" s="1"/>
  <c r="AJ30" i="11" s="1"/>
  <c r="AL30" i="11" s="1"/>
  <c r="AN30" i="11" s="1"/>
  <c r="AP30" i="11" s="1"/>
  <c r="AR30" i="11" s="1"/>
  <c r="AT30" i="11" s="1"/>
  <c r="AV30" i="11" s="1"/>
  <c r="AX30" i="11" s="1"/>
  <c r="AZ30" i="11" s="1"/>
  <c r="BB30" i="11" s="1"/>
  <c r="BD30" i="11" s="1"/>
  <c r="BF30" i="11" s="1"/>
  <c r="BH30" i="11" s="1"/>
  <c r="BJ30" i="11" s="1"/>
  <c r="Q16" i="17"/>
  <c r="D24" i="11"/>
  <c r="F24" i="11" s="1"/>
  <c r="H24" i="11" s="1"/>
  <c r="J24" i="11" s="1"/>
  <c r="L24" i="11" s="1"/>
  <c r="N24" i="11" s="1"/>
  <c r="P24" i="11" s="1"/>
  <c r="R24" i="11" s="1"/>
  <c r="T24" i="11" s="1"/>
  <c r="V24" i="11" s="1"/>
  <c r="X24" i="11" s="1"/>
  <c r="Z24" i="11" s="1"/>
  <c r="AB24" i="11" s="1"/>
  <c r="AD24" i="11" s="1"/>
  <c r="AF24" i="11" s="1"/>
  <c r="AH24" i="11" s="1"/>
  <c r="AJ24" i="11" s="1"/>
  <c r="AL24" i="11" s="1"/>
  <c r="AN24" i="11" s="1"/>
  <c r="AP24" i="11" s="1"/>
  <c r="AR24" i="11" s="1"/>
  <c r="AT24" i="11" s="1"/>
  <c r="AV24" i="11" s="1"/>
  <c r="AX24" i="11" s="1"/>
  <c r="AZ24" i="11" s="1"/>
  <c r="BB24" i="11" s="1"/>
  <c r="BD24" i="11" s="1"/>
  <c r="BF24" i="11" s="1"/>
  <c r="BH24" i="11" s="1"/>
  <c r="BJ24" i="11" s="1"/>
  <c r="Q10" i="17"/>
  <c r="R10" i="17" s="1"/>
  <c r="D28" i="11"/>
  <c r="F28" i="11" s="1"/>
  <c r="H28" i="11" s="1"/>
  <c r="J28" i="11" s="1"/>
  <c r="L28" i="11" s="1"/>
  <c r="N28" i="11" s="1"/>
  <c r="P28" i="11" s="1"/>
  <c r="R28" i="11" s="1"/>
  <c r="T28" i="11" s="1"/>
  <c r="V28" i="11" s="1"/>
  <c r="X28" i="11" s="1"/>
  <c r="Z28" i="11" s="1"/>
  <c r="AB28" i="11" s="1"/>
  <c r="AD28" i="11" s="1"/>
  <c r="AF28" i="11" s="1"/>
  <c r="AH28" i="11" s="1"/>
  <c r="AJ28" i="11" s="1"/>
  <c r="AL28" i="11" s="1"/>
  <c r="AN28" i="11" s="1"/>
  <c r="AP28" i="11" s="1"/>
  <c r="AR28" i="11" s="1"/>
  <c r="AT28" i="11" s="1"/>
  <c r="AV28" i="11" s="1"/>
  <c r="AX28" i="11" s="1"/>
  <c r="AZ28" i="11" s="1"/>
  <c r="BB28" i="11" s="1"/>
  <c r="BD28" i="11" s="1"/>
  <c r="BF28" i="11" s="1"/>
  <c r="BH28" i="11" s="1"/>
  <c r="BJ28" i="11" s="1"/>
  <c r="Q14" i="17"/>
  <c r="R14" i="17" s="1"/>
  <c r="P15" i="17"/>
  <c r="D20" i="11"/>
  <c r="F20" i="11" s="1"/>
  <c r="H20" i="11" s="1"/>
  <c r="J20" i="11" s="1"/>
  <c r="L20" i="11" s="1"/>
  <c r="N20" i="11" s="1"/>
  <c r="P20" i="11" s="1"/>
  <c r="R20" i="11" s="1"/>
  <c r="T20" i="11" s="1"/>
  <c r="V20" i="11" s="1"/>
  <c r="X20" i="11" s="1"/>
  <c r="Z20" i="11" s="1"/>
  <c r="AB20" i="11" s="1"/>
  <c r="AD20" i="11" s="1"/>
  <c r="AF20" i="11" s="1"/>
  <c r="AH20" i="11" s="1"/>
  <c r="AJ20" i="11" s="1"/>
  <c r="AL20" i="11" s="1"/>
  <c r="AN20" i="11" s="1"/>
  <c r="AP20" i="11" s="1"/>
  <c r="AR20" i="11" s="1"/>
  <c r="AT20" i="11" s="1"/>
  <c r="AV20" i="11" s="1"/>
  <c r="AX20" i="11" s="1"/>
  <c r="AZ20" i="11" s="1"/>
  <c r="BB20" i="11" s="1"/>
  <c r="BD20" i="11" s="1"/>
  <c r="BF20" i="11" s="1"/>
  <c r="BH20" i="11" s="1"/>
  <c r="BJ20" i="11" s="1"/>
  <c r="Q6" i="17"/>
  <c r="R6" i="17" s="1"/>
  <c r="D32" i="11"/>
  <c r="F32" i="11" s="1"/>
  <c r="H32" i="11" s="1"/>
  <c r="J32" i="11" s="1"/>
  <c r="L32" i="11" s="1"/>
  <c r="N32" i="11" s="1"/>
  <c r="P32" i="11" s="1"/>
  <c r="R32" i="11" s="1"/>
  <c r="T32" i="11" s="1"/>
  <c r="V32" i="11" s="1"/>
  <c r="X32" i="11" s="1"/>
  <c r="Z32" i="11" s="1"/>
  <c r="AB32" i="11" s="1"/>
  <c r="AD32" i="11" s="1"/>
  <c r="AF32" i="11" s="1"/>
  <c r="AH32" i="11" s="1"/>
  <c r="AJ32" i="11" s="1"/>
  <c r="AL32" i="11" s="1"/>
  <c r="AN32" i="11" s="1"/>
  <c r="AP32" i="11" s="1"/>
  <c r="AR32" i="11" s="1"/>
  <c r="AT32" i="11" s="1"/>
  <c r="AV32" i="11" s="1"/>
  <c r="AX32" i="11" s="1"/>
  <c r="AZ32" i="11" s="1"/>
  <c r="BB32" i="11" s="1"/>
  <c r="BD32" i="11" s="1"/>
  <c r="BF32" i="11" s="1"/>
  <c r="BH32" i="11" s="1"/>
  <c r="BJ32" i="11" s="1"/>
  <c r="Q18" i="17"/>
  <c r="R18" i="17" s="1"/>
  <c r="D29" i="11"/>
  <c r="F29" i="11" s="1"/>
  <c r="H29" i="11" s="1"/>
  <c r="J29" i="11" s="1"/>
  <c r="L29" i="11" s="1"/>
  <c r="N29" i="11" s="1"/>
  <c r="P29" i="11" s="1"/>
  <c r="R29" i="11" s="1"/>
  <c r="T29" i="11" s="1"/>
  <c r="V29" i="11" s="1"/>
  <c r="X29" i="11" s="1"/>
  <c r="Z29" i="11" s="1"/>
  <c r="AB29" i="11" s="1"/>
  <c r="AD29" i="11" s="1"/>
  <c r="AF29" i="11" s="1"/>
  <c r="AH29" i="11" s="1"/>
  <c r="AJ29" i="11" s="1"/>
  <c r="AL29" i="11" s="1"/>
  <c r="AN29" i="11" s="1"/>
  <c r="AP29" i="11" s="1"/>
  <c r="AR29" i="11" s="1"/>
  <c r="AT29" i="11" s="1"/>
  <c r="AV29" i="11" s="1"/>
  <c r="AX29" i="11" s="1"/>
  <c r="AZ29" i="11" s="1"/>
  <c r="BB29" i="11" s="1"/>
  <c r="BD29" i="11" s="1"/>
  <c r="BF29" i="11" s="1"/>
  <c r="BH29" i="11" s="1"/>
  <c r="BJ29" i="11" s="1"/>
  <c r="Q15" i="17"/>
  <c r="R15" i="17" s="1"/>
  <c r="D25" i="11"/>
  <c r="F25" i="11" s="1"/>
  <c r="H25" i="11" s="1"/>
  <c r="J25" i="11" s="1"/>
  <c r="L25" i="11" s="1"/>
  <c r="N25" i="11" s="1"/>
  <c r="P25" i="11" s="1"/>
  <c r="R25" i="11" s="1"/>
  <c r="T25" i="11" s="1"/>
  <c r="V25" i="11" s="1"/>
  <c r="X25" i="11" s="1"/>
  <c r="Z25" i="11" s="1"/>
  <c r="AB25" i="11" s="1"/>
  <c r="AD25" i="11" s="1"/>
  <c r="AF25" i="11" s="1"/>
  <c r="AH25" i="11" s="1"/>
  <c r="AJ25" i="11" s="1"/>
  <c r="AL25" i="11" s="1"/>
  <c r="AN25" i="11" s="1"/>
  <c r="AP25" i="11" s="1"/>
  <c r="AR25" i="11" s="1"/>
  <c r="AT25" i="11" s="1"/>
  <c r="AV25" i="11" s="1"/>
  <c r="AX25" i="11" s="1"/>
  <c r="AZ25" i="11" s="1"/>
  <c r="BB25" i="11" s="1"/>
  <c r="BD25" i="11" s="1"/>
  <c r="BF25" i="11" s="1"/>
  <c r="BH25" i="11" s="1"/>
  <c r="BJ25" i="11" s="1"/>
  <c r="Q11" i="17"/>
  <c r="P6" i="17"/>
  <c r="D26" i="11"/>
  <c r="F26" i="11" s="1"/>
  <c r="H26" i="11" s="1"/>
  <c r="J26" i="11" s="1"/>
  <c r="L26" i="11" s="1"/>
  <c r="N26" i="11" s="1"/>
  <c r="P26" i="11" s="1"/>
  <c r="R26" i="11" s="1"/>
  <c r="T26" i="11" s="1"/>
  <c r="V26" i="11" s="1"/>
  <c r="X26" i="11" s="1"/>
  <c r="Z26" i="11" s="1"/>
  <c r="AB26" i="11" s="1"/>
  <c r="AD26" i="11" s="1"/>
  <c r="AF26" i="11" s="1"/>
  <c r="AH26" i="11" s="1"/>
  <c r="AJ26" i="11" s="1"/>
  <c r="AL26" i="11" s="1"/>
  <c r="AN26" i="11" s="1"/>
  <c r="AP26" i="11" s="1"/>
  <c r="AR26" i="11" s="1"/>
  <c r="AT26" i="11" s="1"/>
  <c r="AV26" i="11" s="1"/>
  <c r="AX26" i="11" s="1"/>
  <c r="AZ26" i="11" s="1"/>
  <c r="BB26" i="11" s="1"/>
  <c r="BD26" i="11" s="1"/>
  <c r="BF26" i="11" s="1"/>
  <c r="BH26" i="11" s="1"/>
  <c r="BJ26" i="11" s="1"/>
  <c r="Q12" i="17"/>
  <c r="R12" i="17" s="1"/>
  <c r="P8" i="17"/>
  <c r="D31" i="11"/>
  <c r="F31" i="11" s="1"/>
  <c r="H31" i="11" s="1"/>
  <c r="J31" i="11" s="1"/>
  <c r="L31" i="11" s="1"/>
  <c r="N31" i="11" s="1"/>
  <c r="P31" i="11" s="1"/>
  <c r="R31" i="11" s="1"/>
  <c r="T31" i="11" s="1"/>
  <c r="V31" i="11" s="1"/>
  <c r="X31" i="11" s="1"/>
  <c r="Z31" i="11" s="1"/>
  <c r="AB31" i="11" s="1"/>
  <c r="AD31" i="11" s="1"/>
  <c r="AF31" i="11" s="1"/>
  <c r="AH31" i="11" s="1"/>
  <c r="AJ31" i="11" s="1"/>
  <c r="AL31" i="11" s="1"/>
  <c r="AN31" i="11" s="1"/>
  <c r="AP31" i="11" s="1"/>
  <c r="AR31" i="11" s="1"/>
  <c r="AT31" i="11" s="1"/>
  <c r="AV31" i="11" s="1"/>
  <c r="AX31" i="11" s="1"/>
  <c r="AZ31" i="11" s="1"/>
  <c r="BB31" i="11" s="1"/>
  <c r="BD31" i="11" s="1"/>
  <c r="BF31" i="11" s="1"/>
  <c r="BH31" i="11" s="1"/>
  <c r="BJ31" i="11" s="1"/>
  <c r="Q17" i="17"/>
  <c r="D22" i="11"/>
  <c r="F22" i="11" s="1"/>
  <c r="H22" i="11" s="1"/>
  <c r="J22" i="11" s="1"/>
  <c r="L22" i="11" s="1"/>
  <c r="N22" i="11" s="1"/>
  <c r="P22" i="11" s="1"/>
  <c r="R22" i="11" s="1"/>
  <c r="T22" i="11" s="1"/>
  <c r="V22" i="11" s="1"/>
  <c r="X22" i="11" s="1"/>
  <c r="Z22" i="11" s="1"/>
  <c r="AB22" i="11" s="1"/>
  <c r="AD22" i="11" s="1"/>
  <c r="AF22" i="11" s="1"/>
  <c r="AH22" i="11" s="1"/>
  <c r="AJ22" i="11" s="1"/>
  <c r="AL22" i="11" s="1"/>
  <c r="AN22" i="11" s="1"/>
  <c r="AP22" i="11" s="1"/>
  <c r="AR22" i="11" s="1"/>
  <c r="AT22" i="11" s="1"/>
  <c r="AV22" i="11" s="1"/>
  <c r="AX22" i="11" s="1"/>
  <c r="AZ22" i="11" s="1"/>
  <c r="BB22" i="11" s="1"/>
  <c r="BD22" i="11" s="1"/>
  <c r="BF22" i="11" s="1"/>
  <c r="BH22" i="11" s="1"/>
  <c r="BJ22" i="11" s="1"/>
  <c r="Q8" i="17"/>
  <c r="R8" i="17" s="1"/>
  <c r="X18" i="10"/>
  <c r="Z17" i="10"/>
  <c r="Z37" i="5"/>
  <c r="AB36" i="5"/>
  <c r="AD18" i="15"/>
  <c r="AF17" i="15"/>
  <c r="Z45" i="15"/>
  <c r="AB44" i="15"/>
  <c r="Z43" i="15"/>
  <c r="Z36" i="15"/>
  <c r="X37" i="15"/>
  <c r="X37" i="13"/>
  <c r="Z36" i="13"/>
  <c r="AB17" i="13"/>
  <c r="Z18" i="13"/>
  <c r="Z45" i="13"/>
  <c r="Z43" i="13"/>
  <c r="AB44" i="13"/>
  <c r="Z36" i="12"/>
  <c r="X37" i="12"/>
  <c r="Z45" i="12"/>
  <c r="AB44" i="12"/>
  <c r="Z43" i="12"/>
  <c r="AD17" i="12"/>
  <c r="AB18" i="12"/>
  <c r="Z45" i="11"/>
  <c r="Z43" i="11"/>
  <c r="AB44" i="11"/>
  <c r="AB17" i="11"/>
  <c r="Z18" i="11"/>
  <c r="X37" i="11"/>
  <c r="Z36" i="11"/>
  <c r="Z36" i="10"/>
  <c r="X37" i="10"/>
  <c r="Z45" i="10"/>
  <c r="AB44" i="10"/>
  <c r="Z43" i="10"/>
  <c r="Z36" i="9"/>
  <c r="X37" i="9"/>
  <c r="Z45" i="9"/>
  <c r="AB44" i="9"/>
  <c r="Z43" i="9"/>
  <c r="AB17" i="9"/>
  <c r="Z18" i="9"/>
  <c r="AB18" i="8"/>
  <c r="AD17" i="8"/>
  <c r="Z37" i="8"/>
  <c r="AB36" i="8"/>
  <c r="Z45" i="8"/>
  <c r="Z43" i="8"/>
  <c r="AB44" i="8"/>
  <c r="Z36" i="7"/>
  <c r="X37" i="7"/>
  <c r="Z18" i="7"/>
  <c r="AB17" i="7"/>
  <c r="AD44" i="7"/>
  <c r="AB43" i="7"/>
  <c r="AB45" i="7"/>
  <c r="Z45" i="6"/>
  <c r="AB44" i="6"/>
  <c r="Z43" i="6"/>
  <c r="Z36" i="6"/>
  <c r="X37" i="6"/>
  <c r="AB17" i="6"/>
  <c r="Z18" i="6"/>
  <c r="Z45" i="5"/>
  <c r="Z43" i="5"/>
  <c r="AB44" i="5"/>
  <c r="Z18" i="5"/>
  <c r="AB17" i="5"/>
  <c r="Z45" i="4"/>
  <c r="AB44" i="4"/>
  <c r="Z43" i="4"/>
  <c r="AB17" i="4"/>
  <c r="Z18" i="4"/>
  <c r="X36" i="4"/>
  <c r="V37" i="4"/>
  <c r="Z19" i="3"/>
  <c r="X34" i="3"/>
  <c r="S12" i="17" l="1"/>
  <c r="D26" i="12"/>
  <c r="F26" i="12" s="1"/>
  <c r="H26" i="12" s="1"/>
  <c r="J26" i="12" s="1"/>
  <c r="L26" i="12" s="1"/>
  <c r="N26" i="12" s="1"/>
  <c r="P26" i="12" s="1"/>
  <c r="R26" i="12" s="1"/>
  <c r="T26" i="12" s="1"/>
  <c r="V26" i="12" s="1"/>
  <c r="X26" i="12" s="1"/>
  <c r="Z26" i="12" s="1"/>
  <c r="AB26" i="12" s="1"/>
  <c r="AD26" i="12" s="1"/>
  <c r="AF26" i="12" s="1"/>
  <c r="AH26" i="12" s="1"/>
  <c r="AJ26" i="12" s="1"/>
  <c r="AL26" i="12" s="1"/>
  <c r="AN26" i="12" s="1"/>
  <c r="AP26" i="12" s="1"/>
  <c r="AR26" i="12" s="1"/>
  <c r="AT26" i="12" s="1"/>
  <c r="AV26" i="12" s="1"/>
  <c r="AX26" i="12" s="1"/>
  <c r="AZ26" i="12" s="1"/>
  <c r="BB26" i="12" s="1"/>
  <c r="BD26" i="12" s="1"/>
  <c r="BF26" i="12" s="1"/>
  <c r="BH26" i="12" s="1"/>
  <c r="BJ26" i="12" s="1"/>
  <c r="BL26" i="12" s="1"/>
  <c r="S14" i="17"/>
  <c r="T14" i="17" s="1"/>
  <c r="D28" i="12"/>
  <c r="F28" i="12" s="1"/>
  <c r="H28" i="12" s="1"/>
  <c r="J28" i="12" s="1"/>
  <c r="L28" i="12" s="1"/>
  <c r="N28" i="12" s="1"/>
  <c r="P28" i="12" s="1"/>
  <c r="R28" i="12" s="1"/>
  <c r="T28" i="12" s="1"/>
  <c r="V28" i="12" s="1"/>
  <c r="X28" i="12" s="1"/>
  <c r="Z28" i="12" s="1"/>
  <c r="AB28" i="12" s="1"/>
  <c r="AD28" i="12" s="1"/>
  <c r="AF28" i="12" s="1"/>
  <c r="AH28" i="12" s="1"/>
  <c r="AJ28" i="12" s="1"/>
  <c r="AL28" i="12" s="1"/>
  <c r="AN28" i="12" s="1"/>
  <c r="AP28" i="12" s="1"/>
  <c r="AR28" i="12" s="1"/>
  <c r="AT28" i="12" s="1"/>
  <c r="AV28" i="12" s="1"/>
  <c r="AX28" i="12" s="1"/>
  <c r="AZ28" i="12" s="1"/>
  <c r="BB28" i="12" s="1"/>
  <c r="BD28" i="12" s="1"/>
  <c r="BF28" i="12" s="1"/>
  <c r="BH28" i="12" s="1"/>
  <c r="BJ28" i="12" s="1"/>
  <c r="BL28" i="12" s="1"/>
  <c r="R9" i="17"/>
  <c r="R11" i="17"/>
  <c r="S15" i="17"/>
  <c r="D29" i="12"/>
  <c r="F29" i="12" s="1"/>
  <c r="H29" i="12" s="1"/>
  <c r="J29" i="12" s="1"/>
  <c r="L29" i="12" s="1"/>
  <c r="N29" i="12" s="1"/>
  <c r="P29" i="12" s="1"/>
  <c r="R29" i="12" s="1"/>
  <c r="T29" i="12" s="1"/>
  <c r="V29" i="12" s="1"/>
  <c r="X29" i="12" s="1"/>
  <c r="Z29" i="12" s="1"/>
  <c r="AB29" i="12" s="1"/>
  <c r="AD29" i="12" s="1"/>
  <c r="AF29" i="12" s="1"/>
  <c r="AH29" i="12" s="1"/>
  <c r="AJ29" i="12" s="1"/>
  <c r="AL29" i="12" s="1"/>
  <c r="AN29" i="12" s="1"/>
  <c r="AP29" i="12" s="1"/>
  <c r="AR29" i="12" s="1"/>
  <c r="AT29" i="12" s="1"/>
  <c r="AV29" i="12" s="1"/>
  <c r="AX29" i="12" s="1"/>
  <c r="AZ29" i="12" s="1"/>
  <c r="BB29" i="12" s="1"/>
  <c r="BD29" i="12" s="1"/>
  <c r="BF29" i="12" s="1"/>
  <c r="BH29" i="12" s="1"/>
  <c r="BJ29" i="12" s="1"/>
  <c r="BL29" i="12" s="1"/>
  <c r="S9" i="17"/>
  <c r="T9" i="17" s="1"/>
  <c r="D23" i="12"/>
  <c r="F23" i="12" s="1"/>
  <c r="H23" i="12" s="1"/>
  <c r="J23" i="12" s="1"/>
  <c r="L23" i="12" s="1"/>
  <c r="N23" i="12" s="1"/>
  <c r="P23" i="12" s="1"/>
  <c r="R23" i="12" s="1"/>
  <c r="T23" i="12" s="1"/>
  <c r="V23" i="12" s="1"/>
  <c r="X23" i="12" s="1"/>
  <c r="Z23" i="12" s="1"/>
  <c r="AB23" i="12" s="1"/>
  <c r="AD23" i="12" s="1"/>
  <c r="AF23" i="12" s="1"/>
  <c r="AH23" i="12" s="1"/>
  <c r="AJ23" i="12" s="1"/>
  <c r="AL23" i="12" s="1"/>
  <c r="AN23" i="12" s="1"/>
  <c r="AP23" i="12" s="1"/>
  <c r="AR23" i="12" s="1"/>
  <c r="AT23" i="12" s="1"/>
  <c r="AV23" i="12" s="1"/>
  <c r="AX23" i="12" s="1"/>
  <c r="AZ23" i="12" s="1"/>
  <c r="BB23" i="12" s="1"/>
  <c r="BD23" i="12" s="1"/>
  <c r="BF23" i="12" s="1"/>
  <c r="BH23" i="12" s="1"/>
  <c r="BJ23" i="12" s="1"/>
  <c r="BL23" i="12" s="1"/>
  <c r="S8" i="17"/>
  <c r="D22" i="12"/>
  <c r="F22" i="12" s="1"/>
  <c r="H22" i="12" s="1"/>
  <c r="J22" i="12" s="1"/>
  <c r="L22" i="12" s="1"/>
  <c r="N22" i="12" s="1"/>
  <c r="P22" i="12" s="1"/>
  <c r="R22" i="12" s="1"/>
  <c r="T22" i="12" s="1"/>
  <c r="V22" i="12" s="1"/>
  <c r="X22" i="12" s="1"/>
  <c r="Z22" i="12" s="1"/>
  <c r="AB22" i="12" s="1"/>
  <c r="AD22" i="12" s="1"/>
  <c r="AF22" i="12" s="1"/>
  <c r="AH22" i="12" s="1"/>
  <c r="AJ22" i="12" s="1"/>
  <c r="AL22" i="12" s="1"/>
  <c r="AN22" i="12" s="1"/>
  <c r="AP22" i="12" s="1"/>
  <c r="AR22" i="12" s="1"/>
  <c r="AT22" i="12" s="1"/>
  <c r="AV22" i="12" s="1"/>
  <c r="AX22" i="12" s="1"/>
  <c r="AZ22" i="12" s="1"/>
  <c r="BB22" i="12" s="1"/>
  <c r="BD22" i="12" s="1"/>
  <c r="BF22" i="12" s="1"/>
  <c r="BH22" i="12" s="1"/>
  <c r="BJ22" i="12" s="1"/>
  <c r="BL22" i="12" s="1"/>
  <c r="R17" i="17"/>
  <c r="S17" i="17"/>
  <c r="T17" i="17" s="1"/>
  <c r="D31" i="12"/>
  <c r="F31" i="12" s="1"/>
  <c r="H31" i="12" s="1"/>
  <c r="J31" i="12" s="1"/>
  <c r="L31" i="12" s="1"/>
  <c r="N31" i="12" s="1"/>
  <c r="P31" i="12" s="1"/>
  <c r="R31" i="12" s="1"/>
  <c r="T31" i="12" s="1"/>
  <c r="V31" i="12" s="1"/>
  <c r="X31" i="12" s="1"/>
  <c r="Z31" i="12" s="1"/>
  <c r="AB31" i="12" s="1"/>
  <c r="AD31" i="12" s="1"/>
  <c r="AF31" i="12" s="1"/>
  <c r="AH31" i="12" s="1"/>
  <c r="AJ31" i="12" s="1"/>
  <c r="AL31" i="12" s="1"/>
  <c r="AN31" i="12" s="1"/>
  <c r="AP31" i="12" s="1"/>
  <c r="AR31" i="12" s="1"/>
  <c r="AT31" i="12" s="1"/>
  <c r="AV31" i="12" s="1"/>
  <c r="AX31" i="12" s="1"/>
  <c r="AZ31" i="12" s="1"/>
  <c r="BB31" i="12" s="1"/>
  <c r="BD31" i="12" s="1"/>
  <c r="BF31" i="12" s="1"/>
  <c r="BH31" i="12" s="1"/>
  <c r="BJ31" i="12" s="1"/>
  <c r="BL31" i="12" s="1"/>
  <c r="S18" i="17"/>
  <c r="T18" i="17" s="1"/>
  <c r="D32" i="12"/>
  <c r="F32" i="12" s="1"/>
  <c r="H32" i="12" s="1"/>
  <c r="J32" i="12" s="1"/>
  <c r="L32" i="12" s="1"/>
  <c r="N32" i="12" s="1"/>
  <c r="P32" i="12" s="1"/>
  <c r="R32" i="12" s="1"/>
  <c r="T32" i="12" s="1"/>
  <c r="V32" i="12" s="1"/>
  <c r="X32" i="12" s="1"/>
  <c r="Z32" i="12" s="1"/>
  <c r="AB32" i="12" s="1"/>
  <c r="AD32" i="12" s="1"/>
  <c r="AF32" i="12" s="1"/>
  <c r="AH32" i="12" s="1"/>
  <c r="AJ32" i="12" s="1"/>
  <c r="AL32" i="12" s="1"/>
  <c r="AN32" i="12" s="1"/>
  <c r="AP32" i="12" s="1"/>
  <c r="AR32" i="12" s="1"/>
  <c r="AT32" i="12" s="1"/>
  <c r="AV32" i="12" s="1"/>
  <c r="AX32" i="12" s="1"/>
  <c r="AZ32" i="12" s="1"/>
  <c r="BB32" i="12" s="1"/>
  <c r="BD32" i="12" s="1"/>
  <c r="BF32" i="12" s="1"/>
  <c r="BH32" i="12" s="1"/>
  <c r="BJ32" i="12" s="1"/>
  <c r="BL32" i="12" s="1"/>
  <c r="S10" i="17"/>
  <c r="D24" i="12"/>
  <c r="F24" i="12" s="1"/>
  <c r="H24" i="12" s="1"/>
  <c r="J24" i="12" s="1"/>
  <c r="L24" i="12" s="1"/>
  <c r="N24" i="12" s="1"/>
  <c r="P24" i="12" s="1"/>
  <c r="R24" i="12" s="1"/>
  <c r="T24" i="12" s="1"/>
  <c r="V24" i="12" s="1"/>
  <c r="X24" i="12" s="1"/>
  <c r="Z24" i="12" s="1"/>
  <c r="AB24" i="12" s="1"/>
  <c r="AD24" i="12" s="1"/>
  <c r="AF24" i="12" s="1"/>
  <c r="AH24" i="12" s="1"/>
  <c r="AJ24" i="12" s="1"/>
  <c r="AL24" i="12" s="1"/>
  <c r="AN24" i="12" s="1"/>
  <c r="AP24" i="12" s="1"/>
  <c r="AR24" i="12" s="1"/>
  <c r="AT24" i="12" s="1"/>
  <c r="AV24" i="12" s="1"/>
  <c r="AX24" i="12" s="1"/>
  <c r="AZ24" i="12" s="1"/>
  <c r="BB24" i="12" s="1"/>
  <c r="BD24" i="12" s="1"/>
  <c r="BF24" i="12" s="1"/>
  <c r="BH24" i="12" s="1"/>
  <c r="BJ24" i="12" s="1"/>
  <c r="BL24" i="12" s="1"/>
  <c r="S19" i="17"/>
  <c r="D33" i="12"/>
  <c r="F33" i="12" s="1"/>
  <c r="H33" i="12" s="1"/>
  <c r="J33" i="12" s="1"/>
  <c r="L33" i="12" s="1"/>
  <c r="N33" i="12" s="1"/>
  <c r="P33" i="12" s="1"/>
  <c r="R33" i="12" s="1"/>
  <c r="T33" i="12" s="1"/>
  <c r="V33" i="12" s="1"/>
  <c r="X33" i="12" s="1"/>
  <c r="Z33" i="12" s="1"/>
  <c r="AB33" i="12" s="1"/>
  <c r="AD33" i="12" s="1"/>
  <c r="AF33" i="12" s="1"/>
  <c r="AH33" i="12" s="1"/>
  <c r="AJ33" i="12" s="1"/>
  <c r="AL33" i="12" s="1"/>
  <c r="AN33" i="12" s="1"/>
  <c r="AP33" i="12" s="1"/>
  <c r="AR33" i="12" s="1"/>
  <c r="AT33" i="12" s="1"/>
  <c r="AV33" i="12" s="1"/>
  <c r="AX33" i="12" s="1"/>
  <c r="AZ33" i="12" s="1"/>
  <c r="BB33" i="12" s="1"/>
  <c r="BD33" i="12" s="1"/>
  <c r="BF33" i="12" s="1"/>
  <c r="BH33" i="12" s="1"/>
  <c r="BJ33" i="12" s="1"/>
  <c r="BL33" i="12" s="1"/>
  <c r="S6" i="17"/>
  <c r="T6" i="17" s="1"/>
  <c r="D20" i="12"/>
  <c r="F20" i="12" s="1"/>
  <c r="H20" i="12" s="1"/>
  <c r="J20" i="12" s="1"/>
  <c r="L20" i="12" s="1"/>
  <c r="N20" i="12" s="1"/>
  <c r="P20" i="12" s="1"/>
  <c r="R20" i="12" s="1"/>
  <c r="T20" i="12" s="1"/>
  <c r="V20" i="12" s="1"/>
  <c r="X20" i="12" s="1"/>
  <c r="Z20" i="12" s="1"/>
  <c r="AB20" i="12" s="1"/>
  <c r="AD20" i="12" s="1"/>
  <c r="AF20" i="12" s="1"/>
  <c r="AH20" i="12" s="1"/>
  <c r="AJ20" i="12" s="1"/>
  <c r="AL20" i="12" s="1"/>
  <c r="AN20" i="12" s="1"/>
  <c r="AP20" i="12" s="1"/>
  <c r="AR20" i="12" s="1"/>
  <c r="AT20" i="12" s="1"/>
  <c r="AV20" i="12" s="1"/>
  <c r="AX20" i="12" s="1"/>
  <c r="AZ20" i="12" s="1"/>
  <c r="BB20" i="12" s="1"/>
  <c r="BD20" i="12" s="1"/>
  <c r="BF20" i="12" s="1"/>
  <c r="BH20" i="12" s="1"/>
  <c r="BJ20" i="12" s="1"/>
  <c r="BL20" i="12" s="1"/>
  <c r="R16" i="17"/>
  <c r="S13" i="17"/>
  <c r="D27" i="12"/>
  <c r="F27" i="12" s="1"/>
  <c r="H27" i="12" s="1"/>
  <c r="J27" i="12" s="1"/>
  <c r="L27" i="12" s="1"/>
  <c r="N27" i="12" s="1"/>
  <c r="P27" i="12" s="1"/>
  <c r="R27" i="12" s="1"/>
  <c r="T27" i="12" s="1"/>
  <c r="V27" i="12" s="1"/>
  <c r="X27" i="12" s="1"/>
  <c r="Z27" i="12" s="1"/>
  <c r="AB27" i="12" s="1"/>
  <c r="AD27" i="12" s="1"/>
  <c r="AF27" i="12" s="1"/>
  <c r="AH27" i="12" s="1"/>
  <c r="AJ27" i="12" s="1"/>
  <c r="AL27" i="12" s="1"/>
  <c r="AN27" i="12" s="1"/>
  <c r="AP27" i="12" s="1"/>
  <c r="AR27" i="12" s="1"/>
  <c r="AT27" i="12" s="1"/>
  <c r="AV27" i="12" s="1"/>
  <c r="AX27" i="12" s="1"/>
  <c r="AZ27" i="12" s="1"/>
  <c r="BB27" i="12" s="1"/>
  <c r="BD27" i="12" s="1"/>
  <c r="BF27" i="12" s="1"/>
  <c r="BH27" i="12" s="1"/>
  <c r="BJ27" i="12" s="1"/>
  <c r="BL27" i="12" s="1"/>
  <c r="S11" i="17"/>
  <c r="T11" i="17" s="1"/>
  <c r="D25" i="12"/>
  <c r="F25" i="12" s="1"/>
  <c r="H25" i="12" s="1"/>
  <c r="J25" i="12" s="1"/>
  <c r="L25" i="12" s="1"/>
  <c r="N25" i="12" s="1"/>
  <c r="P25" i="12" s="1"/>
  <c r="R25" i="12" s="1"/>
  <c r="T25" i="12" s="1"/>
  <c r="V25" i="12" s="1"/>
  <c r="X25" i="12" s="1"/>
  <c r="Z25" i="12" s="1"/>
  <c r="AB25" i="12" s="1"/>
  <c r="AD25" i="12" s="1"/>
  <c r="AF25" i="12" s="1"/>
  <c r="AH25" i="12" s="1"/>
  <c r="AJ25" i="12" s="1"/>
  <c r="AL25" i="12" s="1"/>
  <c r="AN25" i="12" s="1"/>
  <c r="AP25" i="12" s="1"/>
  <c r="AR25" i="12" s="1"/>
  <c r="AT25" i="12" s="1"/>
  <c r="AV25" i="12" s="1"/>
  <c r="AX25" i="12" s="1"/>
  <c r="AZ25" i="12" s="1"/>
  <c r="BB25" i="12" s="1"/>
  <c r="BD25" i="12" s="1"/>
  <c r="BF25" i="12" s="1"/>
  <c r="BH25" i="12" s="1"/>
  <c r="BJ25" i="12" s="1"/>
  <c r="BL25" i="12" s="1"/>
  <c r="S16" i="17"/>
  <c r="T16" i="17" s="1"/>
  <c r="D30" i="12"/>
  <c r="F30" i="12" s="1"/>
  <c r="H30" i="12" s="1"/>
  <c r="J30" i="12" s="1"/>
  <c r="L30" i="12" s="1"/>
  <c r="N30" i="12" s="1"/>
  <c r="P30" i="12" s="1"/>
  <c r="R30" i="12" s="1"/>
  <c r="T30" i="12" s="1"/>
  <c r="V30" i="12" s="1"/>
  <c r="X30" i="12" s="1"/>
  <c r="Z30" i="12" s="1"/>
  <c r="AB30" i="12" s="1"/>
  <c r="AD30" i="12" s="1"/>
  <c r="AF30" i="12" s="1"/>
  <c r="AH30" i="12" s="1"/>
  <c r="AJ30" i="12" s="1"/>
  <c r="AL30" i="12" s="1"/>
  <c r="AN30" i="12" s="1"/>
  <c r="AP30" i="12" s="1"/>
  <c r="AR30" i="12" s="1"/>
  <c r="AT30" i="12" s="1"/>
  <c r="AV30" i="12" s="1"/>
  <c r="AX30" i="12" s="1"/>
  <c r="AZ30" i="12" s="1"/>
  <c r="BB30" i="12" s="1"/>
  <c r="BD30" i="12" s="1"/>
  <c r="BF30" i="12" s="1"/>
  <c r="BH30" i="12" s="1"/>
  <c r="BJ30" i="12" s="1"/>
  <c r="BL30" i="12" s="1"/>
  <c r="R7" i="17"/>
  <c r="S7" i="17"/>
  <c r="T7" i="17" s="1"/>
  <c r="D21" i="12"/>
  <c r="F21" i="12" s="1"/>
  <c r="H21" i="12" s="1"/>
  <c r="J21" i="12" s="1"/>
  <c r="L21" i="12" s="1"/>
  <c r="N21" i="12" s="1"/>
  <c r="P21" i="12" s="1"/>
  <c r="R21" i="12" s="1"/>
  <c r="T21" i="12" s="1"/>
  <c r="V21" i="12" s="1"/>
  <c r="X21" i="12" s="1"/>
  <c r="Z21" i="12" s="1"/>
  <c r="AB21" i="12" s="1"/>
  <c r="AD21" i="12" s="1"/>
  <c r="AF21" i="12" s="1"/>
  <c r="AH21" i="12" s="1"/>
  <c r="AJ21" i="12" s="1"/>
  <c r="AL21" i="12" s="1"/>
  <c r="AN21" i="12" s="1"/>
  <c r="AP21" i="12" s="1"/>
  <c r="AR21" i="12" s="1"/>
  <c r="AT21" i="12" s="1"/>
  <c r="AV21" i="12" s="1"/>
  <c r="AX21" i="12" s="1"/>
  <c r="AZ21" i="12" s="1"/>
  <c r="BB21" i="12" s="1"/>
  <c r="BD21" i="12" s="1"/>
  <c r="BF21" i="12" s="1"/>
  <c r="BH21" i="12" s="1"/>
  <c r="BJ21" i="12" s="1"/>
  <c r="BL21" i="12" s="1"/>
  <c r="AB17" i="10"/>
  <c r="Z18" i="10"/>
  <c r="AB37" i="5"/>
  <c r="AD36" i="5"/>
  <c r="AD44" i="15"/>
  <c r="AB43" i="15"/>
  <c r="AB45" i="15"/>
  <c r="AB36" i="15"/>
  <c r="Z37" i="15"/>
  <c r="AH17" i="15"/>
  <c r="AF18" i="15"/>
  <c r="AB45" i="13"/>
  <c r="AD44" i="13"/>
  <c r="AB43" i="13"/>
  <c r="AD17" i="13"/>
  <c r="AB18" i="13"/>
  <c r="AB36" i="13"/>
  <c r="Z37" i="13"/>
  <c r="AF17" i="12"/>
  <c r="AD18" i="12"/>
  <c r="AD44" i="12"/>
  <c r="AB43" i="12"/>
  <c r="AB45" i="12"/>
  <c r="AB36" i="12"/>
  <c r="Z37" i="12"/>
  <c r="AB45" i="11"/>
  <c r="AD44" i="11"/>
  <c r="AB43" i="11"/>
  <c r="AD17" i="11"/>
  <c r="AB18" i="11"/>
  <c r="AB36" i="11"/>
  <c r="Z37" i="11"/>
  <c r="AD44" i="10"/>
  <c r="AB43" i="10"/>
  <c r="AB45" i="10"/>
  <c r="AB36" i="10"/>
  <c r="Z37" i="10"/>
  <c r="AB18" i="9"/>
  <c r="AD17" i="9"/>
  <c r="AD44" i="9"/>
  <c r="AB43" i="9"/>
  <c r="AB45" i="9"/>
  <c r="AB36" i="9"/>
  <c r="Z37" i="9"/>
  <c r="AD18" i="8"/>
  <c r="AF17" i="8"/>
  <c r="AD36" i="8"/>
  <c r="AB37" i="8"/>
  <c r="AB43" i="8"/>
  <c r="AB45" i="8"/>
  <c r="AD44" i="8"/>
  <c r="AF44" i="7"/>
  <c r="AD43" i="7"/>
  <c r="AD45" i="7"/>
  <c r="AD17" i="7"/>
  <c r="AB18" i="7"/>
  <c r="AB36" i="7"/>
  <c r="Z37" i="7"/>
  <c r="AD17" i="6"/>
  <c r="AB18" i="6"/>
  <c r="AB36" i="6"/>
  <c r="Z37" i="6"/>
  <c r="AD44" i="6"/>
  <c r="AB43" i="6"/>
  <c r="AB45" i="6"/>
  <c r="AD44" i="5"/>
  <c r="AB43" i="5"/>
  <c r="AB45" i="5"/>
  <c r="AD17" i="5"/>
  <c r="AB18" i="5"/>
  <c r="Z36" i="4"/>
  <c r="X37" i="4"/>
  <c r="AB18" i="4"/>
  <c r="AD17" i="4"/>
  <c r="AD44" i="4"/>
  <c r="AB43" i="4"/>
  <c r="AB45" i="4"/>
  <c r="AB19" i="3"/>
  <c r="Z34" i="3"/>
  <c r="D29" i="13" l="1"/>
  <c r="F29" i="13" s="1"/>
  <c r="H29" i="13" s="1"/>
  <c r="J29" i="13" s="1"/>
  <c r="L29" i="13" s="1"/>
  <c r="N29" i="13" s="1"/>
  <c r="P29" i="13" s="1"/>
  <c r="R29" i="13" s="1"/>
  <c r="T29" i="13" s="1"/>
  <c r="V29" i="13" s="1"/>
  <c r="X29" i="13" s="1"/>
  <c r="Z29" i="13" s="1"/>
  <c r="AB29" i="13" s="1"/>
  <c r="AD29" i="13" s="1"/>
  <c r="AF29" i="13" s="1"/>
  <c r="AH29" i="13" s="1"/>
  <c r="AJ29" i="13" s="1"/>
  <c r="AL29" i="13" s="1"/>
  <c r="AN29" i="13" s="1"/>
  <c r="AP29" i="13" s="1"/>
  <c r="AR29" i="13" s="1"/>
  <c r="AT29" i="13" s="1"/>
  <c r="AV29" i="13" s="1"/>
  <c r="AX29" i="13" s="1"/>
  <c r="AZ29" i="13" s="1"/>
  <c r="BB29" i="13" s="1"/>
  <c r="BD29" i="13" s="1"/>
  <c r="BF29" i="13" s="1"/>
  <c r="BH29" i="13" s="1"/>
  <c r="BJ29" i="13" s="1"/>
  <c r="U15" i="17"/>
  <c r="V15" i="17" s="1"/>
  <c r="D25" i="13"/>
  <c r="F25" i="13" s="1"/>
  <c r="H25" i="13" s="1"/>
  <c r="J25" i="13" s="1"/>
  <c r="L25" i="13" s="1"/>
  <c r="N25" i="13" s="1"/>
  <c r="P25" i="13" s="1"/>
  <c r="R25" i="13" s="1"/>
  <c r="T25" i="13" s="1"/>
  <c r="V25" i="13" s="1"/>
  <c r="X25" i="13" s="1"/>
  <c r="Z25" i="13" s="1"/>
  <c r="AB25" i="13" s="1"/>
  <c r="AD25" i="13" s="1"/>
  <c r="AF25" i="13" s="1"/>
  <c r="AH25" i="13" s="1"/>
  <c r="AJ25" i="13" s="1"/>
  <c r="AL25" i="13" s="1"/>
  <c r="AN25" i="13" s="1"/>
  <c r="AP25" i="13" s="1"/>
  <c r="AR25" i="13" s="1"/>
  <c r="AT25" i="13" s="1"/>
  <c r="AV25" i="13" s="1"/>
  <c r="AX25" i="13" s="1"/>
  <c r="AZ25" i="13" s="1"/>
  <c r="BB25" i="13" s="1"/>
  <c r="BD25" i="13" s="1"/>
  <c r="BF25" i="13" s="1"/>
  <c r="BH25" i="13" s="1"/>
  <c r="BJ25" i="13" s="1"/>
  <c r="U11" i="17"/>
  <c r="V11" i="17" s="1"/>
  <c r="T19" i="17"/>
  <c r="D24" i="13"/>
  <c r="F24" i="13" s="1"/>
  <c r="H24" i="13" s="1"/>
  <c r="J24" i="13" s="1"/>
  <c r="L24" i="13" s="1"/>
  <c r="N24" i="13" s="1"/>
  <c r="P24" i="13" s="1"/>
  <c r="R24" i="13" s="1"/>
  <c r="T24" i="13" s="1"/>
  <c r="V24" i="13" s="1"/>
  <c r="X24" i="13" s="1"/>
  <c r="Z24" i="13" s="1"/>
  <c r="AB24" i="13" s="1"/>
  <c r="AD24" i="13" s="1"/>
  <c r="AF24" i="13" s="1"/>
  <c r="AH24" i="13" s="1"/>
  <c r="AJ24" i="13" s="1"/>
  <c r="AL24" i="13" s="1"/>
  <c r="AN24" i="13" s="1"/>
  <c r="AP24" i="13" s="1"/>
  <c r="AR24" i="13" s="1"/>
  <c r="AT24" i="13" s="1"/>
  <c r="AV24" i="13" s="1"/>
  <c r="AX24" i="13" s="1"/>
  <c r="AZ24" i="13" s="1"/>
  <c r="BB24" i="13" s="1"/>
  <c r="BD24" i="13" s="1"/>
  <c r="BF24" i="13" s="1"/>
  <c r="BH24" i="13" s="1"/>
  <c r="BJ24" i="13" s="1"/>
  <c r="U10" i="17"/>
  <c r="V10" i="17" s="1"/>
  <c r="D22" i="13"/>
  <c r="F22" i="13" s="1"/>
  <c r="H22" i="13" s="1"/>
  <c r="J22" i="13" s="1"/>
  <c r="L22" i="13" s="1"/>
  <c r="N22" i="13" s="1"/>
  <c r="P22" i="13" s="1"/>
  <c r="R22" i="13" s="1"/>
  <c r="T22" i="13" s="1"/>
  <c r="V22" i="13" s="1"/>
  <c r="X22" i="13" s="1"/>
  <c r="Z22" i="13" s="1"/>
  <c r="AB22" i="13" s="1"/>
  <c r="AD22" i="13" s="1"/>
  <c r="AF22" i="13" s="1"/>
  <c r="AH22" i="13" s="1"/>
  <c r="AJ22" i="13" s="1"/>
  <c r="AL22" i="13" s="1"/>
  <c r="AN22" i="13" s="1"/>
  <c r="AP22" i="13" s="1"/>
  <c r="AR22" i="13" s="1"/>
  <c r="AT22" i="13" s="1"/>
  <c r="AV22" i="13" s="1"/>
  <c r="AX22" i="13" s="1"/>
  <c r="AZ22" i="13" s="1"/>
  <c r="BB22" i="13" s="1"/>
  <c r="BD22" i="13" s="1"/>
  <c r="BF22" i="13" s="1"/>
  <c r="BH22" i="13" s="1"/>
  <c r="BJ22" i="13" s="1"/>
  <c r="U8" i="17"/>
  <c r="V8" i="17" s="1"/>
  <c r="D27" i="13"/>
  <c r="F27" i="13" s="1"/>
  <c r="H27" i="13" s="1"/>
  <c r="J27" i="13" s="1"/>
  <c r="L27" i="13" s="1"/>
  <c r="N27" i="13" s="1"/>
  <c r="P27" i="13" s="1"/>
  <c r="R27" i="13" s="1"/>
  <c r="T27" i="13" s="1"/>
  <c r="V27" i="13" s="1"/>
  <c r="X27" i="13" s="1"/>
  <c r="Z27" i="13" s="1"/>
  <c r="AB27" i="13" s="1"/>
  <c r="AD27" i="13" s="1"/>
  <c r="AF27" i="13" s="1"/>
  <c r="AH27" i="13" s="1"/>
  <c r="AJ27" i="13" s="1"/>
  <c r="AL27" i="13" s="1"/>
  <c r="AN27" i="13" s="1"/>
  <c r="AP27" i="13" s="1"/>
  <c r="AR27" i="13" s="1"/>
  <c r="AT27" i="13" s="1"/>
  <c r="AV27" i="13" s="1"/>
  <c r="AX27" i="13" s="1"/>
  <c r="AZ27" i="13" s="1"/>
  <c r="BB27" i="13" s="1"/>
  <c r="BD27" i="13" s="1"/>
  <c r="BF27" i="13" s="1"/>
  <c r="BH27" i="13" s="1"/>
  <c r="BJ27" i="13" s="1"/>
  <c r="U13" i="17"/>
  <c r="V13" i="17" s="1"/>
  <c r="T13" i="17"/>
  <c r="T10" i="17"/>
  <c r="D32" i="13"/>
  <c r="F32" i="13" s="1"/>
  <c r="H32" i="13" s="1"/>
  <c r="J32" i="13" s="1"/>
  <c r="L32" i="13" s="1"/>
  <c r="N32" i="13" s="1"/>
  <c r="P32" i="13" s="1"/>
  <c r="R32" i="13" s="1"/>
  <c r="T32" i="13" s="1"/>
  <c r="V32" i="13" s="1"/>
  <c r="X32" i="13" s="1"/>
  <c r="Z32" i="13" s="1"/>
  <c r="AB32" i="13" s="1"/>
  <c r="AD32" i="13" s="1"/>
  <c r="AF32" i="13" s="1"/>
  <c r="AH32" i="13" s="1"/>
  <c r="AJ32" i="13" s="1"/>
  <c r="AL32" i="13" s="1"/>
  <c r="AN32" i="13" s="1"/>
  <c r="AP32" i="13" s="1"/>
  <c r="AR32" i="13" s="1"/>
  <c r="AT32" i="13" s="1"/>
  <c r="AV32" i="13" s="1"/>
  <c r="AX32" i="13" s="1"/>
  <c r="AZ32" i="13" s="1"/>
  <c r="BB32" i="13" s="1"/>
  <c r="BD32" i="13" s="1"/>
  <c r="BF32" i="13" s="1"/>
  <c r="BH32" i="13" s="1"/>
  <c r="BJ32" i="13" s="1"/>
  <c r="U18" i="17"/>
  <c r="V18" i="17" s="1"/>
  <c r="T8" i="17"/>
  <c r="D23" i="13"/>
  <c r="F23" i="13" s="1"/>
  <c r="H23" i="13" s="1"/>
  <c r="J23" i="13" s="1"/>
  <c r="L23" i="13" s="1"/>
  <c r="N23" i="13" s="1"/>
  <c r="P23" i="13" s="1"/>
  <c r="R23" i="13" s="1"/>
  <c r="T23" i="13" s="1"/>
  <c r="V23" i="13" s="1"/>
  <c r="X23" i="13" s="1"/>
  <c r="Z23" i="13" s="1"/>
  <c r="AB23" i="13" s="1"/>
  <c r="AD23" i="13" s="1"/>
  <c r="AF23" i="13" s="1"/>
  <c r="AH23" i="13" s="1"/>
  <c r="AJ23" i="13" s="1"/>
  <c r="AL23" i="13" s="1"/>
  <c r="AN23" i="13" s="1"/>
  <c r="AP23" i="13" s="1"/>
  <c r="AR23" i="13" s="1"/>
  <c r="AT23" i="13" s="1"/>
  <c r="AV23" i="13" s="1"/>
  <c r="AX23" i="13" s="1"/>
  <c r="AZ23" i="13" s="1"/>
  <c r="BB23" i="13" s="1"/>
  <c r="BD23" i="13" s="1"/>
  <c r="BF23" i="13" s="1"/>
  <c r="BH23" i="13" s="1"/>
  <c r="BJ23" i="13" s="1"/>
  <c r="U9" i="17"/>
  <c r="D28" i="13"/>
  <c r="F28" i="13" s="1"/>
  <c r="H28" i="13" s="1"/>
  <c r="J28" i="13" s="1"/>
  <c r="L28" i="13" s="1"/>
  <c r="N28" i="13" s="1"/>
  <c r="P28" i="13" s="1"/>
  <c r="R28" i="13" s="1"/>
  <c r="T28" i="13" s="1"/>
  <c r="V28" i="13" s="1"/>
  <c r="X28" i="13" s="1"/>
  <c r="Z28" i="13" s="1"/>
  <c r="AB28" i="13" s="1"/>
  <c r="AD28" i="13" s="1"/>
  <c r="AF28" i="13" s="1"/>
  <c r="AH28" i="13" s="1"/>
  <c r="AJ28" i="13" s="1"/>
  <c r="AL28" i="13" s="1"/>
  <c r="AN28" i="13" s="1"/>
  <c r="AP28" i="13" s="1"/>
  <c r="AR28" i="13" s="1"/>
  <c r="AT28" i="13" s="1"/>
  <c r="AV28" i="13" s="1"/>
  <c r="AX28" i="13" s="1"/>
  <c r="AZ28" i="13" s="1"/>
  <c r="BB28" i="13" s="1"/>
  <c r="BD28" i="13" s="1"/>
  <c r="BF28" i="13" s="1"/>
  <c r="BH28" i="13" s="1"/>
  <c r="BJ28" i="13" s="1"/>
  <c r="U14" i="17"/>
  <c r="D30" i="13"/>
  <c r="F30" i="13" s="1"/>
  <c r="H30" i="13" s="1"/>
  <c r="J30" i="13" s="1"/>
  <c r="L30" i="13" s="1"/>
  <c r="N30" i="13" s="1"/>
  <c r="P30" i="13" s="1"/>
  <c r="R30" i="13" s="1"/>
  <c r="T30" i="13" s="1"/>
  <c r="V30" i="13" s="1"/>
  <c r="X30" i="13" s="1"/>
  <c r="Z30" i="13" s="1"/>
  <c r="AB30" i="13" s="1"/>
  <c r="AD30" i="13" s="1"/>
  <c r="AF30" i="13" s="1"/>
  <c r="AH30" i="13" s="1"/>
  <c r="AJ30" i="13" s="1"/>
  <c r="AL30" i="13" s="1"/>
  <c r="AN30" i="13" s="1"/>
  <c r="AP30" i="13" s="1"/>
  <c r="AR30" i="13" s="1"/>
  <c r="AT30" i="13" s="1"/>
  <c r="AV30" i="13" s="1"/>
  <c r="AX30" i="13" s="1"/>
  <c r="AZ30" i="13" s="1"/>
  <c r="BB30" i="13" s="1"/>
  <c r="BD30" i="13" s="1"/>
  <c r="BF30" i="13" s="1"/>
  <c r="BH30" i="13" s="1"/>
  <c r="BJ30" i="13" s="1"/>
  <c r="U16" i="17"/>
  <c r="V16" i="17" s="1"/>
  <c r="D20" i="13"/>
  <c r="F20" i="13" s="1"/>
  <c r="H20" i="13" s="1"/>
  <c r="J20" i="13" s="1"/>
  <c r="L20" i="13" s="1"/>
  <c r="N20" i="13" s="1"/>
  <c r="P20" i="13" s="1"/>
  <c r="R20" i="13" s="1"/>
  <c r="T20" i="13" s="1"/>
  <c r="V20" i="13" s="1"/>
  <c r="X20" i="13" s="1"/>
  <c r="Z20" i="13" s="1"/>
  <c r="AB20" i="13" s="1"/>
  <c r="AD20" i="13" s="1"/>
  <c r="AF20" i="13" s="1"/>
  <c r="AH20" i="13" s="1"/>
  <c r="AJ20" i="13" s="1"/>
  <c r="AL20" i="13" s="1"/>
  <c r="AN20" i="13" s="1"/>
  <c r="AP20" i="13" s="1"/>
  <c r="AR20" i="13" s="1"/>
  <c r="AT20" i="13" s="1"/>
  <c r="AV20" i="13" s="1"/>
  <c r="AX20" i="13" s="1"/>
  <c r="AZ20" i="13" s="1"/>
  <c r="BB20" i="13" s="1"/>
  <c r="BD20" i="13" s="1"/>
  <c r="BF20" i="13" s="1"/>
  <c r="BH20" i="13" s="1"/>
  <c r="BJ20" i="13" s="1"/>
  <c r="U6" i="17"/>
  <c r="V6" i="17" s="1"/>
  <c r="D31" i="13"/>
  <c r="F31" i="13" s="1"/>
  <c r="H31" i="13" s="1"/>
  <c r="J31" i="13" s="1"/>
  <c r="L31" i="13" s="1"/>
  <c r="N31" i="13" s="1"/>
  <c r="P31" i="13" s="1"/>
  <c r="R31" i="13" s="1"/>
  <c r="T31" i="13" s="1"/>
  <c r="V31" i="13" s="1"/>
  <c r="X31" i="13" s="1"/>
  <c r="Z31" i="13" s="1"/>
  <c r="AB31" i="13" s="1"/>
  <c r="AD31" i="13" s="1"/>
  <c r="AF31" i="13" s="1"/>
  <c r="AH31" i="13" s="1"/>
  <c r="AJ31" i="13" s="1"/>
  <c r="AL31" i="13" s="1"/>
  <c r="AN31" i="13" s="1"/>
  <c r="AP31" i="13" s="1"/>
  <c r="AR31" i="13" s="1"/>
  <c r="AT31" i="13" s="1"/>
  <c r="AV31" i="13" s="1"/>
  <c r="AX31" i="13" s="1"/>
  <c r="AZ31" i="13" s="1"/>
  <c r="BB31" i="13" s="1"/>
  <c r="BD31" i="13" s="1"/>
  <c r="BF31" i="13" s="1"/>
  <c r="BH31" i="13" s="1"/>
  <c r="BJ31" i="13" s="1"/>
  <c r="U17" i="17"/>
  <c r="V17" i="17" s="1"/>
  <c r="D26" i="13"/>
  <c r="F26" i="13" s="1"/>
  <c r="H26" i="13" s="1"/>
  <c r="J26" i="13" s="1"/>
  <c r="L26" i="13" s="1"/>
  <c r="N26" i="13" s="1"/>
  <c r="P26" i="13" s="1"/>
  <c r="R26" i="13" s="1"/>
  <c r="T26" i="13" s="1"/>
  <c r="V26" i="13" s="1"/>
  <c r="X26" i="13" s="1"/>
  <c r="Z26" i="13" s="1"/>
  <c r="AB26" i="13" s="1"/>
  <c r="AD26" i="13" s="1"/>
  <c r="AF26" i="13" s="1"/>
  <c r="AH26" i="13" s="1"/>
  <c r="AJ26" i="13" s="1"/>
  <c r="AL26" i="13" s="1"/>
  <c r="AN26" i="13" s="1"/>
  <c r="AP26" i="13" s="1"/>
  <c r="AR26" i="13" s="1"/>
  <c r="AT26" i="13" s="1"/>
  <c r="AV26" i="13" s="1"/>
  <c r="AX26" i="13" s="1"/>
  <c r="AZ26" i="13" s="1"/>
  <c r="BB26" i="13" s="1"/>
  <c r="BD26" i="13" s="1"/>
  <c r="BF26" i="13" s="1"/>
  <c r="BH26" i="13" s="1"/>
  <c r="BJ26" i="13" s="1"/>
  <c r="U12" i="17"/>
  <c r="V12" i="17" s="1"/>
  <c r="D21" i="13"/>
  <c r="F21" i="13" s="1"/>
  <c r="H21" i="13" s="1"/>
  <c r="J21" i="13" s="1"/>
  <c r="L21" i="13" s="1"/>
  <c r="N21" i="13" s="1"/>
  <c r="P21" i="13" s="1"/>
  <c r="R21" i="13" s="1"/>
  <c r="T21" i="13" s="1"/>
  <c r="V21" i="13" s="1"/>
  <c r="X21" i="13" s="1"/>
  <c r="Z21" i="13" s="1"/>
  <c r="AB21" i="13" s="1"/>
  <c r="AD21" i="13" s="1"/>
  <c r="AF21" i="13" s="1"/>
  <c r="AH21" i="13" s="1"/>
  <c r="AJ21" i="13" s="1"/>
  <c r="AL21" i="13" s="1"/>
  <c r="AN21" i="13" s="1"/>
  <c r="AP21" i="13" s="1"/>
  <c r="AR21" i="13" s="1"/>
  <c r="AT21" i="13" s="1"/>
  <c r="AV21" i="13" s="1"/>
  <c r="AX21" i="13" s="1"/>
  <c r="AZ21" i="13" s="1"/>
  <c r="BB21" i="13" s="1"/>
  <c r="BD21" i="13" s="1"/>
  <c r="BF21" i="13" s="1"/>
  <c r="BH21" i="13" s="1"/>
  <c r="BJ21" i="13" s="1"/>
  <c r="U7" i="17"/>
  <c r="D33" i="13"/>
  <c r="F33" i="13" s="1"/>
  <c r="H33" i="13" s="1"/>
  <c r="J33" i="13" s="1"/>
  <c r="L33" i="13" s="1"/>
  <c r="N33" i="13" s="1"/>
  <c r="P33" i="13" s="1"/>
  <c r="R33" i="13" s="1"/>
  <c r="T33" i="13" s="1"/>
  <c r="V33" i="13" s="1"/>
  <c r="X33" i="13" s="1"/>
  <c r="Z33" i="13" s="1"/>
  <c r="AB33" i="13" s="1"/>
  <c r="AD33" i="13" s="1"/>
  <c r="AF33" i="13" s="1"/>
  <c r="AH33" i="13" s="1"/>
  <c r="AJ33" i="13" s="1"/>
  <c r="AL33" i="13" s="1"/>
  <c r="AN33" i="13" s="1"/>
  <c r="AP33" i="13" s="1"/>
  <c r="AR33" i="13" s="1"/>
  <c r="AT33" i="13" s="1"/>
  <c r="AV33" i="13" s="1"/>
  <c r="AX33" i="13" s="1"/>
  <c r="AZ33" i="13" s="1"/>
  <c r="BB33" i="13" s="1"/>
  <c r="BD33" i="13" s="1"/>
  <c r="BF33" i="13" s="1"/>
  <c r="BH33" i="13" s="1"/>
  <c r="BJ33" i="13" s="1"/>
  <c r="U19" i="17"/>
  <c r="V19" i="17" s="1"/>
  <c r="T15" i="17"/>
  <c r="T12" i="17"/>
  <c r="AB18" i="10"/>
  <c r="AD17" i="10"/>
  <c r="AF36" i="5"/>
  <c r="AD37" i="5"/>
  <c r="AD36" i="15"/>
  <c r="AB37" i="15"/>
  <c r="AJ17" i="15"/>
  <c r="AH18" i="15"/>
  <c r="AF44" i="15"/>
  <c r="AD43" i="15"/>
  <c r="AD45" i="15"/>
  <c r="AF17" i="13"/>
  <c r="AD18" i="13"/>
  <c r="AD36" i="13"/>
  <c r="AB37" i="13"/>
  <c r="AF44" i="13"/>
  <c r="AD43" i="13"/>
  <c r="AD45" i="13"/>
  <c r="AD36" i="12"/>
  <c r="AB37" i="12"/>
  <c r="AF44" i="12"/>
  <c r="AD43" i="12"/>
  <c r="AD45" i="12"/>
  <c r="AF18" i="12"/>
  <c r="AH17" i="12"/>
  <c r="AF44" i="11"/>
  <c r="AD43" i="11"/>
  <c r="AD45" i="11"/>
  <c r="AD36" i="11"/>
  <c r="AB37" i="11"/>
  <c r="AF17" i="11"/>
  <c r="AD18" i="11"/>
  <c r="AD36" i="10"/>
  <c r="AB37" i="10"/>
  <c r="AF44" i="10"/>
  <c r="AD43" i="10"/>
  <c r="AD45" i="10"/>
  <c r="AF44" i="9"/>
  <c r="AD43" i="9"/>
  <c r="AD45" i="9"/>
  <c r="AD36" i="9"/>
  <c r="AB37" i="9"/>
  <c r="AD18" i="9"/>
  <c r="AF17" i="9"/>
  <c r="AF36" i="8"/>
  <c r="AD37" i="8"/>
  <c r="AF18" i="8"/>
  <c r="AH17" i="8"/>
  <c r="AD43" i="8"/>
  <c r="AD45" i="8"/>
  <c r="AF44" i="8"/>
  <c r="AD36" i="7"/>
  <c r="AB37" i="7"/>
  <c r="AD18" i="7"/>
  <c r="AF17" i="7"/>
  <c r="AH44" i="7"/>
  <c r="AF43" i="7"/>
  <c r="AF45" i="7"/>
  <c r="AD36" i="6"/>
  <c r="AB37" i="6"/>
  <c r="AF44" i="6"/>
  <c r="AD43" i="6"/>
  <c r="AD45" i="6"/>
  <c r="AF17" i="6"/>
  <c r="AD18" i="6"/>
  <c r="AF17" i="5"/>
  <c r="AD18" i="5"/>
  <c r="AF44" i="5"/>
  <c r="AD43" i="5"/>
  <c r="AD45" i="5"/>
  <c r="AF17" i="4"/>
  <c r="AD18" i="4"/>
  <c r="AF44" i="4"/>
  <c r="AD43" i="4"/>
  <c r="AD45" i="4"/>
  <c r="AB36" i="4"/>
  <c r="Z37" i="4"/>
  <c r="AD19" i="3"/>
  <c r="AB34" i="3"/>
  <c r="W10" i="17" l="1"/>
  <c r="D24" i="15"/>
  <c r="F24" i="15" s="1"/>
  <c r="H24" i="15" s="1"/>
  <c r="J24" i="15" s="1"/>
  <c r="L24" i="15" s="1"/>
  <c r="N24" i="15" s="1"/>
  <c r="P24" i="15" s="1"/>
  <c r="R24" i="15" s="1"/>
  <c r="T24" i="15" s="1"/>
  <c r="V24" i="15" s="1"/>
  <c r="X24" i="15" s="1"/>
  <c r="Z24" i="15" s="1"/>
  <c r="AB24" i="15" s="1"/>
  <c r="AD24" i="15" s="1"/>
  <c r="AF24" i="15" s="1"/>
  <c r="AH24" i="15" s="1"/>
  <c r="AJ24" i="15" s="1"/>
  <c r="AL24" i="15" s="1"/>
  <c r="AN24" i="15" s="1"/>
  <c r="AP24" i="15" s="1"/>
  <c r="AR24" i="15" s="1"/>
  <c r="AT24" i="15" s="1"/>
  <c r="AV24" i="15" s="1"/>
  <c r="AX24" i="15" s="1"/>
  <c r="AZ24" i="15" s="1"/>
  <c r="BB24" i="15" s="1"/>
  <c r="BD24" i="15" s="1"/>
  <c r="BF24" i="15" s="1"/>
  <c r="BH24" i="15" s="1"/>
  <c r="BJ24" i="15" s="1"/>
  <c r="BL24" i="15" s="1"/>
  <c r="Y10" i="17" s="1"/>
  <c r="Z10" i="17" s="1"/>
  <c r="W6" i="17"/>
  <c r="D20" i="15"/>
  <c r="F20" i="15" s="1"/>
  <c r="H20" i="15" s="1"/>
  <c r="J20" i="15" s="1"/>
  <c r="L20" i="15" s="1"/>
  <c r="N20" i="15" s="1"/>
  <c r="P20" i="15" s="1"/>
  <c r="R20" i="15" s="1"/>
  <c r="T20" i="15" s="1"/>
  <c r="V20" i="15" s="1"/>
  <c r="X20" i="15" s="1"/>
  <c r="Z20" i="15" s="1"/>
  <c r="AB20" i="15" s="1"/>
  <c r="AD20" i="15" s="1"/>
  <c r="AF20" i="15" s="1"/>
  <c r="AH20" i="15" s="1"/>
  <c r="AJ20" i="15" s="1"/>
  <c r="AL20" i="15" s="1"/>
  <c r="AN20" i="15" s="1"/>
  <c r="AP20" i="15" s="1"/>
  <c r="AR20" i="15" s="1"/>
  <c r="AT20" i="15" s="1"/>
  <c r="AV20" i="15" s="1"/>
  <c r="AX20" i="15" s="1"/>
  <c r="AZ20" i="15" s="1"/>
  <c r="BB20" i="15" s="1"/>
  <c r="BD20" i="15" s="1"/>
  <c r="BF20" i="15" s="1"/>
  <c r="BH20" i="15" s="1"/>
  <c r="BJ20" i="15" s="1"/>
  <c r="BL20" i="15" s="1"/>
  <c r="Y6" i="17" s="1"/>
  <c r="Z6" i="17" s="1"/>
  <c r="W12" i="17"/>
  <c r="D26" i="15"/>
  <c r="F26" i="15" s="1"/>
  <c r="H26" i="15" s="1"/>
  <c r="J26" i="15" s="1"/>
  <c r="L26" i="15" s="1"/>
  <c r="N26" i="15" s="1"/>
  <c r="P26" i="15" s="1"/>
  <c r="R26" i="15" s="1"/>
  <c r="T26" i="15" s="1"/>
  <c r="V26" i="15" s="1"/>
  <c r="X26" i="15" s="1"/>
  <c r="Z26" i="15" s="1"/>
  <c r="AB26" i="15" s="1"/>
  <c r="AD26" i="15" s="1"/>
  <c r="AF26" i="15" s="1"/>
  <c r="AH26" i="15" s="1"/>
  <c r="AJ26" i="15" s="1"/>
  <c r="AL26" i="15" s="1"/>
  <c r="AN26" i="15" s="1"/>
  <c r="AP26" i="15" s="1"/>
  <c r="AR26" i="15" s="1"/>
  <c r="AT26" i="15" s="1"/>
  <c r="AV26" i="15" s="1"/>
  <c r="AX26" i="15" s="1"/>
  <c r="AZ26" i="15" s="1"/>
  <c r="BB26" i="15" s="1"/>
  <c r="BD26" i="15" s="1"/>
  <c r="BF26" i="15" s="1"/>
  <c r="BH26" i="15" s="1"/>
  <c r="BJ26" i="15" s="1"/>
  <c r="BL26" i="15" s="1"/>
  <c r="Y12" i="17" s="1"/>
  <c r="Z12" i="17" s="1"/>
  <c r="W14" i="17"/>
  <c r="X14" i="17" s="1"/>
  <c r="D28" i="15"/>
  <c r="F28" i="15" s="1"/>
  <c r="H28" i="15" s="1"/>
  <c r="J28" i="15" s="1"/>
  <c r="L28" i="15" s="1"/>
  <c r="N28" i="15" s="1"/>
  <c r="P28" i="15" s="1"/>
  <c r="R28" i="15" s="1"/>
  <c r="T28" i="15" s="1"/>
  <c r="V28" i="15" s="1"/>
  <c r="X28" i="15" s="1"/>
  <c r="Z28" i="15" s="1"/>
  <c r="AB28" i="15" s="1"/>
  <c r="AD28" i="15" s="1"/>
  <c r="AF28" i="15" s="1"/>
  <c r="AH28" i="15" s="1"/>
  <c r="AJ28" i="15" s="1"/>
  <c r="AL28" i="15" s="1"/>
  <c r="AN28" i="15" s="1"/>
  <c r="AP28" i="15" s="1"/>
  <c r="AR28" i="15" s="1"/>
  <c r="AT28" i="15" s="1"/>
  <c r="AV28" i="15" s="1"/>
  <c r="AX28" i="15" s="1"/>
  <c r="AZ28" i="15" s="1"/>
  <c r="BB28" i="15" s="1"/>
  <c r="BD28" i="15" s="1"/>
  <c r="BF28" i="15" s="1"/>
  <c r="BH28" i="15" s="1"/>
  <c r="BJ28" i="15" s="1"/>
  <c r="BL28" i="15" s="1"/>
  <c r="Y14" i="17" s="1"/>
  <c r="Z14" i="17" s="1"/>
  <c r="W17" i="17"/>
  <c r="X17" i="17" s="1"/>
  <c r="D31" i="15"/>
  <c r="F31" i="15" s="1"/>
  <c r="H31" i="15" s="1"/>
  <c r="J31" i="15" s="1"/>
  <c r="L31" i="15" s="1"/>
  <c r="N31" i="15" s="1"/>
  <c r="P31" i="15" s="1"/>
  <c r="R31" i="15" s="1"/>
  <c r="T31" i="15" s="1"/>
  <c r="V31" i="15" s="1"/>
  <c r="X31" i="15" s="1"/>
  <c r="Z31" i="15" s="1"/>
  <c r="AB31" i="15" s="1"/>
  <c r="AD31" i="15" s="1"/>
  <c r="AF31" i="15" s="1"/>
  <c r="AH31" i="15" s="1"/>
  <c r="AJ31" i="15" s="1"/>
  <c r="AL31" i="15" s="1"/>
  <c r="AN31" i="15" s="1"/>
  <c r="AP31" i="15" s="1"/>
  <c r="AR31" i="15" s="1"/>
  <c r="AT31" i="15" s="1"/>
  <c r="AV31" i="15" s="1"/>
  <c r="AX31" i="15" s="1"/>
  <c r="AZ31" i="15" s="1"/>
  <c r="BB31" i="15" s="1"/>
  <c r="BD31" i="15" s="1"/>
  <c r="BF31" i="15" s="1"/>
  <c r="BH31" i="15" s="1"/>
  <c r="BJ31" i="15" s="1"/>
  <c r="BL31" i="15" s="1"/>
  <c r="Y17" i="17" s="1"/>
  <c r="Z17" i="17" s="1"/>
  <c r="W19" i="17"/>
  <c r="X19" i="17" s="1"/>
  <c r="D33" i="15"/>
  <c r="F33" i="15" s="1"/>
  <c r="H33" i="15" s="1"/>
  <c r="J33" i="15" s="1"/>
  <c r="L33" i="15" s="1"/>
  <c r="N33" i="15" s="1"/>
  <c r="P33" i="15" s="1"/>
  <c r="R33" i="15" s="1"/>
  <c r="T33" i="15" s="1"/>
  <c r="V33" i="15" s="1"/>
  <c r="X33" i="15" s="1"/>
  <c r="Z33" i="15" s="1"/>
  <c r="AB33" i="15" s="1"/>
  <c r="AD33" i="15" s="1"/>
  <c r="AF33" i="15" s="1"/>
  <c r="AH33" i="15" s="1"/>
  <c r="AJ33" i="15" s="1"/>
  <c r="AL33" i="15" s="1"/>
  <c r="AN33" i="15" s="1"/>
  <c r="AP33" i="15" s="1"/>
  <c r="AR33" i="15" s="1"/>
  <c r="AT33" i="15" s="1"/>
  <c r="AV33" i="15" s="1"/>
  <c r="AX33" i="15" s="1"/>
  <c r="AZ33" i="15" s="1"/>
  <c r="BB33" i="15" s="1"/>
  <c r="BD33" i="15" s="1"/>
  <c r="BF33" i="15" s="1"/>
  <c r="BH33" i="15" s="1"/>
  <c r="BJ33" i="15" s="1"/>
  <c r="BL33" i="15" s="1"/>
  <c r="Y19" i="17" s="1"/>
  <c r="V7" i="17"/>
  <c r="W13" i="17"/>
  <c r="D27" i="15"/>
  <c r="F27" i="15" s="1"/>
  <c r="H27" i="15" s="1"/>
  <c r="J27" i="15" s="1"/>
  <c r="L27" i="15" s="1"/>
  <c r="N27" i="15" s="1"/>
  <c r="P27" i="15" s="1"/>
  <c r="R27" i="15" s="1"/>
  <c r="T27" i="15" s="1"/>
  <c r="V27" i="15" s="1"/>
  <c r="X27" i="15" s="1"/>
  <c r="Z27" i="15" s="1"/>
  <c r="AB27" i="15" s="1"/>
  <c r="AD27" i="15" s="1"/>
  <c r="AF27" i="15" s="1"/>
  <c r="AH27" i="15" s="1"/>
  <c r="AJ27" i="15" s="1"/>
  <c r="AL27" i="15" s="1"/>
  <c r="AN27" i="15" s="1"/>
  <c r="AP27" i="15" s="1"/>
  <c r="AR27" i="15" s="1"/>
  <c r="AT27" i="15" s="1"/>
  <c r="AV27" i="15" s="1"/>
  <c r="AX27" i="15" s="1"/>
  <c r="AZ27" i="15" s="1"/>
  <c r="BB27" i="15" s="1"/>
  <c r="BD27" i="15" s="1"/>
  <c r="BF27" i="15" s="1"/>
  <c r="BH27" i="15" s="1"/>
  <c r="BJ27" i="15" s="1"/>
  <c r="BL27" i="15" s="1"/>
  <c r="Y13" i="17" s="1"/>
  <c r="Z13" i="17" s="1"/>
  <c r="W7" i="17"/>
  <c r="X7" i="17" s="1"/>
  <c r="D21" i="15"/>
  <c r="F21" i="15" s="1"/>
  <c r="H21" i="15" s="1"/>
  <c r="J21" i="15" s="1"/>
  <c r="L21" i="15" s="1"/>
  <c r="N21" i="15" s="1"/>
  <c r="P21" i="15" s="1"/>
  <c r="R21" i="15" s="1"/>
  <c r="T21" i="15" s="1"/>
  <c r="V21" i="15" s="1"/>
  <c r="X21" i="15" s="1"/>
  <c r="Z21" i="15" s="1"/>
  <c r="AB21" i="15" s="1"/>
  <c r="AD21" i="15" s="1"/>
  <c r="AF21" i="15" s="1"/>
  <c r="AH21" i="15" s="1"/>
  <c r="AJ21" i="15" s="1"/>
  <c r="AL21" i="15" s="1"/>
  <c r="AN21" i="15" s="1"/>
  <c r="AP21" i="15" s="1"/>
  <c r="AR21" i="15" s="1"/>
  <c r="AT21" i="15" s="1"/>
  <c r="AV21" i="15" s="1"/>
  <c r="AX21" i="15" s="1"/>
  <c r="AZ21" i="15" s="1"/>
  <c r="BB21" i="15" s="1"/>
  <c r="BD21" i="15" s="1"/>
  <c r="BF21" i="15" s="1"/>
  <c r="BH21" i="15" s="1"/>
  <c r="BJ21" i="15" s="1"/>
  <c r="BL21" i="15" s="1"/>
  <c r="Y7" i="17" s="1"/>
  <c r="Z7" i="17" s="1"/>
  <c r="W16" i="17"/>
  <c r="D30" i="15"/>
  <c r="F30" i="15" s="1"/>
  <c r="H30" i="15" s="1"/>
  <c r="J30" i="15" s="1"/>
  <c r="L30" i="15" s="1"/>
  <c r="N30" i="15" s="1"/>
  <c r="P30" i="15" s="1"/>
  <c r="R30" i="15" s="1"/>
  <c r="T30" i="15" s="1"/>
  <c r="V30" i="15" s="1"/>
  <c r="X30" i="15" s="1"/>
  <c r="Z30" i="15" s="1"/>
  <c r="AB30" i="15" s="1"/>
  <c r="AD30" i="15" s="1"/>
  <c r="AF30" i="15" s="1"/>
  <c r="AH30" i="15" s="1"/>
  <c r="AJ30" i="15" s="1"/>
  <c r="AL30" i="15" s="1"/>
  <c r="AN30" i="15" s="1"/>
  <c r="AP30" i="15" s="1"/>
  <c r="AR30" i="15" s="1"/>
  <c r="AT30" i="15" s="1"/>
  <c r="AV30" i="15" s="1"/>
  <c r="AX30" i="15" s="1"/>
  <c r="AZ30" i="15" s="1"/>
  <c r="BB30" i="15" s="1"/>
  <c r="BD30" i="15" s="1"/>
  <c r="BF30" i="15" s="1"/>
  <c r="BH30" i="15" s="1"/>
  <c r="BJ30" i="15" s="1"/>
  <c r="BL30" i="15" s="1"/>
  <c r="Y16" i="17" s="1"/>
  <c r="W18" i="17"/>
  <c r="D32" i="15"/>
  <c r="F32" i="15" s="1"/>
  <c r="H32" i="15" s="1"/>
  <c r="J32" i="15" s="1"/>
  <c r="L32" i="15" s="1"/>
  <c r="N32" i="15" s="1"/>
  <c r="P32" i="15" s="1"/>
  <c r="R32" i="15" s="1"/>
  <c r="T32" i="15" s="1"/>
  <c r="V32" i="15" s="1"/>
  <c r="X32" i="15" s="1"/>
  <c r="Z32" i="15" s="1"/>
  <c r="AB32" i="15" s="1"/>
  <c r="AD32" i="15" s="1"/>
  <c r="AF32" i="15" s="1"/>
  <c r="AH32" i="15" s="1"/>
  <c r="AJ32" i="15" s="1"/>
  <c r="AL32" i="15" s="1"/>
  <c r="AN32" i="15" s="1"/>
  <c r="AP32" i="15" s="1"/>
  <c r="AR32" i="15" s="1"/>
  <c r="AT32" i="15" s="1"/>
  <c r="AV32" i="15" s="1"/>
  <c r="AX32" i="15" s="1"/>
  <c r="AZ32" i="15" s="1"/>
  <c r="BB32" i="15" s="1"/>
  <c r="BD32" i="15" s="1"/>
  <c r="BF32" i="15" s="1"/>
  <c r="BH32" i="15" s="1"/>
  <c r="BJ32" i="15" s="1"/>
  <c r="BL32" i="15" s="1"/>
  <c r="Y18" i="17" s="1"/>
  <c r="V14" i="17"/>
  <c r="AA14" i="17"/>
  <c r="W11" i="17"/>
  <c r="D25" i="15"/>
  <c r="F25" i="15" s="1"/>
  <c r="H25" i="15" s="1"/>
  <c r="J25" i="15" s="1"/>
  <c r="L25" i="15" s="1"/>
  <c r="N25" i="15" s="1"/>
  <c r="P25" i="15" s="1"/>
  <c r="R25" i="15" s="1"/>
  <c r="T25" i="15" s="1"/>
  <c r="V25" i="15" s="1"/>
  <c r="X25" i="15" s="1"/>
  <c r="Z25" i="15" s="1"/>
  <c r="AB25" i="15" s="1"/>
  <c r="AD25" i="15" s="1"/>
  <c r="AF25" i="15" s="1"/>
  <c r="AH25" i="15" s="1"/>
  <c r="AJ25" i="15" s="1"/>
  <c r="AL25" i="15" s="1"/>
  <c r="AN25" i="15" s="1"/>
  <c r="AP25" i="15" s="1"/>
  <c r="AR25" i="15" s="1"/>
  <c r="AT25" i="15" s="1"/>
  <c r="AV25" i="15" s="1"/>
  <c r="AX25" i="15" s="1"/>
  <c r="AZ25" i="15" s="1"/>
  <c r="BB25" i="15" s="1"/>
  <c r="BD25" i="15" s="1"/>
  <c r="BF25" i="15" s="1"/>
  <c r="BH25" i="15" s="1"/>
  <c r="BJ25" i="15" s="1"/>
  <c r="BL25" i="15" s="1"/>
  <c r="Y11" i="17" s="1"/>
  <c r="Z11" i="17" s="1"/>
  <c r="W8" i="17"/>
  <c r="D22" i="15"/>
  <c r="F22" i="15" s="1"/>
  <c r="H22" i="15" s="1"/>
  <c r="J22" i="15" s="1"/>
  <c r="L22" i="15" s="1"/>
  <c r="N22" i="15" s="1"/>
  <c r="P22" i="15" s="1"/>
  <c r="R22" i="15" s="1"/>
  <c r="T22" i="15" s="1"/>
  <c r="V22" i="15" s="1"/>
  <c r="X22" i="15" s="1"/>
  <c r="Z22" i="15" s="1"/>
  <c r="AB22" i="15" s="1"/>
  <c r="AD22" i="15" s="1"/>
  <c r="AF22" i="15" s="1"/>
  <c r="AH22" i="15" s="1"/>
  <c r="AJ22" i="15" s="1"/>
  <c r="AL22" i="15" s="1"/>
  <c r="AN22" i="15" s="1"/>
  <c r="AP22" i="15" s="1"/>
  <c r="AR22" i="15" s="1"/>
  <c r="AT22" i="15" s="1"/>
  <c r="AV22" i="15" s="1"/>
  <c r="AX22" i="15" s="1"/>
  <c r="AZ22" i="15" s="1"/>
  <c r="BB22" i="15" s="1"/>
  <c r="BD22" i="15" s="1"/>
  <c r="BF22" i="15" s="1"/>
  <c r="BH22" i="15" s="1"/>
  <c r="BJ22" i="15" s="1"/>
  <c r="BL22" i="15" s="1"/>
  <c r="Y8" i="17" s="1"/>
  <c r="V9" i="17"/>
  <c r="W9" i="17"/>
  <c r="X9" i="17" s="1"/>
  <c r="D23" i="15"/>
  <c r="F23" i="15" s="1"/>
  <c r="H23" i="15" s="1"/>
  <c r="J23" i="15" s="1"/>
  <c r="L23" i="15" s="1"/>
  <c r="N23" i="15" s="1"/>
  <c r="P23" i="15" s="1"/>
  <c r="R23" i="15" s="1"/>
  <c r="T23" i="15" s="1"/>
  <c r="V23" i="15" s="1"/>
  <c r="X23" i="15" s="1"/>
  <c r="Z23" i="15" s="1"/>
  <c r="AB23" i="15" s="1"/>
  <c r="AD23" i="15" s="1"/>
  <c r="AF23" i="15" s="1"/>
  <c r="AH23" i="15" s="1"/>
  <c r="AJ23" i="15" s="1"/>
  <c r="AL23" i="15" s="1"/>
  <c r="AN23" i="15" s="1"/>
  <c r="AP23" i="15" s="1"/>
  <c r="AR23" i="15" s="1"/>
  <c r="AT23" i="15" s="1"/>
  <c r="AV23" i="15" s="1"/>
  <c r="AX23" i="15" s="1"/>
  <c r="AZ23" i="15" s="1"/>
  <c r="BB23" i="15" s="1"/>
  <c r="BD23" i="15" s="1"/>
  <c r="BF23" i="15" s="1"/>
  <c r="BH23" i="15" s="1"/>
  <c r="BJ23" i="15" s="1"/>
  <c r="BL23" i="15" s="1"/>
  <c r="Y9" i="17" s="1"/>
  <c r="Z9" i="17" s="1"/>
  <c r="W15" i="17"/>
  <c r="D29" i="15"/>
  <c r="F29" i="15" s="1"/>
  <c r="H29" i="15" s="1"/>
  <c r="J29" i="15" s="1"/>
  <c r="L29" i="15" s="1"/>
  <c r="N29" i="15" s="1"/>
  <c r="P29" i="15" s="1"/>
  <c r="R29" i="15" s="1"/>
  <c r="T29" i="15" s="1"/>
  <c r="V29" i="15" s="1"/>
  <c r="X29" i="15" s="1"/>
  <c r="Z29" i="15" s="1"/>
  <c r="AB29" i="15" s="1"/>
  <c r="AD29" i="15" s="1"/>
  <c r="AF29" i="15" s="1"/>
  <c r="AH29" i="15" s="1"/>
  <c r="AJ29" i="15" s="1"/>
  <c r="AL29" i="15" s="1"/>
  <c r="AN29" i="15" s="1"/>
  <c r="AP29" i="15" s="1"/>
  <c r="AR29" i="15" s="1"/>
  <c r="AT29" i="15" s="1"/>
  <c r="AV29" i="15" s="1"/>
  <c r="AX29" i="15" s="1"/>
  <c r="AZ29" i="15" s="1"/>
  <c r="BB29" i="15" s="1"/>
  <c r="BD29" i="15" s="1"/>
  <c r="BF29" i="15" s="1"/>
  <c r="BH29" i="15" s="1"/>
  <c r="BJ29" i="15" s="1"/>
  <c r="BL29" i="15" s="1"/>
  <c r="Y15" i="17" s="1"/>
  <c r="AF17" i="10"/>
  <c r="AD18" i="10"/>
  <c r="AH36" i="5"/>
  <c r="AF37" i="5"/>
  <c r="AJ18" i="15"/>
  <c r="AL17" i="15"/>
  <c r="AH44" i="15"/>
  <c r="AF43" i="15"/>
  <c r="AF45" i="15"/>
  <c r="AF36" i="15"/>
  <c r="AD37" i="15"/>
  <c r="AF36" i="13"/>
  <c r="AD37" i="13"/>
  <c r="AH44" i="13"/>
  <c r="AF43" i="13"/>
  <c r="AF45" i="13"/>
  <c r="AH17" i="13"/>
  <c r="AF18" i="13"/>
  <c r="AH44" i="12"/>
  <c r="AF43" i="12"/>
  <c r="AF45" i="12"/>
  <c r="AH18" i="12"/>
  <c r="AJ17" i="12"/>
  <c r="AF36" i="12"/>
  <c r="AD37" i="12"/>
  <c r="AF36" i="11"/>
  <c r="AD37" i="11"/>
  <c r="AH17" i="11"/>
  <c r="AF18" i="11"/>
  <c r="AH44" i="11"/>
  <c r="AF43" i="11"/>
  <c r="AF45" i="11"/>
  <c r="AH44" i="10"/>
  <c r="AF43" i="10"/>
  <c r="AF45" i="10"/>
  <c r="AF36" i="10"/>
  <c r="AD37" i="10"/>
  <c r="AF36" i="9"/>
  <c r="AD37" i="9"/>
  <c r="AH17" i="9"/>
  <c r="AF18" i="9"/>
  <c r="AH44" i="9"/>
  <c r="AF43" i="9"/>
  <c r="AF45" i="9"/>
  <c r="AJ17" i="8"/>
  <c r="AH18" i="8"/>
  <c r="AF45" i="8"/>
  <c r="AH44" i="8"/>
  <c r="AF43" i="8"/>
  <c r="AH36" i="8"/>
  <c r="AF37" i="8"/>
  <c r="AJ44" i="7"/>
  <c r="AH43" i="7"/>
  <c r="AH45" i="7"/>
  <c r="AF18" i="7"/>
  <c r="AH17" i="7"/>
  <c r="AF36" i="7"/>
  <c r="AD37" i="7"/>
  <c r="AF18" i="6"/>
  <c r="AH17" i="6"/>
  <c r="AH44" i="6"/>
  <c r="AF43" i="6"/>
  <c r="AF45" i="6"/>
  <c r="AF36" i="6"/>
  <c r="AD37" i="6"/>
  <c r="AH44" i="5"/>
  <c r="AF43" i="5"/>
  <c r="AF45" i="5"/>
  <c r="AH17" i="5"/>
  <c r="AF18" i="5"/>
  <c r="AB37" i="4"/>
  <c r="AD36" i="4"/>
  <c r="AH44" i="4"/>
  <c r="AF43" i="4"/>
  <c r="AF45" i="4"/>
  <c r="AF18" i="4"/>
  <c r="AH17" i="4"/>
  <c r="AF19" i="3"/>
  <c r="AD34" i="3"/>
  <c r="Z8" i="17" l="1"/>
  <c r="Z15" i="17"/>
  <c r="Z16" i="17"/>
  <c r="X13" i="17"/>
  <c r="AA13" i="17"/>
  <c r="AA9" i="17"/>
  <c r="Z18" i="17"/>
  <c r="AA19" i="17"/>
  <c r="X18" i="17"/>
  <c r="AA18" i="17"/>
  <c r="AA7" i="17"/>
  <c r="X12" i="17"/>
  <c r="AA12" i="17"/>
  <c r="X8" i="17"/>
  <c r="AA8" i="17"/>
  <c r="X16" i="17"/>
  <c r="AA16" i="17"/>
  <c r="Z19" i="17"/>
  <c r="AA17" i="17"/>
  <c r="X15" i="17"/>
  <c r="AA15" i="17"/>
  <c r="X11" i="17"/>
  <c r="AA11" i="17"/>
  <c r="X6" i="17"/>
  <c r="AA6" i="17"/>
  <c r="X10" i="17"/>
  <c r="AA10" i="17"/>
  <c r="AH17" i="10"/>
  <c r="AF18" i="10"/>
  <c r="AJ36" i="5"/>
  <c r="AH37" i="5"/>
  <c r="AJ44" i="15"/>
  <c r="AH43" i="15"/>
  <c r="AH45" i="15"/>
  <c r="AH36" i="15"/>
  <c r="AF37" i="15"/>
  <c r="AL18" i="15"/>
  <c r="AN17" i="15"/>
  <c r="AJ44" i="13"/>
  <c r="AH43" i="13"/>
  <c r="AH45" i="13"/>
  <c r="AJ17" i="13"/>
  <c r="AH18" i="13"/>
  <c r="AH36" i="13"/>
  <c r="AF37" i="13"/>
  <c r="AL17" i="12"/>
  <c r="AJ18" i="12"/>
  <c r="AH36" i="12"/>
  <c r="AF37" i="12"/>
  <c r="AJ44" i="12"/>
  <c r="AH43" i="12"/>
  <c r="AH45" i="12"/>
  <c r="AJ44" i="11"/>
  <c r="AH43" i="11"/>
  <c r="AH45" i="11"/>
  <c r="AJ17" i="11"/>
  <c r="AH18" i="11"/>
  <c r="AH36" i="11"/>
  <c r="AF37" i="11"/>
  <c r="AH36" i="10"/>
  <c r="AF37" i="10"/>
  <c r="AJ44" i="10"/>
  <c r="AH43" i="10"/>
  <c r="AH45" i="10"/>
  <c r="AJ44" i="9"/>
  <c r="AH43" i="9"/>
  <c r="AH45" i="9"/>
  <c r="AJ17" i="9"/>
  <c r="AH18" i="9"/>
  <c r="AH36" i="9"/>
  <c r="AF37" i="9"/>
  <c r="AH37" i="8"/>
  <c r="AJ36" i="8"/>
  <c r="AJ44" i="8"/>
  <c r="AH43" i="8"/>
  <c r="AH45" i="8"/>
  <c r="AL17" i="8"/>
  <c r="AJ18" i="8"/>
  <c r="AH18" i="7"/>
  <c r="AJ17" i="7"/>
  <c r="AL44" i="7"/>
  <c r="AJ43" i="7"/>
  <c r="AJ45" i="7"/>
  <c r="AH36" i="7"/>
  <c r="AF37" i="7"/>
  <c r="AH36" i="6"/>
  <c r="AF37" i="6"/>
  <c r="AJ44" i="6"/>
  <c r="AH43" i="6"/>
  <c r="AH45" i="6"/>
  <c r="AJ17" i="6"/>
  <c r="AH18" i="6"/>
  <c r="AJ17" i="5"/>
  <c r="AH18" i="5"/>
  <c r="AJ44" i="5"/>
  <c r="AH45" i="5"/>
  <c r="AH43" i="5"/>
  <c r="AJ44" i="4"/>
  <c r="AH45" i="4"/>
  <c r="AH43" i="4"/>
  <c r="AF36" i="4"/>
  <c r="AD37" i="4"/>
  <c r="AH18" i="4"/>
  <c r="AJ17" i="4"/>
  <c r="AH19" i="3"/>
  <c r="AF34" i="3"/>
  <c r="AH18" i="10" l="1"/>
  <c r="AJ17" i="10"/>
  <c r="AL36" i="5"/>
  <c r="AJ37" i="5"/>
  <c r="AH37" i="15"/>
  <c r="AJ36" i="15"/>
  <c r="AP17" i="15"/>
  <c r="AN18" i="15"/>
  <c r="AL44" i="15"/>
  <c r="AJ43" i="15"/>
  <c r="AJ45" i="15"/>
  <c r="AL44" i="13"/>
  <c r="AJ43" i="13"/>
  <c r="AJ45" i="13"/>
  <c r="AH37" i="13"/>
  <c r="AJ36" i="13"/>
  <c r="AJ18" i="13"/>
  <c r="AL17" i="13"/>
  <c r="AL44" i="12"/>
  <c r="AJ43" i="12"/>
  <c r="AJ45" i="12"/>
  <c r="AH37" i="12"/>
  <c r="AJ36" i="12"/>
  <c r="AN17" i="12"/>
  <c r="AL18" i="12"/>
  <c r="AJ18" i="11"/>
  <c r="AL17" i="11"/>
  <c r="AH37" i="11"/>
  <c r="AJ36" i="11"/>
  <c r="AL44" i="11"/>
  <c r="AJ43" i="11"/>
  <c r="AJ45" i="11"/>
  <c r="AL44" i="10"/>
  <c r="AJ43" i="10"/>
  <c r="AJ45" i="10"/>
  <c r="AH37" i="10"/>
  <c r="AJ36" i="10"/>
  <c r="AH37" i="9"/>
  <c r="AJ36" i="9"/>
  <c r="AL17" i="9"/>
  <c r="AJ18" i="9"/>
  <c r="AL44" i="9"/>
  <c r="AJ43" i="9"/>
  <c r="AJ45" i="9"/>
  <c r="AL44" i="8"/>
  <c r="AJ43" i="8"/>
  <c r="AJ45" i="8"/>
  <c r="AJ37" i="8"/>
  <c r="AL36" i="8"/>
  <c r="AN17" i="8"/>
  <c r="AL18" i="8"/>
  <c r="AH37" i="7"/>
  <c r="AJ36" i="7"/>
  <c r="AL17" i="7"/>
  <c r="AJ18" i="7"/>
  <c r="AN44" i="7"/>
  <c r="AL43" i="7"/>
  <c r="AL45" i="7"/>
  <c r="AL17" i="6"/>
  <c r="AJ18" i="6"/>
  <c r="AL44" i="6"/>
  <c r="AJ43" i="6"/>
  <c r="AJ45" i="6"/>
  <c r="AH37" i="6"/>
  <c r="AJ36" i="6"/>
  <c r="AL44" i="5"/>
  <c r="AJ43" i="5"/>
  <c r="AJ45" i="5"/>
  <c r="AL17" i="5"/>
  <c r="AJ18" i="5"/>
  <c r="AL44" i="4"/>
  <c r="AJ43" i="4"/>
  <c r="AJ45" i="4"/>
  <c r="AH36" i="4"/>
  <c r="AF37" i="4"/>
  <c r="AL17" i="4"/>
  <c r="AJ18" i="4"/>
  <c r="AJ19" i="3"/>
  <c r="AH34" i="3"/>
  <c r="AJ18" i="10" l="1"/>
  <c r="AL17" i="10"/>
  <c r="AL37" i="5"/>
  <c r="AN36" i="5"/>
  <c r="AN44" i="15"/>
  <c r="AL43" i="15"/>
  <c r="AL45" i="15"/>
  <c r="AR17" i="15"/>
  <c r="AP18" i="15"/>
  <c r="AJ37" i="15"/>
  <c r="AL36" i="15"/>
  <c r="AJ37" i="13"/>
  <c r="AL36" i="13"/>
  <c r="AL18" i="13"/>
  <c r="AN17" i="13"/>
  <c r="AN44" i="13"/>
  <c r="AL43" i="13"/>
  <c r="AL45" i="13"/>
  <c r="AJ37" i="12"/>
  <c r="AL36" i="12"/>
  <c r="AN44" i="12"/>
  <c r="AL43" i="12"/>
  <c r="AL45" i="12"/>
  <c r="AP17" i="12"/>
  <c r="AN18" i="12"/>
  <c r="AJ37" i="11"/>
  <c r="AL36" i="11"/>
  <c r="AL18" i="11"/>
  <c r="AN17" i="11"/>
  <c r="AN44" i="11"/>
  <c r="AL43" i="11"/>
  <c r="AL45" i="11"/>
  <c r="AJ37" i="10"/>
  <c r="AL36" i="10"/>
  <c r="AN44" i="10"/>
  <c r="AL43" i="10"/>
  <c r="AL45" i="10"/>
  <c r="AN44" i="9"/>
  <c r="AL43" i="9"/>
  <c r="AL45" i="9"/>
  <c r="AJ37" i="9"/>
  <c r="AL36" i="9"/>
  <c r="AN17" i="9"/>
  <c r="AL18" i="9"/>
  <c r="AN18" i="8"/>
  <c r="AP17" i="8"/>
  <c r="AL37" i="8"/>
  <c r="AN36" i="8"/>
  <c r="AN44" i="8"/>
  <c r="AL43" i="8"/>
  <c r="AL45" i="8"/>
  <c r="AL18" i="7"/>
  <c r="AN17" i="7"/>
  <c r="AN45" i="7"/>
  <c r="AN43" i="7"/>
  <c r="AP44" i="7"/>
  <c r="AJ37" i="7"/>
  <c r="AL36" i="7"/>
  <c r="AN44" i="6"/>
  <c r="AL43" i="6"/>
  <c r="AL45" i="6"/>
  <c r="AJ37" i="6"/>
  <c r="AL36" i="6"/>
  <c r="AL18" i="6"/>
  <c r="AN17" i="6"/>
  <c r="AN17" i="5"/>
  <c r="AL18" i="5"/>
  <c r="AN44" i="5"/>
  <c r="AL43" i="5"/>
  <c r="AL45" i="5"/>
  <c r="AN17" i="4"/>
  <c r="AL18" i="4"/>
  <c r="AH37" i="4"/>
  <c r="AJ36" i="4"/>
  <c r="AN44" i="4"/>
  <c r="AL43" i="4"/>
  <c r="AL45" i="4"/>
  <c r="AL19" i="3"/>
  <c r="AJ34" i="3"/>
  <c r="AL18" i="10" l="1"/>
  <c r="AN17" i="10"/>
  <c r="AP36" i="5"/>
  <c r="AN37" i="5"/>
  <c r="AT17" i="15"/>
  <c r="AR18" i="15"/>
  <c r="AN36" i="15"/>
  <c r="AL37" i="15"/>
  <c r="AN45" i="15"/>
  <c r="AP44" i="15"/>
  <c r="AN43" i="15"/>
  <c r="AN45" i="13"/>
  <c r="AP44" i="13"/>
  <c r="AN43" i="13"/>
  <c r="AP17" i="13"/>
  <c r="AN18" i="13"/>
  <c r="AN36" i="13"/>
  <c r="AL37" i="13"/>
  <c r="AR17" i="12"/>
  <c r="AP18" i="12"/>
  <c r="AN45" i="12"/>
  <c r="AP44" i="12"/>
  <c r="AN43" i="12"/>
  <c r="AL37" i="12"/>
  <c r="AN36" i="12"/>
  <c r="AN45" i="11"/>
  <c r="AP44" i="11"/>
  <c r="AN43" i="11"/>
  <c r="AN36" i="11"/>
  <c r="AL37" i="11"/>
  <c r="AP17" i="11"/>
  <c r="AN18" i="11"/>
  <c r="AN45" i="10"/>
  <c r="AP44" i="10"/>
  <c r="AN43" i="10"/>
  <c r="AN36" i="10"/>
  <c r="AL37" i="10"/>
  <c r="AP17" i="9"/>
  <c r="AN18" i="9"/>
  <c r="AL37" i="9"/>
  <c r="AN36" i="9"/>
  <c r="AN45" i="9"/>
  <c r="AP44" i="9"/>
  <c r="AN43" i="9"/>
  <c r="AN45" i="8"/>
  <c r="AP44" i="8"/>
  <c r="AN43" i="8"/>
  <c r="AP18" i="8"/>
  <c r="AR17" i="8"/>
  <c r="AN37" i="8"/>
  <c r="AP36" i="8"/>
  <c r="AP45" i="7"/>
  <c r="AR44" i="7"/>
  <c r="AP43" i="7"/>
  <c r="AN36" i="7"/>
  <c r="AL37" i="7"/>
  <c r="AP17" i="7"/>
  <c r="AN18" i="7"/>
  <c r="AN36" i="6"/>
  <c r="AL37" i="6"/>
  <c r="AN18" i="6"/>
  <c r="AP17" i="6"/>
  <c r="AN45" i="6"/>
  <c r="AP44" i="6"/>
  <c r="AN43" i="6"/>
  <c r="AN45" i="5"/>
  <c r="AP44" i="5"/>
  <c r="AN43" i="5"/>
  <c r="AN18" i="5"/>
  <c r="AP17" i="5"/>
  <c r="AP17" i="4"/>
  <c r="AN18" i="4"/>
  <c r="AN45" i="4"/>
  <c r="AP44" i="4"/>
  <c r="AN43" i="4"/>
  <c r="AJ37" i="4"/>
  <c r="AL36" i="4"/>
  <c r="AN19" i="3"/>
  <c r="AL34" i="3"/>
  <c r="AN18" i="10" l="1"/>
  <c r="AP17" i="10"/>
  <c r="AR36" i="5"/>
  <c r="AP37" i="5"/>
  <c r="AP45" i="15"/>
  <c r="AR44" i="15"/>
  <c r="AP43" i="15"/>
  <c r="AP36" i="15"/>
  <c r="AN37" i="15"/>
  <c r="AT18" i="15"/>
  <c r="AV17" i="15"/>
  <c r="AP36" i="13"/>
  <c r="AN37" i="13"/>
  <c r="AP45" i="13"/>
  <c r="AR44" i="13"/>
  <c r="AP43" i="13"/>
  <c r="AR17" i="13"/>
  <c r="AP18" i="13"/>
  <c r="AP36" i="12"/>
  <c r="AN37" i="12"/>
  <c r="AT17" i="12"/>
  <c r="AR18" i="12"/>
  <c r="AP45" i="12"/>
  <c r="AP43" i="12"/>
  <c r="AR44" i="12"/>
  <c r="AP36" i="11"/>
  <c r="AN37" i="11"/>
  <c r="AR17" i="11"/>
  <c r="AP18" i="11"/>
  <c r="AP45" i="11"/>
  <c r="AR44" i="11"/>
  <c r="AP43" i="11"/>
  <c r="AP36" i="10"/>
  <c r="AN37" i="10"/>
  <c r="AP45" i="10"/>
  <c r="AR44" i="10"/>
  <c r="AP43" i="10"/>
  <c r="AP45" i="9"/>
  <c r="AP43" i="9"/>
  <c r="AR44" i="9"/>
  <c r="AP36" i="9"/>
  <c r="AN37" i="9"/>
  <c r="AR17" i="9"/>
  <c r="AP18" i="9"/>
  <c r="AT17" i="8"/>
  <c r="AR18" i="8"/>
  <c r="AP45" i="8"/>
  <c r="AR44" i="8"/>
  <c r="AP43" i="8"/>
  <c r="AP37" i="8"/>
  <c r="AR36" i="8"/>
  <c r="AR17" i="7"/>
  <c r="AP18" i="7"/>
  <c r="AP36" i="7"/>
  <c r="AN37" i="7"/>
  <c r="AT44" i="7"/>
  <c r="AR43" i="7"/>
  <c r="AR45" i="7"/>
  <c r="AP36" i="6"/>
  <c r="AN37" i="6"/>
  <c r="AP45" i="6"/>
  <c r="AR44" i="6"/>
  <c r="AP43" i="6"/>
  <c r="AR17" i="6"/>
  <c r="AP18" i="6"/>
  <c r="AP45" i="5"/>
  <c r="AR44" i="5"/>
  <c r="AP43" i="5"/>
  <c r="AP18" i="5"/>
  <c r="AR17" i="5"/>
  <c r="AP45" i="4"/>
  <c r="AR44" i="4"/>
  <c r="AP43" i="4"/>
  <c r="AN36" i="4"/>
  <c r="AL37" i="4"/>
  <c r="AR17" i="4"/>
  <c r="AP18" i="4"/>
  <c r="AP19" i="3"/>
  <c r="AN34" i="3"/>
  <c r="AP18" i="10" l="1"/>
  <c r="AR17" i="10"/>
  <c r="AR37" i="5"/>
  <c r="AT36" i="5"/>
  <c r="AT44" i="15"/>
  <c r="AR43" i="15"/>
  <c r="AR45" i="15"/>
  <c r="AR36" i="15"/>
  <c r="AP37" i="15"/>
  <c r="AX17" i="15"/>
  <c r="AV18" i="15"/>
  <c r="AR36" i="13"/>
  <c r="AP37" i="13"/>
  <c r="AT17" i="13"/>
  <c r="AR18" i="13"/>
  <c r="AT44" i="13"/>
  <c r="AR43" i="13"/>
  <c r="AR45" i="13"/>
  <c r="AV17" i="12"/>
  <c r="AT18" i="12"/>
  <c r="AR43" i="12"/>
  <c r="AR45" i="12"/>
  <c r="AT44" i="12"/>
  <c r="AR36" i="12"/>
  <c r="AP37" i="12"/>
  <c r="AT44" i="11"/>
  <c r="AR43" i="11"/>
  <c r="AR45" i="11"/>
  <c r="AT17" i="11"/>
  <c r="AR18" i="11"/>
  <c r="AR36" i="11"/>
  <c r="AP37" i="11"/>
  <c r="AT44" i="10"/>
  <c r="AR43" i="10"/>
  <c r="AR45" i="10"/>
  <c r="AR36" i="10"/>
  <c r="AP37" i="10"/>
  <c r="AR43" i="9"/>
  <c r="AR45" i="9"/>
  <c r="AT44" i="9"/>
  <c r="AR18" i="9"/>
  <c r="AT17" i="9"/>
  <c r="AR36" i="9"/>
  <c r="AP37" i="9"/>
  <c r="AR43" i="8"/>
  <c r="AR45" i="8"/>
  <c r="AT44" i="8"/>
  <c r="AT36" i="8"/>
  <c r="AR37" i="8"/>
  <c r="AT18" i="8"/>
  <c r="AV17" i="8"/>
  <c r="AR36" i="7"/>
  <c r="AP37" i="7"/>
  <c r="AV44" i="7"/>
  <c r="AT43" i="7"/>
  <c r="AT45" i="7"/>
  <c r="AT17" i="7"/>
  <c r="AR18" i="7"/>
  <c r="AT17" i="6"/>
  <c r="AR18" i="6"/>
  <c r="AT44" i="6"/>
  <c r="AR43" i="6"/>
  <c r="AR45" i="6"/>
  <c r="AR36" i="6"/>
  <c r="AP37" i="6"/>
  <c r="AT44" i="5"/>
  <c r="AR43" i="5"/>
  <c r="AR45" i="5"/>
  <c r="AT17" i="5"/>
  <c r="AR18" i="5"/>
  <c r="AR18" i="4"/>
  <c r="AT17" i="4"/>
  <c r="AP36" i="4"/>
  <c r="AN37" i="4"/>
  <c r="AT44" i="4"/>
  <c r="AR43" i="4"/>
  <c r="AR45" i="4"/>
  <c r="AR19" i="3"/>
  <c r="AP34" i="3"/>
  <c r="AT17" i="10" l="1"/>
  <c r="AR18" i="10"/>
  <c r="AV36" i="5"/>
  <c r="AT37" i="5"/>
  <c r="AZ17" i="15"/>
  <c r="AX18" i="15"/>
  <c r="AT36" i="15"/>
  <c r="AR37" i="15"/>
  <c r="AV44" i="15"/>
  <c r="AT43" i="15"/>
  <c r="AT45" i="15"/>
  <c r="AV44" i="13"/>
  <c r="AT43" i="13"/>
  <c r="AT45" i="13"/>
  <c r="AV17" i="13"/>
  <c r="AT18" i="13"/>
  <c r="AT36" i="13"/>
  <c r="AR37" i="13"/>
  <c r="AT36" i="12"/>
  <c r="AR37" i="12"/>
  <c r="AV44" i="12"/>
  <c r="AT43" i="12"/>
  <c r="AT45" i="12"/>
  <c r="AV18" i="12"/>
  <c r="AX17" i="12"/>
  <c r="AT36" i="11"/>
  <c r="AR37" i="11"/>
  <c r="AV17" i="11"/>
  <c r="AT18" i="11"/>
  <c r="AV44" i="11"/>
  <c r="AT43" i="11"/>
  <c r="AT45" i="11"/>
  <c r="AV44" i="10"/>
  <c r="AT43" i="10"/>
  <c r="AT45" i="10"/>
  <c r="AT36" i="10"/>
  <c r="AR37" i="10"/>
  <c r="AT36" i="9"/>
  <c r="AR37" i="9"/>
  <c r="AV44" i="9"/>
  <c r="AT43" i="9"/>
  <c r="AT45" i="9"/>
  <c r="AT18" i="9"/>
  <c r="AV17" i="9"/>
  <c r="AV36" i="8"/>
  <c r="AT37" i="8"/>
  <c r="AT43" i="8"/>
  <c r="AT45" i="8"/>
  <c r="AV44" i="8"/>
  <c r="AV18" i="8"/>
  <c r="AX17" i="8"/>
  <c r="AV17" i="7"/>
  <c r="AT18" i="7"/>
  <c r="AX44" i="7"/>
  <c r="AV43" i="7"/>
  <c r="AV45" i="7"/>
  <c r="AT36" i="7"/>
  <c r="AR37" i="7"/>
  <c r="AT36" i="6"/>
  <c r="AR37" i="6"/>
  <c r="AV44" i="6"/>
  <c r="AT43" i="6"/>
  <c r="AT45" i="6"/>
  <c r="AV17" i="6"/>
  <c r="AT18" i="6"/>
  <c r="AV17" i="5"/>
  <c r="AT18" i="5"/>
  <c r="AV44" i="5"/>
  <c r="AT43" i="5"/>
  <c r="AT45" i="5"/>
  <c r="AV44" i="4"/>
  <c r="AT43" i="4"/>
  <c r="AT45" i="4"/>
  <c r="AR36" i="4"/>
  <c r="AP37" i="4"/>
  <c r="AV17" i="4"/>
  <c r="AT18" i="4"/>
  <c r="AT19" i="3"/>
  <c r="AR34" i="3"/>
  <c r="AT18" i="10" l="1"/>
  <c r="AV17" i="10"/>
  <c r="AX36" i="5"/>
  <c r="AV37" i="5"/>
  <c r="AX44" i="15"/>
  <c r="AV43" i="15"/>
  <c r="AV45" i="15"/>
  <c r="AV36" i="15"/>
  <c r="AT37" i="15"/>
  <c r="AZ18" i="15"/>
  <c r="BB17" i="15"/>
  <c r="AV36" i="13"/>
  <c r="AT37" i="13"/>
  <c r="AX17" i="13"/>
  <c r="AV18" i="13"/>
  <c r="AX44" i="13"/>
  <c r="AV43" i="13"/>
  <c r="AV45" i="13"/>
  <c r="AX44" i="12"/>
  <c r="AV43" i="12"/>
  <c r="AV45" i="12"/>
  <c r="AX18" i="12"/>
  <c r="AZ17" i="12"/>
  <c r="AV36" i="12"/>
  <c r="AT37" i="12"/>
  <c r="AX44" i="11"/>
  <c r="AV43" i="11"/>
  <c r="AV45" i="11"/>
  <c r="AX17" i="11"/>
  <c r="AV18" i="11"/>
  <c r="AV36" i="11"/>
  <c r="AT37" i="11"/>
  <c r="AV36" i="10"/>
  <c r="AT37" i="10"/>
  <c r="AX44" i="10"/>
  <c r="AV43" i="10"/>
  <c r="AV45" i="10"/>
  <c r="AX44" i="9"/>
  <c r="AV43" i="9"/>
  <c r="AV45" i="9"/>
  <c r="AX17" i="9"/>
  <c r="AV18" i="9"/>
  <c r="AV36" i="9"/>
  <c r="AT37" i="9"/>
  <c r="AV43" i="8"/>
  <c r="AV45" i="8"/>
  <c r="AX44" i="8"/>
  <c r="AX18" i="8"/>
  <c r="AZ17" i="8"/>
  <c r="AX36" i="8"/>
  <c r="AV37" i="8"/>
  <c r="AV36" i="7"/>
  <c r="AT37" i="7"/>
  <c r="AV18" i="7"/>
  <c r="AX17" i="7"/>
  <c r="AZ44" i="7"/>
  <c r="AX43" i="7"/>
  <c r="AX45" i="7"/>
  <c r="AV18" i="6"/>
  <c r="AX17" i="6"/>
  <c r="AX44" i="6"/>
  <c r="AV43" i="6"/>
  <c r="AV45" i="6"/>
  <c r="AV36" i="6"/>
  <c r="AT37" i="6"/>
  <c r="AX44" i="5"/>
  <c r="AV43" i="5"/>
  <c r="AV45" i="5"/>
  <c r="AX17" i="5"/>
  <c r="AV18" i="5"/>
  <c r="AR37" i="4"/>
  <c r="AT36" i="4"/>
  <c r="AV18" i="4"/>
  <c r="AX17" i="4"/>
  <c r="AX44" i="4"/>
  <c r="AV43" i="4"/>
  <c r="AV45" i="4"/>
  <c r="AV19" i="3"/>
  <c r="AT34" i="3"/>
  <c r="AV18" i="10" l="1"/>
  <c r="AX17" i="10"/>
  <c r="AX37" i="5"/>
  <c r="AZ36" i="5"/>
  <c r="AX36" i="15"/>
  <c r="AV37" i="15"/>
  <c r="BB18" i="15"/>
  <c r="BD17" i="15"/>
  <c r="AZ44" i="15"/>
  <c r="AX43" i="15"/>
  <c r="AX45" i="15"/>
  <c r="AX36" i="13"/>
  <c r="AV37" i="13"/>
  <c r="AZ44" i="13"/>
  <c r="AX43" i="13"/>
  <c r="AX45" i="13"/>
  <c r="AZ17" i="13"/>
  <c r="AX18" i="13"/>
  <c r="AX36" i="12"/>
  <c r="AV37" i="12"/>
  <c r="BB17" i="12"/>
  <c r="AZ18" i="12"/>
  <c r="AZ44" i="12"/>
  <c r="AX43" i="12"/>
  <c r="AX45" i="12"/>
  <c r="AX36" i="11"/>
  <c r="AV37" i="11"/>
  <c r="AZ17" i="11"/>
  <c r="AX18" i="11"/>
  <c r="AZ44" i="11"/>
  <c r="AX43" i="11"/>
  <c r="AX45" i="11"/>
  <c r="AZ44" i="10"/>
  <c r="AX43" i="10"/>
  <c r="AX45" i="10"/>
  <c r="AX36" i="10"/>
  <c r="AV37" i="10"/>
  <c r="AZ17" i="9"/>
  <c r="AX18" i="9"/>
  <c r="AX36" i="9"/>
  <c r="AV37" i="9"/>
  <c r="AZ44" i="9"/>
  <c r="AX43" i="9"/>
  <c r="AX45" i="9"/>
  <c r="AX37" i="8"/>
  <c r="AZ36" i="8"/>
  <c r="BB17" i="8"/>
  <c r="AZ18" i="8"/>
  <c r="AZ44" i="8"/>
  <c r="AX43" i="8"/>
  <c r="AX45" i="8"/>
  <c r="BB44" i="7"/>
  <c r="AZ43" i="7"/>
  <c r="AZ45" i="7"/>
  <c r="AZ17" i="7"/>
  <c r="AX18" i="7"/>
  <c r="AX36" i="7"/>
  <c r="AV37" i="7"/>
  <c r="AX36" i="6"/>
  <c r="AV37" i="6"/>
  <c r="AZ44" i="6"/>
  <c r="AX43" i="6"/>
  <c r="AX45" i="6"/>
  <c r="AZ17" i="6"/>
  <c r="AX18" i="6"/>
  <c r="AZ17" i="5"/>
  <c r="AX18" i="5"/>
  <c r="AZ44" i="5"/>
  <c r="AX45" i="5"/>
  <c r="AX43" i="5"/>
  <c r="AZ44" i="4"/>
  <c r="AX45" i="4"/>
  <c r="AX43" i="4"/>
  <c r="AX18" i="4"/>
  <c r="AZ17" i="4"/>
  <c r="AV36" i="4"/>
  <c r="AT37" i="4"/>
  <c r="AX19" i="3"/>
  <c r="AV34" i="3"/>
  <c r="AZ17" i="10" l="1"/>
  <c r="AX18" i="10"/>
  <c r="BB36" i="5"/>
  <c r="AZ37" i="5"/>
  <c r="BB44" i="15"/>
  <c r="AZ43" i="15"/>
  <c r="AZ45" i="15"/>
  <c r="BF17" i="15"/>
  <c r="BD18" i="15"/>
  <c r="AX37" i="15"/>
  <c r="AZ36" i="15"/>
  <c r="AZ18" i="13"/>
  <c r="BB17" i="13"/>
  <c r="BB44" i="13"/>
  <c r="AZ43" i="13"/>
  <c r="AZ45" i="13"/>
  <c r="AX37" i="13"/>
  <c r="AZ36" i="13"/>
  <c r="BB44" i="12"/>
  <c r="AZ43" i="12"/>
  <c r="AZ45" i="12"/>
  <c r="BD17" i="12"/>
  <c r="BB18" i="12"/>
  <c r="AX37" i="12"/>
  <c r="AZ36" i="12"/>
  <c r="BB44" i="11"/>
  <c r="AZ43" i="11"/>
  <c r="AZ45" i="11"/>
  <c r="AX37" i="11"/>
  <c r="AZ36" i="11"/>
  <c r="AZ18" i="11"/>
  <c r="BB17" i="11"/>
  <c r="BB44" i="10"/>
  <c r="AZ43" i="10"/>
  <c r="AZ45" i="10"/>
  <c r="AX37" i="10"/>
  <c r="AZ36" i="10"/>
  <c r="BB44" i="9"/>
  <c r="AZ43" i="9"/>
  <c r="AZ45" i="9"/>
  <c r="BB17" i="9"/>
  <c r="AZ18" i="9"/>
  <c r="AX37" i="9"/>
  <c r="AZ36" i="9"/>
  <c r="AZ37" i="8"/>
  <c r="BB36" i="8"/>
  <c r="BB44" i="8"/>
  <c r="AZ43" i="8"/>
  <c r="AZ45" i="8"/>
  <c r="BD17" i="8"/>
  <c r="BB18" i="8"/>
  <c r="AX37" i="7"/>
  <c r="AZ36" i="7"/>
  <c r="BB17" i="7"/>
  <c r="AZ18" i="7"/>
  <c r="BD44" i="7"/>
  <c r="BB43" i="7"/>
  <c r="BB45" i="7"/>
  <c r="BB17" i="6"/>
  <c r="AZ18" i="6"/>
  <c r="BB44" i="6"/>
  <c r="AZ43" i="6"/>
  <c r="AZ45" i="6"/>
  <c r="AX37" i="6"/>
  <c r="AZ36" i="6"/>
  <c r="BB17" i="5"/>
  <c r="AZ18" i="5"/>
  <c r="BB44" i="5"/>
  <c r="AZ43" i="5"/>
  <c r="AZ45" i="5"/>
  <c r="AX36" i="4"/>
  <c r="AV37" i="4"/>
  <c r="BB17" i="4"/>
  <c r="AZ18" i="4"/>
  <c r="BB44" i="4"/>
  <c r="AZ43" i="4"/>
  <c r="AZ45" i="4"/>
  <c r="AZ19" i="3"/>
  <c r="AX34" i="3"/>
  <c r="BB17" i="10" l="1"/>
  <c r="AZ18" i="10"/>
  <c r="BB37" i="5"/>
  <c r="BD36" i="5"/>
  <c r="BH17" i="15"/>
  <c r="BF18" i="15"/>
  <c r="BD44" i="15"/>
  <c r="BB43" i="15"/>
  <c r="BB45" i="15"/>
  <c r="AZ37" i="15"/>
  <c r="BB36" i="15"/>
  <c r="BD44" i="13"/>
  <c r="BB43" i="13"/>
  <c r="BB45" i="13"/>
  <c r="BB18" i="13"/>
  <c r="BD17" i="13"/>
  <c r="AZ37" i="13"/>
  <c r="BB36" i="13"/>
  <c r="BF17" i="12"/>
  <c r="BD18" i="12"/>
  <c r="AZ37" i="12"/>
  <c r="BB36" i="12"/>
  <c r="BD44" i="12"/>
  <c r="BB43" i="12"/>
  <c r="BB45" i="12"/>
  <c r="AZ37" i="11"/>
  <c r="BB36" i="11"/>
  <c r="BB18" i="11"/>
  <c r="BD17" i="11"/>
  <c r="BD44" i="11"/>
  <c r="BB43" i="11"/>
  <c r="BB45" i="11"/>
  <c r="AZ37" i="10"/>
  <c r="BB36" i="10"/>
  <c r="BD44" i="10"/>
  <c r="BB43" i="10"/>
  <c r="BB45" i="10"/>
  <c r="AZ37" i="9"/>
  <c r="BB36" i="9"/>
  <c r="BD17" i="9"/>
  <c r="BB18" i="9"/>
  <c r="BD44" i="9"/>
  <c r="BB43" i="9"/>
  <c r="BB45" i="9"/>
  <c r="BD18" i="8"/>
  <c r="BF17" i="8"/>
  <c r="BD44" i="8"/>
  <c r="BB43" i="8"/>
  <c r="BB45" i="8"/>
  <c r="BB37" i="8"/>
  <c r="BD36" i="8"/>
  <c r="BD45" i="7"/>
  <c r="BD43" i="7"/>
  <c r="BF44" i="7"/>
  <c r="BB18" i="7"/>
  <c r="BD17" i="7"/>
  <c r="AZ37" i="7"/>
  <c r="BB36" i="7"/>
  <c r="BD44" i="6"/>
  <c r="BB43" i="6"/>
  <c r="BB45" i="6"/>
  <c r="AZ37" i="6"/>
  <c r="BB36" i="6"/>
  <c r="BB18" i="6"/>
  <c r="BD17" i="6"/>
  <c r="BD17" i="5"/>
  <c r="BB18" i="5"/>
  <c r="BD44" i="5"/>
  <c r="BB43" i="5"/>
  <c r="BB45" i="5"/>
  <c r="BD44" i="4"/>
  <c r="BB43" i="4"/>
  <c r="BB45" i="4"/>
  <c r="BD17" i="4"/>
  <c r="BB18" i="4"/>
  <c r="AX37" i="4"/>
  <c r="AZ36" i="4"/>
  <c r="BB19" i="3"/>
  <c r="AZ34" i="3"/>
  <c r="BB18" i="10" l="1"/>
  <c r="BD17" i="10"/>
  <c r="BF36" i="5"/>
  <c r="BD37" i="5"/>
  <c r="BD45" i="15"/>
  <c r="BD43" i="15"/>
  <c r="BF44" i="15"/>
  <c r="BB37" i="15"/>
  <c r="BD36" i="15"/>
  <c r="BJ17" i="15"/>
  <c r="BH18" i="15"/>
  <c r="BD45" i="13"/>
  <c r="BF44" i="13"/>
  <c r="BD43" i="13"/>
  <c r="BF17" i="13"/>
  <c r="BD18" i="13"/>
  <c r="BB37" i="13"/>
  <c r="BD36" i="13"/>
  <c r="BD45" i="12"/>
  <c r="BD43" i="12"/>
  <c r="BF44" i="12"/>
  <c r="BD36" i="12"/>
  <c r="BB37" i="12"/>
  <c r="BH17" i="12"/>
  <c r="BF18" i="12"/>
  <c r="BD45" i="11"/>
  <c r="BF44" i="11"/>
  <c r="BD43" i="11"/>
  <c r="BF17" i="11"/>
  <c r="BD18" i="11"/>
  <c r="BB37" i="11"/>
  <c r="BD36" i="11"/>
  <c r="BD45" i="10"/>
  <c r="BD43" i="10"/>
  <c r="BF44" i="10"/>
  <c r="BB37" i="10"/>
  <c r="BD36" i="10"/>
  <c r="BD45" i="9"/>
  <c r="BD43" i="9"/>
  <c r="BF44" i="9"/>
  <c r="BF17" i="9"/>
  <c r="BD18" i="9"/>
  <c r="BD36" i="9"/>
  <c r="BB37" i="9"/>
  <c r="BD45" i="8"/>
  <c r="BD43" i="8"/>
  <c r="BF44" i="8"/>
  <c r="BF18" i="8"/>
  <c r="BH17" i="8"/>
  <c r="BD37" i="8"/>
  <c r="BF36" i="8"/>
  <c r="BF45" i="7"/>
  <c r="BH44" i="7"/>
  <c r="BF43" i="7"/>
  <c r="BF17" i="7"/>
  <c r="BD18" i="7"/>
  <c r="BD36" i="7"/>
  <c r="BB37" i="7"/>
  <c r="BD36" i="6"/>
  <c r="BB37" i="6"/>
  <c r="BD45" i="6"/>
  <c r="BD43" i="6"/>
  <c r="BF44" i="6"/>
  <c r="BD18" i="6"/>
  <c r="BF17" i="6"/>
  <c r="BD45" i="5"/>
  <c r="BF44" i="5"/>
  <c r="BD43" i="5"/>
  <c r="BD18" i="5"/>
  <c r="BF17" i="5"/>
  <c r="BF17" i="4"/>
  <c r="BD18" i="4"/>
  <c r="BD45" i="4"/>
  <c r="BF44" i="4"/>
  <c r="BD43" i="4"/>
  <c r="AZ37" i="4"/>
  <c r="BB36" i="4"/>
  <c r="BD19" i="3"/>
  <c r="BB34" i="3"/>
  <c r="BF17" i="10" l="1"/>
  <c r="BD18" i="10"/>
  <c r="BF37" i="5"/>
  <c r="BH36" i="5"/>
  <c r="BJ18" i="15"/>
  <c r="BL17" i="15"/>
  <c r="BL18" i="15" s="1"/>
  <c r="BF45" i="15"/>
  <c r="BH44" i="15"/>
  <c r="BF43" i="15"/>
  <c r="BF36" i="15"/>
  <c r="BD37" i="15"/>
  <c r="BH17" i="13"/>
  <c r="BF18" i="13"/>
  <c r="BF45" i="13"/>
  <c r="BF43" i="13"/>
  <c r="BH44" i="13"/>
  <c r="BD37" i="13"/>
  <c r="BF36" i="13"/>
  <c r="BJ17" i="12"/>
  <c r="BH18" i="12"/>
  <c r="BF45" i="12"/>
  <c r="BF43" i="12"/>
  <c r="BH44" i="12"/>
  <c r="BF36" i="12"/>
  <c r="BD37" i="12"/>
  <c r="BF45" i="11"/>
  <c r="BF43" i="11"/>
  <c r="BH44" i="11"/>
  <c r="BH17" i="11"/>
  <c r="BF18" i="11"/>
  <c r="BD37" i="11"/>
  <c r="BF36" i="11"/>
  <c r="BF45" i="10"/>
  <c r="BH44" i="10"/>
  <c r="BF43" i="10"/>
  <c r="BF36" i="10"/>
  <c r="BD37" i="10"/>
  <c r="BF45" i="9"/>
  <c r="BF43" i="9"/>
  <c r="BH44" i="9"/>
  <c r="BF36" i="9"/>
  <c r="BD37" i="9"/>
  <c r="BH17" i="9"/>
  <c r="BF18" i="9"/>
  <c r="BF45" i="8"/>
  <c r="BF43" i="8"/>
  <c r="BH44" i="8"/>
  <c r="BJ17" i="8"/>
  <c r="BH18" i="8"/>
  <c r="BF37" i="8"/>
  <c r="BH36" i="8"/>
  <c r="BF36" i="7"/>
  <c r="BD37" i="7"/>
  <c r="BF18" i="7"/>
  <c r="BH17" i="7"/>
  <c r="BJ44" i="7"/>
  <c r="BH43" i="7"/>
  <c r="BH45" i="7"/>
  <c r="BF45" i="6"/>
  <c r="BH44" i="6"/>
  <c r="BF43" i="6"/>
  <c r="BH17" i="6"/>
  <c r="BF18" i="6"/>
  <c r="BF36" i="6"/>
  <c r="BD37" i="6"/>
  <c r="BF45" i="5"/>
  <c r="BH44" i="5"/>
  <c r="BF43" i="5"/>
  <c r="BF18" i="5"/>
  <c r="BH17" i="5"/>
  <c r="BH17" i="4"/>
  <c r="BF18" i="4"/>
  <c r="BF45" i="4"/>
  <c r="BH44" i="4"/>
  <c r="BF43" i="4"/>
  <c r="BD36" i="4"/>
  <c r="BB37" i="4"/>
  <c r="BF19" i="3"/>
  <c r="BD34" i="3"/>
  <c r="BH17" i="10" l="1"/>
  <c r="BF18" i="10"/>
  <c r="BH37" i="5"/>
  <c r="BJ36" i="5"/>
  <c r="BH36" i="15"/>
  <c r="BF37" i="15"/>
  <c r="BJ44" i="15"/>
  <c r="BH43" i="15"/>
  <c r="BH45" i="15"/>
  <c r="BH45" i="13"/>
  <c r="BJ44" i="13"/>
  <c r="BH43" i="13"/>
  <c r="BH36" i="13"/>
  <c r="BF37" i="13"/>
  <c r="BJ17" i="13"/>
  <c r="BH18" i="13"/>
  <c r="BH36" i="12"/>
  <c r="BF37" i="12"/>
  <c r="BH43" i="12"/>
  <c r="BH45" i="12"/>
  <c r="BJ44" i="12"/>
  <c r="BL17" i="12"/>
  <c r="BL18" i="12" s="1"/>
  <c r="BJ18" i="12"/>
  <c r="BJ17" i="11"/>
  <c r="BH18" i="11"/>
  <c r="BH45" i="11"/>
  <c r="BJ44" i="11"/>
  <c r="BH43" i="11"/>
  <c r="BH36" i="11"/>
  <c r="BF37" i="11"/>
  <c r="BH36" i="10"/>
  <c r="BF37" i="10"/>
  <c r="BJ44" i="10"/>
  <c r="BH43" i="10"/>
  <c r="BH45" i="10"/>
  <c r="BH43" i="9"/>
  <c r="BH45" i="9"/>
  <c r="BJ44" i="9"/>
  <c r="BH18" i="9"/>
  <c r="BJ17" i="9"/>
  <c r="BH36" i="9"/>
  <c r="BF37" i="9"/>
  <c r="BJ36" i="8"/>
  <c r="BH37" i="8"/>
  <c r="BJ18" i="8"/>
  <c r="BH45" i="8"/>
  <c r="BJ44" i="8"/>
  <c r="BH43" i="8"/>
  <c r="BL44" i="7"/>
  <c r="BJ43" i="7"/>
  <c r="BJ45" i="7"/>
  <c r="BJ17" i="7"/>
  <c r="BH18" i="7"/>
  <c r="BH36" i="7"/>
  <c r="BF37" i="7"/>
  <c r="BH36" i="6"/>
  <c r="BF37" i="6"/>
  <c r="BJ17" i="6"/>
  <c r="BH18" i="6"/>
  <c r="BJ44" i="6"/>
  <c r="BH43" i="6"/>
  <c r="BH45" i="6"/>
  <c r="BJ44" i="5"/>
  <c r="BH43" i="5"/>
  <c r="BH45" i="5"/>
  <c r="BJ17" i="5"/>
  <c r="BH18" i="5"/>
  <c r="BF36" i="4"/>
  <c r="BD37" i="4"/>
  <c r="BH43" i="4"/>
  <c r="BH45" i="4"/>
  <c r="BH18" i="4"/>
  <c r="BH19" i="3"/>
  <c r="BF34" i="3"/>
  <c r="BH18" i="10" l="1"/>
  <c r="BJ17" i="10"/>
  <c r="BL36" i="5"/>
  <c r="BL37" i="5" s="1"/>
  <c r="BJ37" i="5"/>
  <c r="BJ36" i="15"/>
  <c r="BH37" i="15"/>
  <c r="BL44" i="15"/>
  <c r="BJ43" i="15"/>
  <c r="BJ45" i="15"/>
  <c r="BJ18" i="13"/>
  <c r="BJ36" i="13"/>
  <c r="BH37" i="13"/>
  <c r="BJ43" i="13"/>
  <c r="BJ45" i="13"/>
  <c r="BL44" i="12"/>
  <c r="BJ43" i="12"/>
  <c r="BJ45" i="12"/>
  <c r="BJ36" i="12"/>
  <c r="BH37" i="12"/>
  <c r="BJ36" i="11"/>
  <c r="BH37" i="11"/>
  <c r="BJ43" i="11"/>
  <c r="BJ45" i="11"/>
  <c r="BJ18" i="11"/>
  <c r="BL44" i="10"/>
  <c r="BJ43" i="10"/>
  <c r="BJ45" i="10"/>
  <c r="BJ36" i="10"/>
  <c r="BH37" i="10"/>
  <c r="BL44" i="9"/>
  <c r="BJ43" i="9"/>
  <c r="BJ45" i="9"/>
  <c r="BJ36" i="9"/>
  <c r="BH37" i="9"/>
  <c r="BJ18" i="9"/>
  <c r="BL17" i="9"/>
  <c r="BL18" i="9" s="1"/>
  <c r="BJ45" i="8"/>
  <c r="BJ43" i="8"/>
  <c r="BJ37" i="8"/>
  <c r="BJ36" i="7"/>
  <c r="BH37" i="7"/>
  <c r="BJ18" i="7"/>
  <c r="BL17" i="7"/>
  <c r="BL18" i="7" s="1"/>
  <c r="BL43" i="7"/>
  <c r="BL45" i="7"/>
  <c r="BJ43" i="6"/>
  <c r="BJ45" i="6"/>
  <c r="BJ18" i="6"/>
  <c r="BJ36" i="6"/>
  <c r="BH37" i="6"/>
  <c r="BL17" i="5"/>
  <c r="BL18" i="5" s="1"/>
  <c r="BJ18" i="5"/>
  <c r="BL44" i="5"/>
  <c r="BJ43" i="5"/>
  <c r="BJ45" i="5"/>
  <c r="BH36" i="4"/>
  <c r="BF37" i="4"/>
  <c r="BJ19" i="3"/>
  <c r="BH34" i="3"/>
  <c r="BL17" i="10" l="1"/>
  <c r="BL18" i="10" s="1"/>
  <c r="BJ18" i="10"/>
  <c r="BL43" i="15"/>
  <c r="BL45" i="15"/>
  <c r="BL36" i="15"/>
  <c r="BL37" i="15" s="1"/>
  <c r="BJ37" i="15"/>
  <c r="BJ37" i="13"/>
  <c r="BL43" i="12"/>
  <c r="BL45" i="12"/>
  <c r="BL36" i="12"/>
  <c r="BL37" i="12" s="1"/>
  <c r="BJ37" i="12"/>
  <c r="BJ37" i="11"/>
  <c r="BL36" i="10"/>
  <c r="BL37" i="10" s="1"/>
  <c r="BJ37" i="10"/>
  <c r="BL43" i="10"/>
  <c r="BL45" i="10"/>
  <c r="BL36" i="9"/>
  <c r="BL37" i="9" s="1"/>
  <c r="BJ37" i="9"/>
  <c r="BL43" i="9"/>
  <c r="BL45" i="9"/>
  <c r="BL36" i="7"/>
  <c r="BL37" i="7" s="1"/>
  <c r="BJ37" i="7"/>
  <c r="BJ37" i="6"/>
  <c r="BL43" i="5"/>
  <c r="BL45" i="5"/>
  <c r="BH37" i="4"/>
  <c r="BL19" i="3"/>
  <c r="BJ34" i="3"/>
  <c r="BL34" i="3" l="1"/>
  <c r="C5" i="17"/>
  <c r="D19" i="4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19" i="3"/>
  <c r="D34" i="4" l="1"/>
  <c r="F19" i="4"/>
  <c r="C20" i="17"/>
  <c r="BL130" i="3"/>
  <c r="BL126" i="3"/>
  <c r="BL122" i="3"/>
  <c r="BL118" i="3"/>
  <c r="BL114" i="3"/>
  <c r="BL110" i="3"/>
  <c r="BL106" i="3"/>
  <c r="BL102" i="3"/>
  <c r="BL98" i="3"/>
  <c r="BL94" i="3"/>
  <c r="BL90" i="3"/>
  <c r="BL79" i="3"/>
  <c r="BL68" i="3"/>
  <c r="BL57" i="3"/>
  <c r="BJ130" i="3"/>
  <c r="BJ126" i="3"/>
  <c r="BJ122" i="3"/>
  <c r="BJ118" i="3"/>
  <c r="BJ114" i="3"/>
  <c r="BJ110" i="3"/>
  <c r="BJ106" i="3"/>
  <c r="BJ102" i="3"/>
  <c r="BJ98" i="3"/>
  <c r="BJ94" i="3"/>
  <c r="BJ90" i="3"/>
  <c r="BJ79" i="3"/>
  <c r="BJ68" i="3"/>
  <c r="BJ57" i="3"/>
  <c r="BH130" i="3"/>
  <c r="BH126" i="3"/>
  <c r="BH122" i="3"/>
  <c r="BH118" i="3"/>
  <c r="BH114" i="3"/>
  <c r="BH110" i="3"/>
  <c r="BH106" i="3"/>
  <c r="BH102" i="3"/>
  <c r="BH98" i="3"/>
  <c r="BH94" i="3"/>
  <c r="BH90" i="3"/>
  <c r="BH79" i="3"/>
  <c r="BH68" i="3"/>
  <c r="BH57" i="3"/>
  <c r="BF130" i="3"/>
  <c r="BF126" i="3"/>
  <c r="BF122" i="3"/>
  <c r="BF118" i="3"/>
  <c r="BF114" i="3"/>
  <c r="BF110" i="3"/>
  <c r="BF106" i="3"/>
  <c r="BF102" i="3"/>
  <c r="BF98" i="3"/>
  <c r="BF94" i="3"/>
  <c r="BF90" i="3"/>
  <c r="BF79" i="3"/>
  <c r="BF68" i="3"/>
  <c r="BF57" i="3"/>
  <c r="BD130" i="3"/>
  <c r="BD126" i="3"/>
  <c r="BD122" i="3"/>
  <c r="BD118" i="3"/>
  <c r="BD114" i="3"/>
  <c r="BD110" i="3"/>
  <c r="BD106" i="3"/>
  <c r="BD102" i="3"/>
  <c r="BD98" i="3"/>
  <c r="BD94" i="3"/>
  <c r="BD90" i="3"/>
  <c r="BD79" i="3"/>
  <c r="BD68" i="3"/>
  <c r="BD57" i="3"/>
  <c r="BB130" i="3"/>
  <c r="BB126" i="3"/>
  <c r="BB122" i="3"/>
  <c r="BB118" i="3"/>
  <c r="BB114" i="3"/>
  <c r="BB110" i="3"/>
  <c r="BB106" i="3"/>
  <c r="BB102" i="3"/>
  <c r="BB98" i="3"/>
  <c r="BB94" i="3"/>
  <c r="BB90" i="3"/>
  <c r="BB79" i="3"/>
  <c r="BB68" i="3"/>
  <c r="BB57" i="3"/>
  <c r="AZ130" i="3"/>
  <c r="AZ126" i="3"/>
  <c r="AZ122" i="3"/>
  <c r="AZ118" i="3"/>
  <c r="AZ114" i="3"/>
  <c r="AZ110" i="3"/>
  <c r="AZ106" i="3"/>
  <c r="AZ102" i="3"/>
  <c r="AZ98" i="3"/>
  <c r="AZ94" i="3"/>
  <c r="AZ90" i="3"/>
  <c r="AZ79" i="3"/>
  <c r="AZ68" i="3"/>
  <c r="AZ57" i="3"/>
  <c r="AX130" i="3"/>
  <c r="AX126" i="3"/>
  <c r="AX122" i="3"/>
  <c r="AX118" i="3"/>
  <c r="AX114" i="3"/>
  <c r="AX110" i="3"/>
  <c r="AX106" i="3"/>
  <c r="AX102" i="3"/>
  <c r="AX98" i="3"/>
  <c r="AX94" i="3"/>
  <c r="AX90" i="3"/>
  <c r="AX79" i="3"/>
  <c r="AX68" i="3"/>
  <c r="AX57" i="3"/>
  <c r="AV130" i="3"/>
  <c r="AV126" i="3"/>
  <c r="AV122" i="3"/>
  <c r="AV118" i="3"/>
  <c r="AV114" i="3"/>
  <c r="AV110" i="3"/>
  <c r="AV106" i="3"/>
  <c r="AV102" i="3"/>
  <c r="AV98" i="3"/>
  <c r="AV94" i="3"/>
  <c r="AV90" i="3"/>
  <c r="AV79" i="3"/>
  <c r="AV68" i="3"/>
  <c r="AV57" i="3"/>
  <c r="AT130" i="3"/>
  <c r="AT126" i="3"/>
  <c r="AT122" i="3"/>
  <c r="AT118" i="3"/>
  <c r="AT114" i="3"/>
  <c r="AT110" i="3"/>
  <c r="AT106" i="3"/>
  <c r="AT102" i="3"/>
  <c r="AT98" i="3"/>
  <c r="AT94" i="3"/>
  <c r="AT90" i="3"/>
  <c r="AT79" i="3"/>
  <c r="AT68" i="3"/>
  <c r="AT57" i="3"/>
  <c r="AR130" i="3"/>
  <c r="AR126" i="3"/>
  <c r="AR122" i="3"/>
  <c r="AR118" i="3"/>
  <c r="AR114" i="3"/>
  <c r="AR110" i="3"/>
  <c r="AR106" i="3"/>
  <c r="AR102" i="3"/>
  <c r="AR98" i="3"/>
  <c r="AR94" i="3"/>
  <c r="AR90" i="3"/>
  <c r="AR79" i="3"/>
  <c r="AR68" i="3"/>
  <c r="AR57" i="3"/>
  <c r="AP130" i="3"/>
  <c r="AP126" i="3"/>
  <c r="AP122" i="3"/>
  <c r="AP118" i="3"/>
  <c r="AP114" i="3"/>
  <c r="AP110" i="3"/>
  <c r="AP106" i="3"/>
  <c r="AP102" i="3"/>
  <c r="AP98" i="3"/>
  <c r="AP94" i="3"/>
  <c r="AP90" i="3"/>
  <c r="AP79" i="3"/>
  <c r="AP68" i="3"/>
  <c r="AP57" i="3"/>
  <c r="AN130" i="3"/>
  <c r="AN126" i="3"/>
  <c r="AN122" i="3"/>
  <c r="AN118" i="3"/>
  <c r="AN114" i="3"/>
  <c r="AN110" i="3"/>
  <c r="AN106" i="3"/>
  <c r="AN102" i="3"/>
  <c r="AN98" i="3"/>
  <c r="AN94" i="3"/>
  <c r="AN90" i="3"/>
  <c r="AN79" i="3"/>
  <c r="AN68" i="3"/>
  <c r="AN57" i="3"/>
  <c r="AL130" i="3"/>
  <c r="AL126" i="3"/>
  <c r="AL122" i="3"/>
  <c r="AL118" i="3"/>
  <c r="AL114" i="3"/>
  <c r="AL110" i="3"/>
  <c r="AL106" i="3"/>
  <c r="AL102" i="3"/>
  <c r="AL98" i="3"/>
  <c r="AL94" i="3"/>
  <c r="AL90" i="3"/>
  <c r="AL79" i="3"/>
  <c r="AL68" i="3"/>
  <c r="AL57" i="3"/>
  <c r="AJ130" i="3"/>
  <c r="AJ126" i="3"/>
  <c r="AJ122" i="3"/>
  <c r="AJ118" i="3"/>
  <c r="AJ114" i="3"/>
  <c r="AJ110" i="3"/>
  <c r="AJ106" i="3"/>
  <c r="AJ102" i="3"/>
  <c r="AJ98" i="3"/>
  <c r="AJ94" i="3"/>
  <c r="AJ90" i="3"/>
  <c r="AJ79" i="3"/>
  <c r="AJ68" i="3"/>
  <c r="AJ57" i="3"/>
  <c r="AH130" i="3"/>
  <c r="AH126" i="3"/>
  <c r="AH122" i="3"/>
  <c r="AH118" i="3"/>
  <c r="AH114" i="3"/>
  <c r="AH110" i="3"/>
  <c r="AH106" i="3"/>
  <c r="AH102" i="3"/>
  <c r="AH98" i="3"/>
  <c r="AH94" i="3"/>
  <c r="AH90" i="3"/>
  <c r="AH79" i="3"/>
  <c r="AH68" i="3"/>
  <c r="AH57" i="3"/>
  <c r="AF130" i="3"/>
  <c r="AF126" i="3"/>
  <c r="AF122" i="3"/>
  <c r="AF118" i="3"/>
  <c r="AF114" i="3"/>
  <c r="AF110" i="3"/>
  <c r="AF106" i="3"/>
  <c r="AF102" i="3"/>
  <c r="AF98" i="3"/>
  <c r="AF94" i="3"/>
  <c r="AF90" i="3"/>
  <c r="AF79" i="3"/>
  <c r="AF68" i="3"/>
  <c r="AF57" i="3"/>
  <c r="AD130" i="3"/>
  <c r="AD126" i="3"/>
  <c r="AD122" i="3"/>
  <c r="AD118" i="3"/>
  <c r="AD114" i="3"/>
  <c r="AD110" i="3"/>
  <c r="AD106" i="3"/>
  <c r="AD102" i="3"/>
  <c r="AD98" i="3"/>
  <c r="AD94" i="3"/>
  <c r="AD90" i="3"/>
  <c r="AD79" i="3"/>
  <c r="AD68" i="3"/>
  <c r="AD57" i="3"/>
  <c r="AB130" i="3"/>
  <c r="AB126" i="3"/>
  <c r="AB122" i="3"/>
  <c r="AB118" i="3"/>
  <c r="AB114" i="3"/>
  <c r="AB110" i="3"/>
  <c r="AB106" i="3"/>
  <c r="AB102" i="3"/>
  <c r="AB98" i="3"/>
  <c r="AB94" i="3"/>
  <c r="AB90" i="3"/>
  <c r="AB79" i="3"/>
  <c r="AB68" i="3"/>
  <c r="AB57" i="3"/>
  <c r="Z130" i="3"/>
  <c r="Z126" i="3"/>
  <c r="Z122" i="3"/>
  <c r="Z118" i="3"/>
  <c r="Z114" i="3"/>
  <c r="Z110" i="3"/>
  <c r="Z106" i="3"/>
  <c r="Z102" i="3"/>
  <c r="Z98" i="3"/>
  <c r="Z94" i="3"/>
  <c r="Z90" i="3"/>
  <c r="Z79" i="3"/>
  <c r="Z68" i="3"/>
  <c r="Z57" i="3"/>
  <c r="X130" i="3"/>
  <c r="X126" i="3"/>
  <c r="X122" i="3"/>
  <c r="X118" i="3"/>
  <c r="X114" i="3"/>
  <c r="X110" i="3"/>
  <c r="X106" i="3"/>
  <c r="X102" i="3"/>
  <c r="X98" i="3"/>
  <c r="X94" i="3"/>
  <c r="X90" i="3"/>
  <c r="X79" i="3"/>
  <c r="X68" i="3"/>
  <c r="X57" i="3"/>
  <c r="V130" i="3"/>
  <c r="V126" i="3"/>
  <c r="V122" i="3"/>
  <c r="V118" i="3"/>
  <c r="V114" i="3"/>
  <c r="V110" i="3"/>
  <c r="V106" i="3"/>
  <c r="V102" i="3"/>
  <c r="V98" i="3"/>
  <c r="V94" i="3"/>
  <c r="V90" i="3"/>
  <c r="V79" i="3"/>
  <c r="V68" i="3"/>
  <c r="V57" i="3"/>
  <c r="T130" i="3"/>
  <c r="T126" i="3"/>
  <c r="T122" i="3"/>
  <c r="T118" i="3"/>
  <c r="T114" i="3"/>
  <c r="T110" i="3"/>
  <c r="T106" i="3"/>
  <c r="T102" i="3"/>
  <c r="T98" i="3"/>
  <c r="T94" i="3"/>
  <c r="T90" i="3"/>
  <c r="T79" i="3"/>
  <c r="T68" i="3"/>
  <c r="T57" i="3"/>
  <c r="R130" i="3"/>
  <c r="R126" i="3"/>
  <c r="R122" i="3"/>
  <c r="R118" i="3"/>
  <c r="R114" i="3"/>
  <c r="R110" i="3"/>
  <c r="R106" i="3"/>
  <c r="R102" i="3"/>
  <c r="R98" i="3"/>
  <c r="R94" i="3"/>
  <c r="R90" i="3"/>
  <c r="R79" i="3"/>
  <c r="R68" i="3"/>
  <c r="R57" i="3"/>
  <c r="P130" i="3"/>
  <c r="P126" i="3"/>
  <c r="P122" i="3"/>
  <c r="P118" i="3"/>
  <c r="P114" i="3"/>
  <c r="P110" i="3"/>
  <c r="P106" i="3"/>
  <c r="P102" i="3"/>
  <c r="P98" i="3"/>
  <c r="P94" i="3"/>
  <c r="P90" i="3"/>
  <c r="P79" i="3"/>
  <c r="P68" i="3"/>
  <c r="P57" i="3"/>
  <c r="N130" i="3"/>
  <c r="N126" i="3"/>
  <c r="N122" i="3"/>
  <c r="N118" i="3"/>
  <c r="N114" i="3"/>
  <c r="N110" i="3"/>
  <c r="N106" i="3"/>
  <c r="N102" i="3"/>
  <c r="N98" i="3"/>
  <c r="N94" i="3"/>
  <c r="N90" i="3"/>
  <c r="N79" i="3"/>
  <c r="N68" i="3"/>
  <c r="N57" i="3"/>
  <c r="L130" i="3"/>
  <c r="L126" i="3"/>
  <c r="L122" i="3"/>
  <c r="L118" i="3"/>
  <c r="L114" i="3"/>
  <c r="L110" i="3"/>
  <c r="L106" i="3"/>
  <c r="L102" i="3"/>
  <c r="L98" i="3"/>
  <c r="L94" i="3"/>
  <c r="L90" i="3"/>
  <c r="L79" i="3"/>
  <c r="L68" i="3"/>
  <c r="L57" i="3"/>
  <c r="J130" i="3"/>
  <c r="J126" i="3"/>
  <c r="J122" i="3"/>
  <c r="J118" i="3"/>
  <c r="J114" i="3"/>
  <c r="J110" i="3"/>
  <c r="J106" i="3"/>
  <c r="J102" i="3"/>
  <c r="J98" i="3"/>
  <c r="T5" i="3" s="1"/>
  <c r="D48" i="16" s="1"/>
  <c r="P48" i="16" s="1"/>
  <c r="J94" i="3"/>
  <c r="J90" i="3"/>
  <c r="J79" i="3"/>
  <c r="J68" i="3"/>
  <c r="J57" i="3"/>
  <c r="H130" i="3"/>
  <c r="H126" i="3"/>
  <c r="H122" i="3"/>
  <c r="H118" i="3"/>
  <c r="H114" i="3"/>
  <c r="H110" i="3"/>
  <c r="H106" i="3"/>
  <c r="T7" i="3" s="1"/>
  <c r="D50" i="16" s="1"/>
  <c r="P50" i="16" s="1"/>
  <c r="H102" i="3"/>
  <c r="H98" i="3"/>
  <c r="H94" i="3"/>
  <c r="H90" i="3"/>
  <c r="H79" i="3"/>
  <c r="H68" i="3"/>
  <c r="H57" i="3"/>
  <c r="F130" i="3"/>
  <c r="F126" i="3"/>
  <c r="F122" i="3"/>
  <c r="F118" i="3"/>
  <c r="F114" i="3"/>
  <c r="F110" i="3"/>
  <c r="F106" i="3"/>
  <c r="F102" i="3"/>
  <c r="T6" i="3" s="1"/>
  <c r="D49" i="16" s="1"/>
  <c r="P49" i="16" s="1"/>
  <c r="F98" i="3"/>
  <c r="F94" i="3"/>
  <c r="F90" i="3"/>
  <c r="F79" i="3"/>
  <c r="F68" i="3"/>
  <c r="F57" i="3"/>
  <c r="D130" i="3"/>
  <c r="D126" i="3"/>
  <c r="D122" i="3"/>
  <c r="D118" i="3"/>
  <c r="D114" i="3"/>
  <c r="D110" i="3"/>
  <c r="D106" i="3"/>
  <c r="D102" i="3"/>
  <c r="D98" i="3"/>
  <c r="D94" i="3"/>
  <c r="D90" i="3"/>
  <c r="D79" i="3"/>
  <c r="D68" i="3"/>
  <c r="D57" i="3"/>
  <c r="D44" i="3"/>
  <c r="D17" i="3" s="1"/>
  <c r="F17" i="3" s="1"/>
  <c r="C127" i="3"/>
  <c r="C129" i="3" s="1"/>
  <c r="C123" i="3"/>
  <c r="C125" i="3" s="1"/>
  <c r="C119" i="3"/>
  <c r="C121" i="3" s="1"/>
  <c r="C115" i="3"/>
  <c r="C117" i="3" s="1"/>
  <c r="C111" i="3"/>
  <c r="C112" i="3" s="1"/>
  <c r="C107" i="3"/>
  <c r="C108" i="3" s="1"/>
  <c r="C103" i="3"/>
  <c r="C105" i="3" s="1"/>
  <c r="C99" i="3"/>
  <c r="C100" i="3" s="1"/>
  <c r="C101" i="3" s="1"/>
  <c r="C95" i="3"/>
  <c r="C96" i="3" s="1"/>
  <c r="C97" i="3" s="1"/>
  <c r="C91" i="3"/>
  <c r="C92" i="3" s="1"/>
  <c r="C93" i="3" s="1"/>
  <c r="C81" i="3"/>
  <c r="C82" i="3"/>
  <c r="C83" i="3"/>
  <c r="C84" i="3"/>
  <c r="C85" i="3"/>
  <c r="C86" i="3"/>
  <c r="C87" i="3"/>
  <c r="C88" i="3"/>
  <c r="C89" i="3"/>
  <c r="C80" i="3"/>
  <c r="C70" i="3"/>
  <c r="C71" i="3"/>
  <c r="C72" i="3"/>
  <c r="C73" i="3"/>
  <c r="C74" i="3"/>
  <c r="C75" i="3"/>
  <c r="C76" i="3"/>
  <c r="C77" i="3"/>
  <c r="C78" i="3"/>
  <c r="C69" i="3"/>
  <c r="C59" i="3"/>
  <c r="C60" i="3"/>
  <c r="C61" i="3"/>
  <c r="C62" i="3"/>
  <c r="C63" i="3"/>
  <c r="C64" i="3"/>
  <c r="C65" i="3"/>
  <c r="C66" i="3"/>
  <c r="C67" i="3"/>
  <c r="C58" i="3"/>
  <c r="C48" i="3"/>
  <c r="C49" i="3"/>
  <c r="C50" i="3"/>
  <c r="C51" i="3"/>
  <c r="C52" i="3"/>
  <c r="C53" i="3"/>
  <c r="C54" i="3"/>
  <c r="C55" i="3"/>
  <c r="C56" i="3"/>
  <c r="C47" i="3"/>
  <c r="D5" i="3" l="1"/>
  <c r="D13" i="3"/>
  <c r="D6" i="3"/>
  <c r="D4" i="3"/>
  <c r="D11" i="3"/>
  <c r="D7" i="3"/>
  <c r="D8" i="3"/>
  <c r="D9" i="3"/>
  <c r="C30" i="17" s="1"/>
  <c r="AA30" i="17" s="1"/>
  <c r="D10" i="3"/>
  <c r="D12" i="3"/>
  <c r="G5" i="3"/>
  <c r="G6" i="3"/>
  <c r="G7" i="3"/>
  <c r="G8" i="3"/>
  <c r="G4" i="3"/>
  <c r="F34" i="4"/>
  <c r="H19" i="4"/>
  <c r="T4" i="3"/>
  <c r="R131" i="3"/>
  <c r="AP131" i="3"/>
  <c r="H17" i="3"/>
  <c r="F18" i="3"/>
  <c r="D18" i="3"/>
  <c r="D45" i="3"/>
  <c r="D36" i="3"/>
  <c r="D43" i="3"/>
  <c r="L131" i="3"/>
  <c r="L132" i="3" s="1"/>
  <c r="L133" i="3" s="1"/>
  <c r="BJ131" i="3"/>
  <c r="BJ132" i="3" s="1"/>
  <c r="BJ133" i="3" s="1"/>
  <c r="X131" i="3"/>
  <c r="X132" i="3" s="1"/>
  <c r="X133" i="3" s="1"/>
  <c r="AN131" i="3"/>
  <c r="AN132" i="3" s="1"/>
  <c r="AN133" i="3" s="1"/>
  <c r="AJ131" i="3"/>
  <c r="AJ132" i="3" s="1"/>
  <c r="AJ133" i="3" s="1"/>
  <c r="BF131" i="3"/>
  <c r="BF132" i="3" s="1"/>
  <c r="BF133" i="3" s="1"/>
  <c r="T131" i="3"/>
  <c r="T132" i="3" s="1"/>
  <c r="T133" i="3" s="1"/>
  <c r="BD131" i="3"/>
  <c r="BD132" i="3" s="1"/>
  <c r="BD133" i="3" s="1"/>
  <c r="H131" i="3"/>
  <c r="H132" i="3" s="1"/>
  <c r="H133" i="3" s="1"/>
  <c r="P131" i="3"/>
  <c r="P132" i="3" s="1"/>
  <c r="P133" i="3" s="1"/>
  <c r="AH131" i="3"/>
  <c r="AH132" i="3" s="1"/>
  <c r="AH133" i="3" s="1"/>
  <c r="AZ131" i="3"/>
  <c r="AZ132" i="3" s="1"/>
  <c r="AZ133" i="3" s="1"/>
  <c r="BB131" i="3"/>
  <c r="BB132" i="3" s="1"/>
  <c r="BB133" i="3" s="1"/>
  <c r="V131" i="3"/>
  <c r="V132" i="3" s="1"/>
  <c r="V133" i="3" s="1"/>
  <c r="N131" i="3"/>
  <c r="N132" i="3" s="1"/>
  <c r="N133" i="3" s="1"/>
  <c r="Z131" i="3"/>
  <c r="Z132" i="3" s="1"/>
  <c r="Z133" i="3" s="1"/>
  <c r="AX131" i="3"/>
  <c r="AX132" i="3" s="1"/>
  <c r="AX133" i="3" s="1"/>
  <c r="F131" i="3"/>
  <c r="F132" i="3" s="1"/>
  <c r="F133" i="3" s="1"/>
  <c r="J131" i="3"/>
  <c r="J132" i="3" s="1"/>
  <c r="J133" i="3" s="1"/>
  <c r="AD131" i="3"/>
  <c r="AD132" i="3" s="1"/>
  <c r="AD133" i="3" s="1"/>
  <c r="AP132" i="3"/>
  <c r="AP133" i="3" s="1"/>
  <c r="AV131" i="3"/>
  <c r="AV132" i="3" s="1"/>
  <c r="AV133" i="3" s="1"/>
  <c r="AL131" i="3"/>
  <c r="AL132" i="3" s="1"/>
  <c r="AL133" i="3" s="1"/>
  <c r="AF131" i="3"/>
  <c r="AF132" i="3" s="1"/>
  <c r="AF133" i="3" s="1"/>
  <c r="AT131" i="3"/>
  <c r="AT132" i="3" s="1"/>
  <c r="AT133" i="3" s="1"/>
  <c r="BL131" i="3"/>
  <c r="BL132" i="3" s="1"/>
  <c r="BL133" i="3" s="1"/>
  <c r="BH131" i="3"/>
  <c r="BH132" i="3" s="1"/>
  <c r="BH133" i="3" s="1"/>
  <c r="F44" i="3"/>
  <c r="F43" i="3" s="1"/>
  <c r="R132" i="3"/>
  <c r="R133" i="3" s="1"/>
  <c r="AB131" i="3"/>
  <c r="AB132" i="3" s="1"/>
  <c r="AB133" i="3" s="1"/>
  <c r="AR131" i="3"/>
  <c r="AR132" i="3" s="1"/>
  <c r="AR133" i="3" s="1"/>
  <c r="D131" i="3"/>
  <c r="D132" i="3" s="1"/>
  <c r="D133" i="3" s="1"/>
  <c r="C113" i="3"/>
  <c r="C120" i="3"/>
  <c r="C104" i="3"/>
  <c r="C109" i="3"/>
  <c r="C116" i="3"/>
  <c r="C128" i="3"/>
  <c r="C124" i="3"/>
  <c r="H34" i="4" l="1"/>
  <c r="J19" i="4"/>
  <c r="C35" i="17"/>
  <c r="AA35" i="17" s="1"/>
  <c r="C29" i="17"/>
  <c r="AA29" i="17" s="1"/>
  <c r="C39" i="17"/>
  <c r="AA39" i="17" s="1"/>
  <c r="C28" i="17"/>
  <c r="AA28" i="17" s="1"/>
  <c r="C38" i="17"/>
  <c r="AA38" i="17" s="1"/>
  <c r="C32" i="17"/>
  <c r="AA32" i="17" s="1"/>
  <c r="C37" i="17"/>
  <c r="AA37" i="17" s="1"/>
  <c r="C25" i="17"/>
  <c r="G14" i="3"/>
  <c r="E9" i="3" s="1"/>
  <c r="D30" i="17" s="1"/>
  <c r="C36" i="17"/>
  <c r="AA36" i="17" s="1"/>
  <c r="C27" i="17"/>
  <c r="AA27" i="17" s="1"/>
  <c r="C34" i="17"/>
  <c r="AA34" i="17" s="1"/>
  <c r="T14" i="3"/>
  <c r="D47" i="16"/>
  <c r="P47" i="16" s="1"/>
  <c r="C33" i="17"/>
  <c r="AA33" i="17" s="1"/>
  <c r="C31" i="17"/>
  <c r="AA31" i="17" s="1"/>
  <c r="C26" i="17"/>
  <c r="AA26" i="17" s="1"/>
  <c r="J17" i="3"/>
  <c r="H18" i="3"/>
  <c r="F36" i="3"/>
  <c r="D37" i="3"/>
  <c r="H44" i="3"/>
  <c r="H43" i="3" s="1"/>
  <c r="F45" i="3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E5" i="3" l="1"/>
  <c r="D26" i="17" s="1"/>
  <c r="E12" i="3"/>
  <c r="D33" i="17" s="1"/>
  <c r="E10" i="3"/>
  <c r="D31" i="17" s="1"/>
  <c r="H5" i="3"/>
  <c r="D36" i="17" s="1"/>
  <c r="E4" i="3"/>
  <c r="D25" i="17" s="1"/>
  <c r="E13" i="3"/>
  <c r="D34" i="17" s="1"/>
  <c r="H4" i="3"/>
  <c r="D35" i="17" s="1"/>
  <c r="E6" i="3"/>
  <c r="D27" i="17" s="1"/>
  <c r="H7" i="3"/>
  <c r="D38" i="17" s="1"/>
  <c r="E11" i="3"/>
  <c r="D32" i="17" s="1"/>
  <c r="E8" i="3"/>
  <c r="D29" i="17" s="1"/>
  <c r="U5" i="3"/>
  <c r="U7" i="3" s="1"/>
  <c r="D57" i="16"/>
  <c r="Y6" i="3"/>
  <c r="E7" i="3"/>
  <c r="D28" i="17" s="1"/>
  <c r="J34" i="4"/>
  <c r="L19" i="4"/>
  <c r="AA25" i="17"/>
  <c r="C40" i="17"/>
  <c r="H6" i="3"/>
  <c r="D37" i="17" s="1"/>
  <c r="H8" i="3"/>
  <c r="D39" i="17" s="1"/>
  <c r="L17" i="3"/>
  <c r="J18" i="3"/>
  <c r="H36" i="3"/>
  <c r="F37" i="3"/>
  <c r="H45" i="3"/>
  <c r="J44" i="3"/>
  <c r="J43" i="3" s="1"/>
  <c r="H14" i="3" l="1"/>
  <c r="L34" i="4"/>
  <c r="N19" i="4"/>
  <c r="D40" i="17"/>
  <c r="AA40" i="17"/>
  <c r="P57" i="16"/>
  <c r="D59" i="16"/>
  <c r="P59" i="16" s="1"/>
  <c r="D58" i="16"/>
  <c r="P58" i="16" s="1"/>
  <c r="N17" i="3"/>
  <c r="L18" i="3"/>
  <c r="J36" i="3"/>
  <c r="H37" i="3"/>
  <c r="J45" i="3"/>
  <c r="L44" i="3"/>
  <c r="L43" i="3" s="1"/>
  <c r="AB30" i="17" l="1"/>
  <c r="AB39" i="17"/>
  <c r="AB29" i="17"/>
  <c r="AB26" i="17"/>
  <c r="AB34" i="17"/>
  <c r="AB38" i="17"/>
  <c r="AB35" i="17"/>
  <c r="AB31" i="17"/>
  <c r="AB36" i="17"/>
  <c r="AB27" i="17"/>
  <c r="AB37" i="17"/>
  <c r="AB33" i="17"/>
  <c r="AB28" i="17"/>
  <c r="AB32" i="17"/>
  <c r="P19" i="4"/>
  <c r="N34" i="4"/>
  <c r="AB25" i="17"/>
  <c r="N18" i="3"/>
  <c r="P17" i="3"/>
  <c r="J37" i="3"/>
  <c r="L36" i="3"/>
  <c r="L45" i="3"/>
  <c r="N44" i="3"/>
  <c r="N43" i="3" s="1"/>
  <c r="P34" i="4" l="1"/>
  <c r="R19" i="4"/>
  <c r="AB40" i="17"/>
  <c r="P18" i="3"/>
  <c r="R17" i="3"/>
  <c r="N36" i="3"/>
  <c r="L37" i="3"/>
  <c r="N45" i="3"/>
  <c r="P44" i="3"/>
  <c r="P43" i="3" s="1"/>
  <c r="R34" i="4" l="1"/>
  <c r="T19" i="4"/>
  <c r="T17" i="3"/>
  <c r="R18" i="3"/>
  <c r="P36" i="3"/>
  <c r="N37" i="3"/>
  <c r="P45" i="3"/>
  <c r="R44" i="3"/>
  <c r="R43" i="3" s="1"/>
  <c r="V19" i="4" l="1"/>
  <c r="T34" i="4"/>
  <c r="V17" i="3"/>
  <c r="T18" i="3"/>
  <c r="P37" i="3"/>
  <c r="R36" i="3"/>
  <c r="R45" i="3"/>
  <c r="T44" i="3"/>
  <c r="T43" i="3" s="1"/>
  <c r="V34" i="4" l="1"/>
  <c r="X19" i="4"/>
  <c r="V18" i="3"/>
  <c r="X17" i="3"/>
  <c r="T36" i="3"/>
  <c r="R37" i="3"/>
  <c r="T45" i="3"/>
  <c r="V44" i="3"/>
  <c r="V43" i="3" s="1"/>
  <c r="X34" i="4" l="1"/>
  <c r="Z19" i="4"/>
  <c r="X18" i="3"/>
  <c r="Z17" i="3"/>
  <c r="V36" i="3"/>
  <c r="T37" i="3"/>
  <c r="V45" i="3"/>
  <c r="X44" i="3"/>
  <c r="X43" i="3" s="1"/>
  <c r="Z34" i="4" l="1"/>
  <c r="AB19" i="4"/>
  <c r="AB17" i="3"/>
  <c r="Z18" i="3"/>
  <c r="X36" i="3"/>
  <c r="V37" i="3"/>
  <c r="X45" i="3"/>
  <c r="Z44" i="3"/>
  <c r="Z43" i="3" s="1"/>
  <c r="AB34" i="4" l="1"/>
  <c r="AD19" i="4"/>
  <c r="AD17" i="3"/>
  <c r="AB18" i="3"/>
  <c r="Z36" i="3"/>
  <c r="X37" i="3"/>
  <c r="Z45" i="3"/>
  <c r="AB44" i="3"/>
  <c r="AB43" i="3" s="1"/>
  <c r="AF19" i="4" l="1"/>
  <c r="AD34" i="4"/>
  <c r="AD18" i="3"/>
  <c r="AF17" i="3"/>
  <c r="AB36" i="3"/>
  <c r="Z37" i="3"/>
  <c r="AB45" i="3"/>
  <c r="AD44" i="3"/>
  <c r="AD43" i="3" s="1"/>
  <c r="AF34" i="4" l="1"/>
  <c r="AH19" i="4"/>
  <c r="AF18" i="3"/>
  <c r="AH17" i="3"/>
  <c r="AD36" i="3"/>
  <c r="AB37" i="3"/>
  <c r="AD45" i="3"/>
  <c r="AF44" i="3"/>
  <c r="AF43" i="3" s="1"/>
  <c r="AH34" i="4" l="1"/>
  <c r="AJ19" i="4"/>
  <c r="AJ17" i="3"/>
  <c r="AH18" i="3"/>
  <c r="AD37" i="3"/>
  <c r="AF36" i="3"/>
  <c r="AF45" i="3"/>
  <c r="AH44" i="3"/>
  <c r="AH43" i="3" s="1"/>
  <c r="AJ34" i="4" l="1"/>
  <c r="AL19" i="4"/>
  <c r="AL17" i="3"/>
  <c r="AJ18" i="3"/>
  <c r="AF37" i="3"/>
  <c r="AH36" i="3"/>
  <c r="AH45" i="3"/>
  <c r="AJ44" i="3"/>
  <c r="AJ43" i="3" s="1"/>
  <c r="AL34" i="4" l="1"/>
  <c r="AN19" i="4"/>
  <c r="AL18" i="3"/>
  <c r="AN17" i="3"/>
  <c r="AJ36" i="3"/>
  <c r="AH37" i="3"/>
  <c r="AJ45" i="3"/>
  <c r="AL44" i="3"/>
  <c r="AL43" i="3" s="1"/>
  <c r="AP19" i="4" l="1"/>
  <c r="AN34" i="4"/>
  <c r="AN18" i="3"/>
  <c r="AP17" i="3"/>
  <c r="AL36" i="3"/>
  <c r="AJ37" i="3"/>
  <c r="AL45" i="3"/>
  <c r="AN44" i="3"/>
  <c r="AN43" i="3" s="1"/>
  <c r="AP34" i="4" l="1"/>
  <c r="AR19" i="4"/>
  <c r="AR17" i="3"/>
  <c r="AP18" i="3"/>
  <c r="AN36" i="3"/>
  <c r="AL37" i="3"/>
  <c r="AN45" i="3"/>
  <c r="AP44" i="3"/>
  <c r="AP43" i="3" s="1"/>
  <c r="AT19" i="4" l="1"/>
  <c r="AR34" i="4"/>
  <c r="AT17" i="3"/>
  <c r="AR18" i="3"/>
  <c r="AP36" i="3"/>
  <c r="AN37" i="3"/>
  <c r="AP45" i="3"/>
  <c r="AR44" i="3"/>
  <c r="AR43" i="3" s="1"/>
  <c r="AV19" i="4" l="1"/>
  <c r="AT34" i="4"/>
  <c r="AT18" i="3"/>
  <c r="AV17" i="3"/>
  <c r="AP37" i="3"/>
  <c r="AR36" i="3"/>
  <c r="AR45" i="3"/>
  <c r="AT44" i="3"/>
  <c r="AT43" i="3" s="1"/>
  <c r="AX19" i="4" l="1"/>
  <c r="AV34" i="4"/>
  <c r="AV18" i="3"/>
  <c r="AX17" i="3"/>
  <c r="AT36" i="3"/>
  <c r="AR37" i="3"/>
  <c r="AT45" i="3"/>
  <c r="AV44" i="3"/>
  <c r="AV43" i="3" s="1"/>
  <c r="AX34" i="4" l="1"/>
  <c r="AZ19" i="4"/>
  <c r="AZ17" i="3"/>
  <c r="AX18" i="3"/>
  <c r="AT37" i="3"/>
  <c r="AV36" i="3"/>
  <c r="AV45" i="3"/>
  <c r="AX44" i="3"/>
  <c r="AX43" i="3" s="1"/>
  <c r="AZ34" i="4" l="1"/>
  <c r="BB19" i="4"/>
  <c r="AZ18" i="3"/>
  <c r="BB17" i="3"/>
  <c r="AV37" i="3"/>
  <c r="AX36" i="3"/>
  <c r="AX45" i="3"/>
  <c r="AZ44" i="3"/>
  <c r="AZ43" i="3" s="1"/>
  <c r="BB34" i="4" l="1"/>
  <c r="BD19" i="4"/>
  <c r="BB18" i="3"/>
  <c r="BD17" i="3"/>
  <c r="AZ36" i="3"/>
  <c r="AX37" i="3"/>
  <c r="AZ45" i="3"/>
  <c r="BB44" i="3"/>
  <c r="BB43" i="3" s="1"/>
  <c r="BD34" i="4" l="1"/>
  <c r="BF19" i="4"/>
  <c r="BF17" i="3"/>
  <c r="BD18" i="3"/>
  <c r="BB36" i="3"/>
  <c r="AZ37" i="3"/>
  <c r="BB45" i="3"/>
  <c r="BD44" i="3"/>
  <c r="BD43" i="3" s="1"/>
  <c r="BH19" i="4" l="1"/>
  <c r="BF34" i="4"/>
  <c r="BH17" i="3"/>
  <c r="BF18" i="3"/>
  <c r="BD36" i="3"/>
  <c r="BB37" i="3"/>
  <c r="BD45" i="3"/>
  <c r="BF44" i="3"/>
  <c r="BF43" i="3" s="1"/>
  <c r="E5" i="17" l="1"/>
  <c r="D19" i="5"/>
  <c r="BH34" i="4"/>
  <c r="BJ17" i="3"/>
  <c r="BH18" i="3"/>
  <c r="BF36" i="3"/>
  <c r="BD37" i="3"/>
  <c r="BF45" i="3"/>
  <c r="BH44" i="3"/>
  <c r="BH43" i="3" s="1"/>
  <c r="F19" i="5" l="1"/>
  <c r="D34" i="5"/>
  <c r="F5" i="17"/>
  <c r="F20" i="17" s="1"/>
  <c r="E20" i="17"/>
  <c r="BJ18" i="3"/>
  <c r="BL17" i="3"/>
  <c r="BL18" i="3" s="1"/>
  <c r="BH36" i="3"/>
  <c r="BF37" i="3"/>
  <c r="BH45" i="3"/>
  <c r="BJ44" i="3"/>
  <c r="BJ43" i="3" s="1"/>
  <c r="F34" i="5" l="1"/>
  <c r="H19" i="5"/>
  <c r="BJ36" i="3"/>
  <c r="BH37" i="3"/>
  <c r="BJ45" i="3"/>
  <c r="BL44" i="3"/>
  <c r="H34" i="5" l="1"/>
  <c r="J19" i="5"/>
  <c r="BJ37" i="3"/>
  <c r="BL36" i="3"/>
  <c r="BL37" i="3" s="1"/>
  <c r="BL45" i="3"/>
  <c r="BL43" i="3"/>
  <c r="L19" i="5" l="1"/>
  <c r="J34" i="5"/>
  <c r="L34" i="5" l="1"/>
  <c r="N19" i="5"/>
  <c r="N34" i="5" l="1"/>
  <c r="P19" i="5"/>
  <c r="R19" i="5" l="1"/>
  <c r="P34" i="5"/>
  <c r="R34" i="5" l="1"/>
  <c r="T19" i="5"/>
  <c r="V19" i="5" l="1"/>
  <c r="T34" i="5"/>
  <c r="V34" i="5" l="1"/>
  <c r="X19" i="5"/>
  <c r="X34" i="5" l="1"/>
  <c r="Z19" i="5"/>
  <c r="Z34" i="5" l="1"/>
  <c r="AB19" i="5"/>
  <c r="AD19" i="5" l="1"/>
  <c r="AB34" i="5"/>
  <c r="AD34" i="5" l="1"/>
  <c r="AF19" i="5"/>
  <c r="AF34" i="5" l="1"/>
  <c r="AH19" i="5"/>
  <c r="AH34" i="5" l="1"/>
  <c r="AJ19" i="5"/>
  <c r="AJ34" i="5" l="1"/>
  <c r="AL19" i="5"/>
  <c r="AL34" i="5" l="1"/>
  <c r="AN19" i="5"/>
  <c r="AN34" i="5" l="1"/>
  <c r="AP19" i="5"/>
  <c r="AP34" i="5" l="1"/>
  <c r="AR19" i="5"/>
  <c r="AR34" i="5" l="1"/>
  <c r="AT19" i="5"/>
  <c r="AT34" i="5" l="1"/>
  <c r="AV19" i="5"/>
  <c r="AV34" i="5" l="1"/>
  <c r="AX19" i="5"/>
  <c r="AZ19" i="5" l="1"/>
  <c r="AX34" i="5"/>
  <c r="AZ34" i="5" l="1"/>
  <c r="BB19" i="5"/>
  <c r="BB34" i="5" l="1"/>
  <c r="BD19" i="5"/>
  <c r="BD34" i="5" l="1"/>
  <c r="BF19" i="5"/>
  <c r="BF34" i="5" l="1"/>
  <c r="BH19" i="5"/>
  <c r="BH34" i="5" l="1"/>
  <c r="BJ19" i="5"/>
  <c r="BJ34" i="5" l="1"/>
  <c r="BL19" i="5"/>
  <c r="G5" i="17" l="1"/>
  <c r="BL34" i="5"/>
  <c r="D19" i="6"/>
  <c r="F19" i="6" l="1"/>
  <c r="D34" i="6"/>
  <c r="G20" i="17"/>
  <c r="H5" i="17"/>
  <c r="H20" i="17" s="1"/>
  <c r="H19" i="6" l="1"/>
  <c r="F34" i="6"/>
  <c r="J19" i="6" l="1"/>
  <c r="H34" i="6"/>
  <c r="J34" i="6" l="1"/>
  <c r="L19" i="6"/>
  <c r="N19" i="6" l="1"/>
  <c r="L34" i="6"/>
  <c r="P19" i="6" l="1"/>
  <c r="N34" i="6"/>
  <c r="R19" i="6" l="1"/>
  <c r="P34" i="6"/>
  <c r="R34" i="6" l="1"/>
  <c r="T19" i="6"/>
  <c r="T34" i="6" l="1"/>
  <c r="V19" i="6"/>
  <c r="V34" i="6" l="1"/>
  <c r="X19" i="6"/>
  <c r="X34" i="6" l="1"/>
  <c r="Z19" i="6"/>
  <c r="AB19" i="6" l="1"/>
  <c r="Z34" i="6"/>
  <c r="AB34" i="6" l="1"/>
  <c r="AD19" i="6"/>
  <c r="AF19" i="6" l="1"/>
  <c r="AD34" i="6"/>
  <c r="AF34" i="6" l="1"/>
  <c r="AH19" i="6"/>
  <c r="AJ19" i="6" l="1"/>
  <c r="AH34" i="6"/>
  <c r="AL19" i="6" l="1"/>
  <c r="AJ34" i="6"/>
  <c r="AN19" i="6" l="1"/>
  <c r="AL34" i="6"/>
  <c r="AN34" i="6" l="1"/>
  <c r="AP19" i="6"/>
  <c r="AP34" i="6" l="1"/>
  <c r="AR19" i="6"/>
  <c r="AT19" i="6" l="1"/>
  <c r="AR34" i="6"/>
  <c r="AT34" i="6" l="1"/>
  <c r="AV19" i="6"/>
  <c r="AX19" i="6" l="1"/>
  <c r="AV34" i="6"/>
  <c r="AX34" i="6" l="1"/>
  <c r="AZ19" i="6"/>
  <c r="AZ34" i="6" l="1"/>
  <c r="BB19" i="6"/>
  <c r="BD19" i="6" l="1"/>
  <c r="BB34" i="6"/>
  <c r="BD34" i="6" l="1"/>
  <c r="BF19" i="6"/>
  <c r="BF34" i="6" l="1"/>
  <c r="BH19" i="6"/>
  <c r="BJ19" i="6" l="1"/>
  <c r="BH34" i="6"/>
  <c r="BJ34" i="6" l="1"/>
  <c r="I5" i="17"/>
  <c r="D19" i="7"/>
  <c r="D34" i="7" l="1"/>
  <c r="F19" i="7"/>
  <c r="J5" i="17"/>
  <c r="J20" i="17" s="1"/>
  <c r="I20" i="17"/>
  <c r="F34" i="7" l="1"/>
  <c r="H19" i="7"/>
  <c r="H34" i="7" l="1"/>
  <c r="J19" i="7"/>
  <c r="J34" i="7" l="1"/>
  <c r="L19" i="7"/>
  <c r="L34" i="7" l="1"/>
  <c r="N19" i="7"/>
  <c r="N34" i="7" l="1"/>
  <c r="P19" i="7"/>
  <c r="R19" i="7" l="1"/>
  <c r="P34" i="7"/>
  <c r="R34" i="7" l="1"/>
  <c r="T19" i="7"/>
  <c r="T34" i="7" l="1"/>
  <c r="V19" i="7"/>
  <c r="V34" i="7" l="1"/>
  <c r="X19" i="7"/>
  <c r="X34" i="7" l="1"/>
  <c r="Z19" i="7"/>
  <c r="AB19" i="7" l="1"/>
  <c r="Z34" i="7"/>
  <c r="AB34" i="7" l="1"/>
  <c r="AD19" i="7"/>
  <c r="AD34" i="7" l="1"/>
  <c r="AF19" i="7"/>
  <c r="AF34" i="7" l="1"/>
  <c r="AH19" i="7"/>
  <c r="AH34" i="7" l="1"/>
  <c r="AJ19" i="7"/>
  <c r="AJ34" i="7" l="1"/>
  <c r="AL19" i="7"/>
  <c r="AL34" i="7" l="1"/>
  <c r="AN19" i="7"/>
  <c r="AN34" i="7" l="1"/>
  <c r="AP19" i="7"/>
  <c r="AR19" i="7" l="1"/>
  <c r="AP34" i="7"/>
  <c r="AR34" i="7" l="1"/>
  <c r="AT19" i="7"/>
  <c r="AT34" i="7" l="1"/>
  <c r="AV19" i="7"/>
  <c r="AV34" i="7" l="1"/>
  <c r="AX19" i="7"/>
  <c r="AX34" i="7" l="1"/>
  <c r="AZ19" i="7"/>
  <c r="AZ34" i="7" l="1"/>
  <c r="BB19" i="7"/>
  <c r="BB34" i="7" l="1"/>
  <c r="BD19" i="7"/>
  <c r="BD34" i="7" l="1"/>
  <c r="BF19" i="7"/>
  <c r="BF34" i="7" l="1"/>
  <c r="BH19" i="7"/>
  <c r="BJ19" i="7" l="1"/>
  <c r="BH34" i="7"/>
  <c r="BJ34" i="7" l="1"/>
  <c r="BL19" i="7"/>
  <c r="K5" i="17" l="1"/>
  <c r="D19" i="8"/>
  <c r="BL34" i="7"/>
  <c r="D34" i="8" l="1"/>
  <c r="F19" i="8"/>
  <c r="K20" i="17"/>
  <c r="L5" i="17"/>
  <c r="L20" i="17" s="1"/>
  <c r="H19" i="8" l="1"/>
  <c r="F34" i="8"/>
  <c r="J19" i="8" l="1"/>
  <c r="H34" i="8"/>
  <c r="L19" i="8" l="1"/>
  <c r="J34" i="8"/>
  <c r="L34" i="8" l="1"/>
  <c r="N19" i="8"/>
  <c r="P19" i="8" l="1"/>
  <c r="N34" i="8"/>
  <c r="R19" i="8" l="1"/>
  <c r="P34" i="8"/>
  <c r="T19" i="8" l="1"/>
  <c r="R34" i="8"/>
  <c r="T34" i="8" l="1"/>
  <c r="V19" i="8"/>
  <c r="V34" i="8" l="1"/>
  <c r="X19" i="8"/>
  <c r="X34" i="8" l="1"/>
  <c r="Z19" i="8"/>
  <c r="Z34" i="8" l="1"/>
  <c r="AB19" i="8"/>
  <c r="AB34" i="8" l="1"/>
  <c r="AD19" i="8"/>
  <c r="AD34" i="8" l="1"/>
  <c r="AF19" i="8"/>
  <c r="AF34" i="8" l="1"/>
  <c r="AH19" i="8"/>
  <c r="AH34" i="8" l="1"/>
  <c r="AJ19" i="8"/>
  <c r="AJ34" i="8" l="1"/>
  <c r="AL19" i="8"/>
  <c r="AL34" i="8" l="1"/>
  <c r="AN19" i="8"/>
  <c r="AP19" i="8" l="1"/>
  <c r="AN34" i="8"/>
  <c r="AP34" i="8" l="1"/>
  <c r="AR19" i="8"/>
  <c r="AT19" i="8" l="1"/>
  <c r="AR34" i="8"/>
  <c r="AV19" i="8" l="1"/>
  <c r="AT34" i="8"/>
  <c r="AX19" i="8" l="1"/>
  <c r="AV34" i="8"/>
  <c r="AX34" i="8" l="1"/>
  <c r="AZ19" i="8"/>
  <c r="AZ34" i="8" l="1"/>
  <c r="BB19" i="8"/>
  <c r="BD19" i="8" l="1"/>
  <c r="BB34" i="8"/>
  <c r="BD34" i="8" l="1"/>
  <c r="BF19" i="8"/>
  <c r="BH19" i="8" l="1"/>
  <c r="BF34" i="8"/>
  <c r="BJ19" i="8" l="1"/>
  <c r="BH34" i="8"/>
  <c r="BJ34" i="8" l="1"/>
  <c r="M5" i="17"/>
  <c r="D19" i="9"/>
  <c r="N5" i="17" l="1"/>
  <c r="N20" i="17" s="1"/>
  <c r="M20" i="17"/>
  <c r="F19" i="9"/>
  <c r="D34" i="9"/>
  <c r="H19" i="9" l="1"/>
  <c r="F34" i="9"/>
  <c r="H34" i="9" l="1"/>
  <c r="J19" i="9"/>
  <c r="J34" i="9" l="1"/>
  <c r="L19" i="9"/>
  <c r="L34" i="9" l="1"/>
  <c r="N19" i="9"/>
  <c r="P19" i="9" l="1"/>
  <c r="N34" i="9"/>
  <c r="P34" i="9" l="1"/>
  <c r="R19" i="9"/>
  <c r="T19" i="9" l="1"/>
  <c r="R34" i="9"/>
  <c r="T34" i="9" l="1"/>
  <c r="V19" i="9"/>
  <c r="X19" i="9" l="1"/>
  <c r="V34" i="9"/>
  <c r="X34" i="9" l="1"/>
  <c r="Z19" i="9"/>
  <c r="Z34" i="9" l="1"/>
  <c r="AB19" i="9"/>
  <c r="AB34" i="9" l="1"/>
  <c r="AD19" i="9"/>
  <c r="AD34" i="9" l="1"/>
  <c r="AF19" i="9"/>
  <c r="AH19" i="9" l="1"/>
  <c r="AF34" i="9"/>
  <c r="AH34" i="9" l="1"/>
  <c r="AJ19" i="9"/>
  <c r="AJ34" i="9" l="1"/>
  <c r="AL19" i="9"/>
  <c r="AN19" i="9" l="1"/>
  <c r="AL34" i="9"/>
  <c r="AN34" i="9" l="1"/>
  <c r="AP19" i="9"/>
  <c r="AR19" i="9" l="1"/>
  <c r="AP34" i="9"/>
  <c r="AR34" i="9" l="1"/>
  <c r="AT19" i="9"/>
  <c r="AT34" i="9" l="1"/>
  <c r="AV19" i="9"/>
  <c r="AX19" i="9" l="1"/>
  <c r="AV34" i="9"/>
  <c r="AZ19" i="9" l="1"/>
  <c r="AX34" i="9"/>
  <c r="BB19" i="9" l="1"/>
  <c r="AZ34" i="9"/>
  <c r="BD19" i="9" l="1"/>
  <c r="BB34" i="9"/>
  <c r="BD34" i="9" l="1"/>
  <c r="BF19" i="9"/>
  <c r="BF34" i="9" l="1"/>
  <c r="BH19" i="9"/>
  <c r="BH34" i="9" l="1"/>
  <c r="BJ19" i="9"/>
  <c r="BJ34" i="9" l="1"/>
  <c r="BL19" i="9"/>
  <c r="O5" i="17" l="1"/>
  <c r="BL34" i="9"/>
  <c r="D19" i="10"/>
  <c r="F19" i="10" l="1"/>
  <c r="D34" i="10"/>
  <c r="P5" i="17"/>
  <c r="P20" i="17" s="1"/>
  <c r="O20" i="17"/>
  <c r="H19" i="10" l="1"/>
  <c r="F34" i="10"/>
  <c r="H34" i="10" l="1"/>
  <c r="J19" i="10"/>
  <c r="L19" i="10" l="1"/>
  <c r="J34" i="10"/>
  <c r="L34" i="10" l="1"/>
  <c r="N19" i="10"/>
  <c r="N34" i="10" l="1"/>
  <c r="P19" i="10"/>
  <c r="R19" i="10" l="1"/>
  <c r="P34" i="10"/>
  <c r="T19" i="10" l="1"/>
  <c r="R34" i="10"/>
  <c r="V19" i="10" l="1"/>
  <c r="T34" i="10"/>
  <c r="V34" i="10" l="1"/>
  <c r="X19" i="10"/>
  <c r="X34" i="10" l="1"/>
  <c r="Z19" i="10"/>
  <c r="AB19" i="10" l="1"/>
  <c r="Z34" i="10"/>
  <c r="AB34" i="10" l="1"/>
  <c r="AD19" i="10"/>
  <c r="AF19" i="10" l="1"/>
  <c r="AD34" i="10"/>
  <c r="AF34" i="10" l="1"/>
  <c r="AH19" i="10"/>
  <c r="AJ19" i="10" l="1"/>
  <c r="AH34" i="10"/>
  <c r="AJ34" i="10" l="1"/>
  <c r="AL19" i="10"/>
  <c r="AN19" i="10" l="1"/>
  <c r="AL34" i="10"/>
  <c r="AP19" i="10" l="1"/>
  <c r="AN34" i="10"/>
  <c r="AR19" i="10" l="1"/>
  <c r="AP34" i="10"/>
  <c r="AT19" i="10" l="1"/>
  <c r="AR34" i="10"/>
  <c r="AV19" i="10" l="1"/>
  <c r="AT34" i="10"/>
  <c r="AV34" i="10" l="1"/>
  <c r="AX19" i="10"/>
  <c r="AX34" i="10" l="1"/>
  <c r="AZ19" i="10"/>
  <c r="AZ34" i="10" l="1"/>
  <c r="BB19" i="10"/>
  <c r="BD19" i="10" l="1"/>
  <c r="BB34" i="10"/>
  <c r="BD34" i="10" l="1"/>
  <c r="BF19" i="10"/>
  <c r="BF34" i="10" l="1"/>
  <c r="BH19" i="10"/>
  <c r="BJ19" i="10" l="1"/>
  <c r="BH34" i="10"/>
  <c r="BJ34" i="10" l="1"/>
  <c r="BL19" i="10"/>
  <c r="Q5" i="17" l="1"/>
  <c r="BL34" i="10"/>
  <c r="D19" i="11"/>
  <c r="D34" i="11" l="1"/>
  <c r="F19" i="11"/>
  <c r="R5" i="17"/>
  <c r="R20" i="17" s="1"/>
  <c r="Q20" i="17"/>
  <c r="H19" i="11" l="1"/>
  <c r="F34" i="11"/>
  <c r="J19" i="11" l="1"/>
  <c r="H34" i="11"/>
  <c r="J34" i="11" l="1"/>
  <c r="L19" i="11"/>
  <c r="N19" i="11" l="1"/>
  <c r="L34" i="11"/>
  <c r="P19" i="11" l="1"/>
  <c r="N34" i="11"/>
  <c r="P34" i="11" l="1"/>
  <c r="R19" i="11"/>
  <c r="R34" i="11" l="1"/>
  <c r="T19" i="11"/>
  <c r="V19" i="11" l="1"/>
  <c r="T34" i="11"/>
  <c r="X19" i="11" l="1"/>
  <c r="V34" i="11"/>
  <c r="X34" i="11" l="1"/>
  <c r="Z19" i="11"/>
  <c r="AB19" i="11" l="1"/>
  <c r="Z34" i="11"/>
  <c r="AB34" i="11" l="1"/>
  <c r="AD19" i="11"/>
  <c r="AF19" i="11" l="1"/>
  <c r="AD34" i="11"/>
  <c r="AH19" i="11" l="1"/>
  <c r="AF34" i="11"/>
  <c r="AH34" i="11" l="1"/>
  <c r="AJ19" i="11"/>
  <c r="AL19" i="11" l="1"/>
  <c r="AJ34" i="11"/>
  <c r="AL34" i="11" l="1"/>
  <c r="AN19" i="11"/>
  <c r="AP19" i="11" l="1"/>
  <c r="AN34" i="11"/>
  <c r="AR19" i="11" l="1"/>
  <c r="AP34" i="11"/>
  <c r="AR34" i="11" l="1"/>
  <c r="AT19" i="11"/>
  <c r="AV19" i="11" l="1"/>
  <c r="AT34" i="11"/>
  <c r="AV34" i="11" l="1"/>
  <c r="AX19" i="11"/>
  <c r="AZ19" i="11" l="1"/>
  <c r="AX34" i="11"/>
  <c r="AZ34" i="11" l="1"/>
  <c r="BB19" i="11"/>
  <c r="BD19" i="11" l="1"/>
  <c r="BB34" i="11"/>
  <c r="BF19" i="11" l="1"/>
  <c r="BD34" i="11"/>
  <c r="BH19" i="11" l="1"/>
  <c r="BF34" i="11"/>
  <c r="BH34" i="11" l="1"/>
  <c r="BJ19" i="11"/>
  <c r="BJ34" i="11" l="1"/>
  <c r="S5" i="17"/>
  <c r="D19" i="12"/>
  <c r="D34" i="12" l="1"/>
  <c r="F19" i="12"/>
  <c r="S20" i="17"/>
  <c r="T5" i="17"/>
  <c r="T20" i="17" s="1"/>
  <c r="F34" i="12" l="1"/>
  <c r="H19" i="12"/>
  <c r="H34" i="12" l="1"/>
  <c r="J19" i="12"/>
  <c r="J34" i="12" l="1"/>
  <c r="L19" i="12"/>
  <c r="L34" i="12" l="1"/>
  <c r="N19" i="12"/>
  <c r="N34" i="12" l="1"/>
  <c r="P19" i="12"/>
  <c r="P34" i="12" l="1"/>
  <c r="R19" i="12"/>
  <c r="R34" i="12" l="1"/>
  <c r="T19" i="12"/>
  <c r="V19" i="12" l="1"/>
  <c r="T34" i="12"/>
  <c r="V34" i="12" l="1"/>
  <c r="X19" i="12"/>
  <c r="X34" i="12" l="1"/>
  <c r="Z19" i="12"/>
  <c r="Z34" i="12" l="1"/>
  <c r="AB19" i="12"/>
  <c r="AB34" i="12" l="1"/>
  <c r="AD19" i="12"/>
  <c r="AD34" i="12" l="1"/>
  <c r="AF19" i="12"/>
  <c r="AF34" i="12" l="1"/>
  <c r="AH19" i="12"/>
  <c r="AH34" i="12" l="1"/>
  <c r="AJ19" i="12"/>
  <c r="AJ34" i="12" l="1"/>
  <c r="AL19" i="12"/>
  <c r="AN19" i="12" l="1"/>
  <c r="AL34" i="12"/>
  <c r="AN34" i="12" l="1"/>
  <c r="AP19" i="12"/>
  <c r="AP34" i="12" l="1"/>
  <c r="AR19" i="12"/>
  <c r="AR34" i="12" l="1"/>
  <c r="AT19" i="12"/>
  <c r="AV19" i="12" l="1"/>
  <c r="AT34" i="12"/>
  <c r="AV34" i="12" l="1"/>
  <c r="AX19" i="12"/>
  <c r="AX34" i="12" l="1"/>
  <c r="AZ19" i="12"/>
  <c r="AZ34" i="12" l="1"/>
  <c r="BB19" i="12"/>
  <c r="BD19" i="12" l="1"/>
  <c r="BB34" i="12"/>
  <c r="BD34" i="12" l="1"/>
  <c r="BF19" i="12"/>
  <c r="BH19" i="12" l="1"/>
  <c r="BF34" i="12"/>
  <c r="BH34" i="12" l="1"/>
  <c r="BJ19" i="12"/>
  <c r="BJ34" i="12" l="1"/>
  <c r="BL19" i="12"/>
  <c r="U5" i="17" l="1"/>
  <c r="BL34" i="12"/>
  <c r="D19" i="13"/>
  <c r="F19" i="13" l="1"/>
  <c r="D34" i="13"/>
  <c r="V5" i="17"/>
  <c r="V20" i="17" s="1"/>
  <c r="U20" i="17"/>
  <c r="F34" i="13" l="1"/>
  <c r="H19" i="13"/>
  <c r="H34" i="13" l="1"/>
  <c r="J19" i="13"/>
  <c r="J34" i="13" l="1"/>
  <c r="L19" i="13"/>
  <c r="L34" i="13" l="1"/>
  <c r="N19" i="13"/>
  <c r="N34" i="13" l="1"/>
  <c r="P19" i="13"/>
  <c r="R19" i="13" l="1"/>
  <c r="P34" i="13"/>
  <c r="R34" i="13" l="1"/>
  <c r="T19" i="13"/>
  <c r="V19" i="13" l="1"/>
  <c r="T34" i="13"/>
  <c r="V34" i="13" l="1"/>
  <c r="X19" i="13"/>
  <c r="X34" i="13" l="1"/>
  <c r="Z19" i="13"/>
  <c r="Z34" i="13" l="1"/>
  <c r="AB19" i="13"/>
  <c r="AB34" i="13" l="1"/>
  <c r="AD19" i="13"/>
  <c r="AF19" i="13" l="1"/>
  <c r="AD34" i="13"/>
  <c r="AF34" i="13" l="1"/>
  <c r="AH19" i="13"/>
  <c r="AJ19" i="13" l="1"/>
  <c r="AH34" i="13"/>
  <c r="AJ34" i="13" l="1"/>
  <c r="AL19" i="13"/>
  <c r="AL34" i="13" l="1"/>
  <c r="AN19" i="13"/>
  <c r="AN34" i="13" l="1"/>
  <c r="AP19" i="13"/>
  <c r="AP34" i="13" l="1"/>
  <c r="AR19" i="13"/>
  <c r="AT19" i="13" l="1"/>
  <c r="AR34" i="13"/>
  <c r="AT34" i="13" l="1"/>
  <c r="AV19" i="13"/>
  <c r="AV34" i="13" l="1"/>
  <c r="AX19" i="13"/>
  <c r="AZ19" i="13" l="1"/>
  <c r="AX34" i="13"/>
  <c r="BB19" i="13" l="1"/>
  <c r="AZ34" i="13"/>
  <c r="BB34" i="13" l="1"/>
  <c r="BD19" i="13"/>
  <c r="BD34" i="13" l="1"/>
  <c r="BF19" i="13"/>
  <c r="BH19" i="13" l="1"/>
  <c r="BF34" i="13"/>
  <c r="BH34" i="13" l="1"/>
  <c r="BJ19" i="13"/>
  <c r="BJ34" i="13" l="1"/>
  <c r="W5" i="17"/>
  <c r="D19" i="15"/>
  <c r="W20" i="17" l="1"/>
  <c r="X5" i="17"/>
  <c r="X20" i="17" s="1"/>
  <c r="F19" i="15"/>
  <c r="D34" i="15"/>
  <c r="F34" i="15" l="1"/>
  <c r="H19" i="15"/>
  <c r="H34" i="15" l="1"/>
  <c r="J19" i="15"/>
  <c r="J34" i="15" l="1"/>
  <c r="L19" i="15"/>
  <c r="L34" i="15" l="1"/>
  <c r="N19" i="15"/>
  <c r="N34" i="15" l="1"/>
  <c r="P19" i="15"/>
  <c r="P34" i="15" l="1"/>
  <c r="R19" i="15"/>
  <c r="R34" i="15" l="1"/>
  <c r="T19" i="15"/>
  <c r="V19" i="15" l="1"/>
  <c r="T34" i="15"/>
  <c r="V34" i="15" l="1"/>
  <c r="X19" i="15"/>
  <c r="X34" i="15" l="1"/>
  <c r="Z19" i="15"/>
  <c r="AB19" i="15" l="1"/>
  <c r="Z34" i="15"/>
  <c r="AB34" i="15" l="1"/>
  <c r="AD19" i="15"/>
  <c r="AD34" i="15" l="1"/>
  <c r="AF19" i="15"/>
  <c r="AH19" i="15" l="1"/>
  <c r="AF34" i="15"/>
  <c r="AH34" i="15" l="1"/>
  <c r="AJ19" i="15"/>
  <c r="AL19" i="15" l="1"/>
  <c r="AJ34" i="15"/>
  <c r="AN19" i="15" l="1"/>
  <c r="AL34" i="15"/>
  <c r="AP19" i="15" l="1"/>
  <c r="AN34" i="15"/>
  <c r="AP34" i="15" l="1"/>
  <c r="AR19" i="15"/>
  <c r="AT19" i="15" l="1"/>
  <c r="AR34" i="15"/>
  <c r="AT34" i="15" l="1"/>
  <c r="AV19" i="15"/>
  <c r="AV34" i="15" l="1"/>
  <c r="AX19" i="15"/>
  <c r="AX34" i="15" l="1"/>
  <c r="AZ19" i="15"/>
  <c r="BB19" i="15" l="1"/>
  <c r="AZ34" i="15"/>
  <c r="BB34" i="15" l="1"/>
  <c r="BD19" i="15"/>
  <c r="BD34" i="15" l="1"/>
  <c r="BF19" i="15"/>
  <c r="BF34" i="15" l="1"/>
  <c r="BH19" i="15"/>
  <c r="BH34" i="15" l="1"/>
  <c r="BJ19" i="15"/>
  <c r="BJ34" i="15" l="1"/>
  <c r="BL19" i="15"/>
  <c r="BL34" i="15" l="1"/>
  <c r="Y5" i="17"/>
  <c r="Z5" i="17" l="1"/>
  <c r="Z20" i="17" s="1"/>
  <c r="Y20" i="17"/>
  <c r="AA5" i="17"/>
  <c r="AA20" i="17" s="1"/>
</calcChain>
</file>

<file path=xl/sharedStrings.xml><?xml version="1.0" encoding="utf-8"?>
<sst xmlns="http://schemas.openxmlformats.org/spreadsheetml/2006/main" count="1902" uniqueCount="114">
  <si>
    <t>資産</t>
    <rPh sb="0" eb="2">
      <t>シサン</t>
    </rPh>
    <phoneticPr fontId="3"/>
  </si>
  <si>
    <t>設定</t>
    <rPh sb="0" eb="2">
      <t>セッテイ</t>
    </rPh>
    <phoneticPr fontId="3"/>
  </si>
  <si>
    <t>収入</t>
    <rPh sb="0" eb="2">
      <t>シュウニュウ</t>
    </rPh>
    <phoneticPr fontId="3"/>
  </si>
  <si>
    <t>社会保険・税金</t>
    <rPh sb="0" eb="2">
      <t>シャカイ</t>
    </rPh>
    <rPh sb="2" eb="4">
      <t>ホケン</t>
    </rPh>
    <rPh sb="5" eb="7">
      <t>ゼイキン</t>
    </rPh>
    <phoneticPr fontId="3"/>
  </si>
  <si>
    <t>貯蓄</t>
    <rPh sb="0" eb="2">
      <t>チョチク</t>
    </rPh>
    <phoneticPr fontId="3"/>
  </si>
  <si>
    <t>固定費</t>
    <rPh sb="0" eb="3">
      <t>コテイヒ</t>
    </rPh>
    <phoneticPr fontId="3"/>
  </si>
  <si>
    <t>変動費</t>
    <rPh sb="0" eb="2">
      <t>ヘンドウ</t>
    </rPh>
    <rPh sb="2" eb="3">
      <t>ヒ</t>
    </rPh>
    <phoneticPr fontId="3"/>
  </si>
  <si>
    <t>開始日</t>
    <rPh sb="0" eb="2">
      <t>カイシ</t>
    </rPh>
    <rPh sb="2" eb="3">
      <t>ヒ</t>
    </rPh>
    <phoneticPr fontId="3"/>
  </si>
  <si>
    <t>日始まり</t>
    <rPh sb="0" eb="1">
      <t>ニチ</t>
    </rPh>
    <rPh sb="1" eb="2">
      <t>ハジ</t>
    </rPh>
    <phoneticPr fontId="3"/>
  </si>
  <si>
    <t>西暦</t>
    <rPh sb="0" eb="2">
      <t>セイレキ</t>
    </rPh>
    <phoneticPr fontId="3"/>
  </si>
  <si>
    <t>資産金額</t>
    <rPh sb="0" eb="2">
      <t>シサン</t>
    </rPh>
    <rPh sb="2" eb="4">
      <t xml:space="preserve">キンガク </t>
    </rPh>
    <phoneticPr fontId="3"/>
  </si>
  <si>
    <t>1月1日に始める場合のみ</t>
    <rPh sb="1" eb="2">
      <t>ガテゥ</t>
    </rPh>
    <rPh sb="3" eb="4">
      <t>ニティ</t>
    </rPh>
    <rPh sb="5" eb="6">
      <t>ハジメ</t>
    </rPh>
    <phoneticPr fontId="1"/>
  </si>
  <si>
    <t>ゆうちょ(夫）</t>
  </si>
  <si>
    <t>夫</t>
    <rPh sb="0" eb="1">
      <t>オット</t>
    </rPh>
    <phoneticPr fontId="1"/>
  </si>
  <si>
    <t>所得税</t>
    <rPh sb="0" eb="3">
      <t>ショトクゼイ</t>
    </rPh>
    <phoneticPr fontId="1"/>
  </si>
  <si>
    <t>こども</t>
  </si>
  <si>
    <t>住居費</t>
  </si>
  <si>
    <t>食費</t>
    <rPh sb="0" eb="2">
      <t>ショクヒ</t>
    </rPh>
    <phoneticPr fontId="1"/>
  </si>
  <si>
    <t>ゆうちょ(妻）</t>
  </si>
  <si>
    <t>妻パート</t>
    <rPh sb="0" eb="1">
      <t>ツマ</t>
    </rPh>
    <phoneticPr fontId="1"/>
  </si>
  <si>
    <t>住民税</t>
    <rPh sb="0" eb="3">
      <t>ジュウミンゼイ</t>
    </rPh>
    <phoneticPr fontId="1"/>
  </si>
  <si>
    <t>光熱費</t>
  </si>
  <si>
    <t>外食</t>
    <rPh sb="0" eb="2">
      <t>ガイショク</t>
    </rPh>
    <phoneticPr fontId="1"/>
  </si>
  <si>
    <t>ゆうちょ(子供）</t>
  </si>
  <si>
    <t>ボーナス</t>
  </si>
  <si>
    <t>健康保険</t>
    <rPh sb="0" eb="2">
      <t>ケンコウ</t>
    </rPh>
    <rPh sb="2" eb="4">
      <t>ホケン</t>
    </rPh>
    <phoneticPr fontId="1"/>
  </si>
  <si>
    <t>妻</t>
    <rPh sb="0" eb="1">
      <t>ツマ</t>
    </rPh>
    <phoneticPr fontId="1"/>
  </si>
  <si>
    <t>水道費</t>
  </si>
  <si>
    <t>日用品</t>
    <rPh sb="0" eb="3">
      <t>ニチヨウヒン</t>
    </rPh>
    <phoneticPr fontId="1"/>
  </si>
  <si>
    <t>PayPay</t>
  </si>
  <si>
    <t>児童手当</t>
    <rPh sb="0" eb="4">
      <t>ジドウテアテ</t>
    </rPh>
    <phoneticPr fontId="1"/>
  </si>
  <si>
    <t>厚生年金</t>
    <rPh sb="0" eb="2">
      <t>コウセイ</t>
    </rPh>
    <rPh sb="2" eb="4">
      <t>ネンキン</t>
    </rPh>
    <phoneticPr fontId="1"/>
  </si>
  <si>
    <t>通信費</t>
  </si>
  <si>
    <t>娯楽費</t>
    <rPh sb="0" eb="3">
      <t>ゴラクヒ</t>
    </rPh>
    <phoneticPr fontId="1"/>
  </si>
  <si>
    <t>現金</t>
  </si>
  <si>
    <t>雑収入</t>
    <rPh sb="0" eb="3">
      <t>ザツシュウニュウ</t>
    </rPh>
    <phoneticPr fontId="1"/>
  </si>
  <si>
    <t>車費</t>
  </si>
  <si>
    <t>美容費</t>
    <rPh sb="0" eb="3">
      <t>ビヨウヒ</t>
    </rPh>
    <phoneticPr fontId="1"/>
  </si>
  <si>
    <t>JCB</t>
  </si>
  <si>
    <t>自己投資</t>
    <rPh sb="0" eb="4">
      <t>ジコトウシ</t>
    </rPh>
    <phoneticPr fontId="1"/>
  </si>
  <si>
    <t>交際費</t>
    <rPh sb="0" eb="3">
      <t>コウサイヒ</t>
    </rPh>
    <phoneticPr fontId="1"/>
  </si>
  <si>
    <t>VISA</t>
  </si>
  <si>
    <t>その他</t>
    <rPh sb="2" eb="3">
      <t>タ</t>
    </rPh>
    <phoneticPr fontId="1"/>
  </si>
  <si>
    <t>MASTER</t>
  </si>
  <si>
    <t>GMO証券</t>
    <rPh sb="0" eb="2">
      <t>GMO</t>
    </rPh>
    <rPh sb="3" eb="4">
      <t>ショウケn</t>
    </rPh>
    <phoneticPr fontId="1"/>
  </si>
  <si>
    <t>収入</t>
    <rPh sb="0" eb="2">
      <t>シュウニュウ</t>
    </rPh>
    <phoneticPr fontId="1"/>
  </si>
  <si>
    <t>曜日</t>
    <rPh sb="0" eb="2">
      <t>ヨウビ</t>
    </rPh>
    <phoneticPr fontId="1"/>
  </si>
  <si>
    <t>日付</t>
    <rPh sb="0" eb="2">
      <t>ヒヅケ</t>
    </rPh>
    <phoneticPr fontId="1"/>
  </si>
  <si>
    <t>税金</t>
    <rPh sb="0" eb="2">
      <t>ゼイ</t>
    </rPh>
    <phoneticPr fontId="1"/>
  </si>
  <si>
    <t>貯蓄</t>
    <rPh sb="0" eb="2">
      <t>チョチク</t>
    </rPh>
    <phoneticPr fontId="1"/>
  </si>
  <si>
    <t>固定費</t>
    <rPh sb="0" eb="3">
      <t>コテイ</t>
    </rPh>
    <phoneticPr fontId="1"/>
  </si>
  <si>
    <t>変動費</t>
    <rPh sb="0" eb="3">
      <t>ヘンドウ</t>
    </rPh>
    <phoneticPr fontId="1"/>
  </si>
  <si>
    <t>小計</t>
    <rPh sb="0" eb="2">
      <t>ショウケイ</t>
    </rPh>
    <phoneticPr fontId="1"/>
  </si>
  <si>
    <t>収入合計</t>
    <rPh sb="0" eb="4">
      <t>シュウニュウ</t>
    </rPh>
    <phoneticPr fontId="1"/>
  </si>
  <si>
    <t>税金合計</t>
    <rPh sb="0" eb="4">
      <t>ゼイ</t>
    </rPh>
    <phoneticPr fontId="1"/>
  </si>
  <si>
    <t>貯蓄合計</t>
    <rPh sb="0" eb="4">
      <t>チョチク</t>
    </rPh>
    <phoneticPr fontId="1"/>
  </si>
  <si>
    <t>固定費合計</t>
    <rPh sb="0" eb="3">
      <t>コテイ</t>
    </rPh>
    <rPh sb="3" eb="5">
      <t>ゴウケイ</t>
    </rPh>
    <phoneticPr fontId="1"/>
  </si>
  <si>
    <t>変動費合計</t>
    <rPh sb="0" eb="3">
      <t>ヘンドウヒゴウ</t>
    </rPh>
    <rPh sb="3" eb="5">
      <t>ゴウケイ</t>
    </rPh>
    <phoneticPr fontId="1"/>
  </si>
  <si>
    <t>支出合計</t>
    <rPh sb="0" eb="4">
      <t>シシュテゥ</t>
    </rPh>
    <phoneticPr fontId="1"/>
  </si>
  <si>
    <t>収入ー支出</t>
    <rPh sb="0" eb="1">
      <t>シュウニュウ</t>
    </rPh>
    <phoneticPr fontId="1"/>
  </si>
  <si>
    <t>金額</t>
    <rPh sb="0" eb="2">
      <t>キn</t>
    </rPh>
    <phoneticPr fontId="1"/>
  </si>
  <si>
    <t>口座</t>
    <rPh sb="0" eb="2">
      <t>コウザ</t>
    </rPh>
    <phoneticPr fontId="1"/>
  </si>
  <si>
    <t>資金移動</t>
    <rPh sb="0" eb="4">
      <t>シキンイドウ</t>
    </rPh>
    <phoneticPr fontId="3"/>
  </si>
  <si>
    <t>出金</t>
    <rPh sb="0" eb="2">
      <t>シュッキン</t>
    </rPh>
    <phoneticPr fontId="3"/>
  </si>
  <si>
    <t>入金</t>
    <rPh sb="0" eb="2">
      <t>ニュウキン</t>
    </rPh>
    <phoneticPr fontId="3"/>
  </si>
  <si>
    <t>合計</t>
    <rPh sb="0" eb="2">
      <t>ゴウケイ</t>
    </rPh>
    <phoneticPr fontId="1"/>
  </si>
  <si>
    <t>資産</t>
    <rPh sb="0" eb="2">
      <t>シサn</t>
    </rPh>
    <phoneticPr fontId="1"/>
  </si>
  <si>
    <t>口座別金額</t>
    <rPh sb="0" eb="3">
      <t>コウザ</t>
    </rPh>
    <rPh sb="3" eb="5">
      <t>キn</t>
    </rPh>
    <phoneticPr fontId="1"/>
  </si>
  <si>
    <t>口座名</t>
    <rPh sb="0" eb="1">
      <t>コウザ</t>
    </rPh>
    <phoneticPr fontId="1"/>
  </si>
  <si>
    <t>金額</t>
    <rPh sb="0" eb="2">
      <t>キンガク</t>
    </rPh>
    <phoneticPr fontId="1"/>
  </si>
  <si>
    <t>割合</t>
    <rPh sb="0" eb="2">
      <t>ワリアイ</t>
    </rPh>
    <phoneticPr fontId="1"/>
  </si>
  <si>
    <t>口座名</t>
    <rPh sb="0" eb="3">
      <t>コウザ</t>
    </rPh>
    <phoneticPr fontId="1"/>
  </si>
  <si>
    <t>費目名</t>
    <rPh sb="0" eb="3">
      <t>ヒモク</t>
    </rPh>
    <phoneticPr fontId="1"/>
  </si>
  <si>
    <t>予算</t>
    <rPh sb="0" eb="2">
      <t>ヨサn</t>
    </rPh>
    <phoneticPr fontId="1"/>
  </si>
  <si>
    <t>今月の予算</t>
    <rPh sb="0" eb="2">
      <t>コンゲテゥ</t>
    </rPh>
    <rPh sb="3" eb="5">
      <t>ヨサn</t>
    </rPh>
    <phoneticPr fontId="1"/>
  </si>
  <si>
    <t>残高</t>
    <rPh sb="0" eb="2">
      <t>ザンダカ</t>
    </rPh>
    <phoneticPr fontId="1"/>
  </si>
  <si>
    <t>合計金額</t>
    <rPh sb="0" eb="4">
      <t>ゴウケイ</t>
    </rPh>
    <phoneticPr fontId="1"/>
  </si>
  <si>
    <t>税金</t>
    <rPh sb="0" eb="2">
      <t>ゼイキn</t>
    </rPh>
    <phoneticPr fontId="1"/>
  </si>
  <si>
    <t>1月</t>
    <rPh sb="1" eb="2">
      <t>ガテゥ</t>
    </rPh>
    <phoneticPr fontId="1"/>
  </si>
  <si>
    <t>２月</t>
    <rPh sb="1" eb="2">
      <t>ガテゥ</t>
    </rPh>
    <phoneticPr fontId="1"/>
  </si>
  <si>
    <t>3月</t>
  </si>
  <si>
    <t>3月</t>
    <rPh sb="1" eb="2">
      <t>ガテゥ</t>
    </rPh>
    <phoneticPr fontId="1"/>
  </si>
  <si>
    <t>4月</t>
  </si>
  <si>
    <t>4月</t>
    <rPh sb="1" eb="2">
      <t>ガテゥ</t>
    </rPh>
    <phoneticPr fontId="1"/>
  </si>
  <si>
    <t>5月</t>
  </si>
  <si>
    <t>5月</t>
    <rPh sb="1" eb="2">
      <t>ガテゥ</t>
    </rPh>
    <phoneticPr fontId="1"/>
  </si>
  <si>
    <t>6月</t>
  </si>
  <si>
    <t>6月</t>
    <rPh sb="1" eb="2">
      <t>ガテゥ</t>
    </rPh>
    <phoneticPr fontId="1"/>
  </si>
  <si>
    <t>7月</t>
  </si>
  <si>
    <t>7月</t>
    <rPh sb="1" eb="2">
      <t>ガテゥ</t>
    </rPh>
    <phoneticPr fontId="1"/>
  </si>
  <si>
    <t>8月</t>
  </si>
  <si>
    <t>8月</t>
    <rPh sb="1" eb="2">
      <t>ガテゥ</t>
    </rPh>
    <phoneticPr fontId="1"/>
  </si>
  <si>
    <t>9月</t>
  </si>
  <si>
    <t>9月</t>
    <rPh sb="1" eb="2">
      <t>ガテゥ</t>
    </rPh>
    <phoneticPr fontId="1"/>
  </si>
  <si>
    <t>10月</t>
  </si>
  <si>
    <t>10月</t>
    <rPh sb="2" eb="3">
      <t>ガテゥ</t>
    </rPh>
    <phoneticPr fontId="1"/>
  </si>
  <si>
    <t>11月</t>
  </si>
  <si>
    <t>11月</t>
    <rPh sb="2" eb="3">
      <t>ガテゥ</t>
    </rPh>
    <phoneticPr fontId="1"/>
  </si>
  <si>
    <t>12月</t>
  </si>
  <si>
    <t>12月</t>
    <rPh sb="2" eb="3">
      <t>ガテゥ</t>
    </rPh>
    <phoneticPr fontId="1"/>
  </si>
  <si>
    <t>2月</t>
    <rPh sb="1" eb="2">
      <t>ガテゥ</t>
    </rPh>
    <phoneticPr fontId="1"/>
  </si>
  <si>
    <t>税金合計</t>
    <rPh sb="0" eb="2">
      <t>ゼイキn</t>
    </rPh>
    <phoneticPr fontId="1"/>
  </si>
  <si>
    <t>貯蓄合計</t>
    <rPh sb="0" eb="2">
      <t>チョチク</t>
    </rPh>
    <rPh sb="2" eb="4">
      <t>シュウニュウ</t>
    </rPh>
    <phoneticPr fontId="1"/>
  </si>
  <si>
    <t>変動費合計</t>
    <rPh sb="0" eb="3">
      <t>ヘンドウ</t>
    </rPh>
    <rPh sb="3" eb="5">
      <t>ゴウケイ</t>
    </rPh>
    <phoneticPr fontId="1"/>
  </si>
  <si>
    <t>資産推移</t>
    <rPh sb="0" eb="4">
      <t>シサn</t>
    </rPh>
    <phoneticPr fontId="1"/>
  </si>
  <si>
    <t>1月</t>
    <phoneticPr fontId="1"/>
  </si>
  <si>
    <t>口座金額</t>
    <rPh sb="0" eb="4">
      <t>コウザ</t>
    </rPh>
    <phoneticPr fontId="1"/>
  </si>
  <si>
    <t>前月比</t>
    <rPh sb="0" eb="3">
      <t>ゼn</t>
    </rPh>
    <phoneticPr fontId="1"/>
  </si>
  <si>
    <t>2月</t>
  </si>
  <si>
    <t>口座別消費金額</t>
    <rPh sb="0" eb="7">
      <t>コウザ</t>
    </rPh>
    <phoneticPr fontId="1"/>
  </si>
  <si>
    <t>消費金額</t>
    <rPh sb="0" eb="4">
      <t>ショウヒ</t>
    </rPh>
    <phoneticPr fontId="1"/>
  </si>
  <si>
    <t>比率</t>
    <rPh sb="0" eb="2">
      <t>ヒリテゥ</t>
    </rPh>
    <phoneticPr fontId="1"/>
  </si>
  <si>
    <t>平均</t>
    <rPh sb="0" eb="2">
      <t>ヘイキ</t>
    </rPh>
    <phoneticPr fontId="1"/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</si>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</sst>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"/>
    <numFmt numFmtId="177" formatCode="&quot;¥&quot;#,##0_);[Red]\(&quot;¥&quot;#,##0\)"/>
    <numFmt numFmtId="178" formatCode="d"/>
    <numFmt numFmtId="179" formatCode="aaa"/>
    <numFmt numFmtId="180" formatCode="0.0%"/>
  </numFmts>
  <fonts count="21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0"/>
      <name val="メイリオ"/>
      <family val="2"/>
      <charset val="128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</font>
    <font>
      <b/>
      <sz val="26"/>
      <color theme="1"/>
      <name val="メイリオ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sz val="26"/>
      <color theme="1"/>
      <name val="ＭＳ Ｐゴシック"/>
      <family val="3"/>
      <charset val="128"/>
    </font>
    <font>
      <sz val="11"/>
      <color theme="1"/>
      <name val="メイリオ"/>
      <family val="2"/>
      <charset val="128"/>
    </font>
    <font>
      <sz val="11"/>
      <color theme="0"/>
      <name val="游ゴシック"/>
      <family val="3"/>
      <charset val="128"/>
    </font>
    <font>
      <sz val="11"/>
      <color theme="0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0"/>
      <color theme="1" tint="0.34998626667073579"/>
      <name val="メイリオ"/>
      <family val="3"/>
      <charset val="128"/>
    </font>
    <font>
      <sz val="12"/>
      <color theme="1"/>
      <name val="游ゴシック"/>
      <family val="2"/>
      <charset val="128"/>
      <scheme val="minor"/>
    </font>
    <font>
      <sz val="28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i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3"/>
      <color theme="1"/>
      <name val="游ゴシック"/>
      <family val="3"/>
      <charset val="128"/>
      <scheme val="minor"/>
    </font>
    <font>
      <b/>
      <sz val="13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0.39994506668294322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0.39994506668294322"/>
      </top>
      <bottom/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0.39994506668294322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/>
      <bottom/>
      <diagonal/>
    </border>
    <border>
      <left style="thin">
        <color theme="9" tint="-0.24994659260841701"/>
      </left>
      <right style="thin">
        <color indexed="64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indexed="64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/>
      <top style="thin">
        <color theme="9" tint="-0.24994659260841701"/>
      </top>
      <bottom style="thin">
        <color theme="9" tint="-0.24994659260841701"/>
      </bottom>
      <diagonal/>
    </border>
    <border>
      <left style="dashed">
        <color theme="9" tint="0.39994506668294322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/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/>
      <top style="thin">
        <color theme="9" tint="-0.24994659260841701"/>
      </top>
      <bottom style="thin">
        <color theme="9" tint="0.39994506668294322"/>
      </bottom>
      <diagonal/>
    </border>
    <border>
      <left style="hair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0.39994506668294322"/>
      </bottom>
      <diagonal/>
    </border>
    <border>
      <left style="thin">
        <color theme="9" tint="-0.24994659260841701"/>
      </left>
      <right/>
      <top style="thin">
        <color theme="9" tint="0.39994506668294322"/>
      </top>
      <bottom style="thin">
        <color theme="9" tint="0.39994506668294322"/>
      </bottom>
      <diagonal/>
    </border>
    <border>
      <left style="hair">
        <color theme="9" tint="-0.24994659260841701"/>
      </left>
      <right style="thin">
        <color theme="9" tint="-0.24994659260841701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-0.24994659260841701"/>
      </left>
      <right/>
      <top style="thin">
        <color theme="9" tint="0.39994506668294322"/>
      </top>
      <bottom/>
      <diagonal/>
    </border>
    <border>
      <left style="hair">
        <color theme="9" tint="-0.24994659260841701"/>
      </left>
      <right style="thin">
        <color theme="9" tint="-0.24994659260841701"/>
      </right>
      <top style="thin">
        <color theme="9" tint="0.39994506668294322"/>
      </top>
      <bottom/>
      <diagonal/>
    </border>
    <border>
      <left style="thin">
        <color theme="9" tint="-0.24994659260841701"/>
      </left>
      <right/>
      <top style="thin">
        <color theme="9" tint="0.39994506668294322"/>
      </top>
      <bottom style="thin">
        <color theme="9" tint="-0.24994659260841701"/>
      </bottom>
      <diagonal/>
    </border>
    <border>
      <left style="hair">
        <color theme="9" tint="-0.24994659260841701"/>
      </left>
      <right style="thin">
        <color theme="9" tint="-0.24994659260841701"/>
      </right>
      <top style="thin">
        <color theme="9" tint="0.39994506668294322"/>
      </top>
      <bottom style="thin">
        <color theme="9" tint="-0.24994659260841701"/>
      </bottom>
      <diagonal/>
    </border>
    <border>
      <left style="medium">
        <color theme="2" tint="-0.24994659260841701"/>
      </left>
      <right/>
      <top style="medium">
        <color theme="2" tint="-0.24994659260841701"/>
      </top>
      <bottom/>
      <diagonal/>
    </border>
    <border>
      <left/>
      <right/>
      <top style="medium">
        <color theme="2" tint="-0.24994659260841701"/>
      </top>
      <bottom/>
      <diagonal/>
    </border>
    <border>
      <left style="medium">
        <color theme="2" tint="-0.24994659260841701"/>
      </left>
      <right/>
      <top/>
      <bottom/>
      <diagonal/>
    </border>
    <border>
      <left style="medium">
        <color theme="2" tint="-0.24994659260841701"/>
      </left>
      <right/>
      <top/>
      <bottom style="medium">
        <color theme="2" tint="-0.24994659260841701"/>
      </bottom>
      <diagonal/>
    </border>
    <border>
      <left/>
      <right/>
      <top/>
      <bottom style="medium">
        <color theme="2" tint="-0.24994659260841701"/>
      </bottom>
      <diagonal/>
    </border>
    <border>
      <left style="medium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 style="medium">
        <color theme="2" tint="-0.24994659260841701"/>
      </left>
      <right/>
      <top/>
      <bottom style="thin">
        <color theme="2" tint="-0.24994659260841701"/>
      </bottom>
      <diagonal/>
    </border>
    <border>
      <left style="medium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24994659260841701"/>
      </left>
      <right style="medium">
        <color theme="2" tint="-0.24994659260841701"/>
      </right>
      <top/>
      <bottom style="thin">
        <color theme="2" tint="-0.24994659260841701"/>
      </bottom>
      <diagonal/>
    </border>
    <border>
      <left style="medium">
        <color theme="2" tint="-0.24994659260841701"/>
      </left>
      <right style="medium">
        <color theme="2" tint="-0.24994659260841701"/>
      </right>
      <top/>
      <bottom/>
      <diagonal/>
    </border>
    <border>
      <left style="medium">
        <color theme="2" tint="-0.24994659260841701"/>
      </left>
      <right style="medium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dotted">
        <color theme="2" tint="-0.24994659260841701"/>
      </right>
      <top style="medium">
        <color theme="2" tint="-0.24994659260841701"/>
      </top>
      <bottom/>
      <diagonal/>
    </border>
    <border>
      <left style="dotted">
        <color theme="2" tint="-0.24994659260841701"/>
      </left>
      <right style="thin">
        <color theme="2" tint="-0.24994659260841701"/>
      </right>
      <top style="medium">
        <color theme="2" tint="-0.24994659260841701"/>
      </top>
      <bottom/>
      <diagonal/>
    </border>
    <border>
      <left style="thin">
        <color theme="2" tint="-0.24994659260841701"/>
      </left>
      <right style="dotted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dotted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dotted">
        <color theme="2" tint="-0.24994659260841701"/>
      </right>
      <top/>
      <bottom/>
      <diagonal/>
    </border>
    <border>
      <left style="dotted">
        <color theme="2" tint="-0.24994659260841701"/>
      </left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dotted">
        <color theme="2" tint="-0.24994659260841701"/>
      </right>
      <top/>
      <bottom style="thin">
        <color theme="2" tint="-0.24994659260841701"/>
      </bottom>
      <diagonal/>
    </border>
    <border>
      <left style="dotted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dotted">
        <color theme="2" tint="-0.24994659260841701"/>
      </right>
      <top style="thin">
        <color theme="2" tint="-0.24994659260841701"/>
      </top>
      <bottom/>
      <diagonal/>
    </border>
    <border>
      <left style="dotted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dotted">
        <color theme="2" tint="-0.24994659260841701"/>
      </right>
      <top/>
      <bottom style="medium">
        <color theme="2" tint="-0.24994659260841701"/>
      </bottom>
      <diagonal/>
    </border>
    <border>
      <left style="dotted">
        <color theme="2" tint="-0.24994659260841701"/>
      </left>
      <right style="thin">
        <color theme="2" tint="-0.24994659260841701"/>
      </right>
      <top/>
      <bottom style="medium">
        <color theme="2" tint="-0.24994659260841701"/>
      </bottom>
      <diagonal/>
    </border>
    <border>
      <left style="medium">
        <color theme="2" tint="-0.24994659260841701"/>
      </left>
      <right style="thin">
        <color theme="2" tint="-0.24994659260841701"/>
      </right>
      <top style="medium">
        <color theme="2" tint="-0.24994659260841701"/>
      </top>
      <bottom/>
      <diagonal/>
    </border>
    <border>
      <left style="medium">
        <color theme="2" tint="-0.24994659260841701"/>
      </left>
      <right style="thin">
        <color theme="2" tint="-0.24994659260841701"/>
      </right>
      <top/>
      <bottom/>
      <diagonal/>
    </border>
    <border>
      <left style="medium">
        <color theme="2" tint="-0.24994659260841701"/>
      </left>
      <right style="thin">
        <color theme="2" tint="-0.24994659260841701"/>
      </right>
      <top/>
      <bottom style="medium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medium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dotted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medium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medium">
        <color theme="2" tint="-0.24994659260841701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24994659260841701"/>
      </top>
      <bottom style="thin">
        <color theme="2" tint="-0.24994659260841701"/>
      </bottom>
      <diagonal/>
    </border>
    <border>
      <left style="dotted">
        <color theme="2" tint="-0.24994659260841701"/>
      </left>
      <right style="thin">
        <color theme="2" tint="-0.24994659260841701"/>
      </right>
      <top style="medium">
        <color theme="2" tint="-0.24994659260841701"/>
      </top>
      <bottom style="thin">
        <color theme="2" tint="-0.24994659260841701"/>
      </bottom>
      <diagonal/>
    </border>
    <border>
      <left style="medium">
        <color theme="2" tint="-0.24994659260841701"/>
      </left>
      <right style="medium">
        <color theme="2" tint="-0.24994659260841701"/>
      </right>
      <top style="medium">
        <color theme="2" tint="-0.24994659260841701"/>
      </top>
      <bottom/>
      <diagonal/>
    </border>
    <border>
      <left style="medium">
        <color theme="2" tint="-0.24994659260841701"/>
      </left>
      <right style="medium">
        <color theme="2" tint="-0.24994659260841701"/>
      </right>
      <top/>
      <bottom style="medium">
        <color theme="2" tint="-0.24994659260841701"/>
      </bottom>
      <diagonal/>
    </border>
    <border>
      <left/>
      <right style="dotted">
        <color theme="2" tint="-0.24994659260841701"/>
      </right>
      <top style="medium">
        <color theme="2" tint="-0.24994659260841701"/>
      </top>
      <bottom/>
      <diagonal/>
    </border>
    <border>
      <left/>
      <right style="dotted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24994659260841701"/>
      </top>
      <bottom/>
      <diagonal/>
    </border>
    <border>
      <left style="medium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/>
      <top/>
      <bottom style="medium">
        <color theme="2" tint="-0.24994659260841701"/>
      </bottom>
      <diagonal/>
    </border>
    <border>
      <left/>
      <right style="thin">
        <color theme="2" tint="-0.24994659260841701"/>
      </right>
      <top/>
      <bottom style="medium">
        <color theme="2" tint="-0.24994659260841701"/>
      </bottom>
      <diagonal/>
    </border>
    <border>
      <left/>
      <right style="medium">
        <color theme="2" tint="-0.24994659260841701"/>
      </right>
      <top style="medium">
        <color theme="2" tint="-0.24994659260841701"/>
      </top>
      <bottom/>
      <diagonal/>
    </border>
    <border>
      <left/>
      <right style="medium">
        <color theme="2" tint="-0.24994659260841701"/>
      </right>
      <top/>
      <bottom/>
      <diagonal/>
    </border>
    <border>
      <left/>
      <right style="medium">
        <color theme="2" tint="-0.24994659260841701"/>
      </right>
      <top/>
      <bottom style="medium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24994659260841701"/>
      </left>
      <right/>
      <top style="medium">
        <color theme="2" tint="-0.24994659260841701"/>
      </top>
      <bottom style="thin">
        <color theme="2" tint="-0.24994659260841701"/>
      </bottom>
      <diagonal/>
    </border>
    <border>
      <left/>
      <right/>
      <top style="medium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24994659260841701"/>
      </right>
      <top style="medium">
        <color theme="2" tint="-0.24994659260841701"/>
      </top>
      <bottom style="thin">
        <color theme="2" tint="-0.24994659260841701"/>
      </bottom>
      <diagonal/>
    </border>
    <border>
      <left style="medium">
        <color theme="2" tint="-0.24994659260841701"/>
      </left>
      <right/>
      <top style="thin">
        <color theme="2" tint="-0.24994659260841701"/>
      </top>
      <bottom style="medium">
        <color theme="2" tint="-0.24994659260841701"/>
      </bottom>
      <diagonal/>
    </border>
    <border>
      <left/>
      <right style="medium">
        <color theme="2" tint="-0.24994659260841701"/>
      </right>
      <top style="thin">
        <color theme="2" tint="-0.24994659260841701"/>
      </top>
      <bottom style="medium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medium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24994659260841701"/>
      </bottom>
      <diagonal/>
    </border>
    <border>
      <left style="medium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medium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medium">
        <color theme="2" tint="-0.24994659260841701"/>
      </right>
      <top style="medium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24994659260841701"/>
      </right>
      <top/>
      <bottom/>
      <diagonal/>
    </border>
    <border>
      <left style="thin">
        <color theme="2" tint="-0.24994659260841701"/>
      </left>
      <right style="medium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medium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24994659260841701"/>
      </right>
      <top/>
      <bottom style="medium">
        <color theme="2" tint="-0.24994659260841701"/>
      </bottom>
      <diagonal/>
    </border>
    <border>
      <left style="thin">
        <color theme="2" tint="-0.24994659260841701"/>
      </left>
      <right style="hair">
        <color theme="2" tint="-0.24994659260841701"/>
      </right>
      <top/>
      <bottom/>
      <diagonal/>
    </border>
    <border>
      <left style="hair">
        <color theme="2" tint="-0.24994659260841701"/>
      </left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hair">
        <color theme="2" tint="-0.24994659260841701"/>
      </right>
      <top/>
      <bottom style="medium">
        <color theme="2" tint="-0.24994659260841701"/>
      </bottom>
      <diagonal/>
    </border>
    <border>
      <left style="hair">
        <color theme="2" tint="-0.24994659260841701"/>
      </left>
      <right style="thin">
        <color theme="2" tint="-0.24994659260841701"/>
      </right>
      <top/>
      <bottom style="medium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24994659260841701"/>
      </top>
      <bottom/>
      <diagonal/>
    </border>
    <border>
      <left/>
      <right style="thin">
        <color theme="2" tint="-0.24994659260841701"/>
      </right>
      <top style="medium">
        <color theme="2" tint="-0.24994659260841701"/>
      </top>
      <bottom/>
      <diagonal/>
    </border>
    <border>
      <left style="hair">
        <color theme="2" tint="-0.24994659260841701"/>
      </left>
      <right style="medium">
        <color theme="2" tint="-0.24994659260841701"/>
      </right>
      <top/>
      <bottom/>
      <diagonal/>
    </border>
    <border>
      <left style="hair">
        <color theme="2" tint="-0.24994659260841701"/>
      </left>
      <right style="medium">
        <color theme="2" tint="-0.24994659260841701"/>
      </right>
      <top/>
      <bottom style="medium">
        <color theme="2" tint="-0.24994659260841701"/>
      </bottom>
      <diagonal/>
    </border>
    <border>
      <left style="hair">
        <color theme="2" tint="-0.24994659260841701"/>
      </left>
      <right/>
      <top/>
      <bottom/>
      <diagonal/>
    </border>
    <border>
      <left style="hair">
        <color theme="2" tint="-0.24994659260841701"/>
      </left>
      <right/>
      <top/>
      <bottom style="medium">
        <color theme="2" tint="-0.24994659260841701"/>
      </bottom>
      <diagonal/>
    </border>
    <border>
      <left style="thin">
        <color theme="2" tint="-0.24994659260841701"/>
      </left>
      <right style="medium">
        <color theme="2" tint="-0.24994659260841701"/>
      </right>
      <top style="medium">
        <color theme="2" tint="-0.24994659260841701"/>
      </top>
      <bottom/>
      <diagonal/>
    </border>
    <border>
      <left style="dotted">
        <color theme="2" tint="-0.24994659260841701"/>
      </left>
      <right/>
      <top/>
      <bottom/>
      <diagonal/>
    </border>
  </borders>
  <cellStyleXfs count="2"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</cellStyleXfs>
  <cellXfs count="218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protection locked="0"/>
    </xf>
    <xf numFmtId="0" fontId="4" fillId="3" borderId="3" xfId="0" applyFont="1" applyFill="1" applyBorder="1" applyAlignment="1" applyProtection="1">
      <protection locked="0"/>
    </xf>
    <xf numFmtId="0" fontId="4" fillId="3" borderId="4" xfId="0" applyFont="1" applyFill="1" applyBorder="1" applyAlignment="1" applyProtection="1">
      <protection locked="0"/>
    </xf>
    <xf numFmtId="0" fontId="4" fillId="3" borderId="5" xfId="0" applyFont="1" applyFill="1" applyBorder="1" applyAlignment="1" applyProtection="1"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0" fillId="0" borderId="0" xfId="0" applyAlignment="1"/>
    <xf numFmtId="0" fontId="0" fillId="0" borderId="0" xfId="0" applyAlignment="1" applyProtection="1">
      <protection locked="0"/>
    </xf>
    <xf numFmtId="0" fontId="6" fillId="0" borderId="0" xfId="0" applyFont="1" applyAlignment="1" applyProtection="1">
      <protection locked="0"/>
    </xf>
    <xf numFmtId="0" fontId="7" fillId="4" borderId="0" xfId="0" applyFont="1" applyFill="1" applyAlignment="1" applyProtection="1">
      <protection locked="0"/>
    </xf>
    <xf numFmtId="0" fontId="6" fillId="0" borderId="0" xfId="0" applyFont="1" applyAlignment="1"/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2" fillId="4" borderId="6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4" fillId="0" borderId="0" xfId="0" applyFont="1" applyAlignment="1" applyProtection="1">
      <protection locked="0"/>
    </xf>
    <xf numFmtId="0" fontId="10" fillId="4" borderId="6" xfId="0" applyFont="1" applyFill="1" applyBorder="1" applyAlignment="1" applyProtection="1">
      <protection locked="0"/>
    </xf>
    <xf numFmtId="0" fontId="4" fillId="0" borderId="0" xfId="0" applyFont="1" applyAlignment="1"/>
    <xf numFmtId="0" fontId="11" fillId="4" borderId="0" xfId="0" applyFont="1" applyFill="1" applyAlignment="1" applyProtection="1">
      <protection locked="0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6" fontId="4" fillId="3" borderId="12" xfId="0" applyNumberFormat="1" applyFont="1" applyFill="1" applyBorder="1" applyAlignment="1" applyProtection="1">
      <protection locked="0"/>
    </xf>
    <xf numFmtId="177" fontId="4" fillId="3" borderId="13" xfId="0" applyNumberFormat="1" applyFont="1" applyFill="1" applyBorder="1" applyAlignment="1" applyProtection="1">
      <protection locked="0"/>
    </xf>
    <xf numFmtId="176" fontId="4" fillId="3" borderId="14" xfId="0" applyNumberFormat="1" applyFont="1" applyFill="1" applyBorder="1" applyAlignment="1" applyProtection="1">
      <protection locked="0"/>
    </xf>
    <xf numFmtId="177" fontId="4" fillId="3" borderId="15" xfId="0" applyNumberFormat="1" applyFont="1" applyFill="1" applyBorder="1" applyAlignment="1" applyProtection="1">
      <protection locked="0"/>
    </xf>
    <xf numFmtId="176" fontId="4" fillId="3" borderId="16" xfId="0" applyNumberFormat="1" applyFont="1" applyFill="1" applyBorder="1" applyAlignment="1" applyProtection="1">
      <protection locked="0"/>
    </xf>
    <xf numFmtId="177" fontId="4" fillId="3" borderId="17" xfId="0" applyNumberFormat="1" applyFont="1" applyFill="1" applyBorder="1" applyAlignment="1" applyProtection="1">
      <protection locked="0"/>
    </xf>
    <xf numFmtId="176" fontId="4" fillId="3" borderId="18" xfId="0" applyNumberFormat="1" applyFont="1" applyFill="1" applyBorder="1" applyAlignment="1" applyProtection="1">
      <protection locked="0"/>
    </xf>
    <xf numFmtId="177" fontId="4" fillId="3" borderId="19" xfId="0" applyNumberFormat="1" applyFont="1" applyFill="1" applyBorder="1" applyAlignment="1" applyProtection="1">
      <protection locked="0"/>
    </xf>
    <xf numFmtId="0" fontId="12" fillId="0" borderId="0" xfId="0" applyFo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177" fontId="4" fillId="0" borderId="0" xfId="0" applyNumberFormat="1" applyFont="1" applyAlignment="1" applyProtection="1">
      <protection locked="0"/>
    </xf>
    <xf numFmtId="0" fontId="0" fillId="5" borderId="20" xfId="0" applyFill="1" applyBorder="1">
      <alignment vertical="center"/>
    </xf>
    <xf numFmtId="0" fontId="0" fillId="5" borderId="22" xfId="0" applyFill="1" applyBorder="1">
      <alignment vertical="center"/>
    </xf>
    <xf numFmtId="176" fontId="0" fillId="5" borderId="20" xfId="0" applyNumberFormat="1" applyFill="1" applyBorder="1">
      <alignment vertical="center"/>
    </xf>
    <xf numFmtId="176" fontId="0" fillId="0" borderId="22" xfId="0" applyNumberFormat="1" applyBorder="1">
      <alignment vertical="center"/>
    </xf>
    <xf numFmtId="176" fontId="0" fillId="0" borderId="25" xfId="0" applyNumberFormat="1" applyBorder="1">
      <alignment vertical="center"/>
    </xf>
    <xf numFmtId="176" fontId="0" fillId="0" borderId="28" xfId="0" applyNumberFormat="1" applyBorder="1">
      <alignment vertical="center"/>
    </xf>
    <xf numFmtId="179" fontId="0" fillId="0" borderId="34" xfId="0" applyNumberForma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77" fontId="0" fillId="0" borderId="36" xfId="0" applyNumberFormat="1" applyBorder="1">
      <alignment vertical="center"/>
    </xf>
    <xf numFmtId="0" fontId="0" fillId="0" borderId="37" xfId="0" applyBorder="1">
      <alignment vertical="center"/>
    </xf>
    <xf numFmtId="177" fontId="0" fillId="0" borderId="40" xfId="0" applyNumberFormat="1" applyBorder="1">
      <alignment vertical="center"/>
    </xf>
    <xf numFmtId="0" fontId="0" fillId="0" borderId="41" xfId="0" applyBorder="1">
      <alignment vertical="center"/>
    </xf>
    <xf numFmtId="176" fontId="0" fillId="5" borderId="21" xfId="0" applyNumberFormat="1" applyFill="1" applyBorder="1">
      <alignment vertical="center"/>
    </xf>
    <xf numFmtId="176" fontId="0" fillId="0" borderId="26" xfId="0" applyNumberFormat="1" applyBorder="1">
      <alignment vertical="center"/>
    </xf>
    <xf numFmtId="177" fontId="13" fillId="4" borderId="47" xfId="0" applyNumberFormat="1" applyFont="1" applyFill="1" applyBorder="1" applyAlignment="1" applyProtection="1">
      <alignment horizontal="center" vertical="center"/>
      <protection locked="0"/>
    </xf>
    <xf numFmtId="177" fontId="13" fillId="4" borderId="48" xfId="0" applyNumberFormat="1" applyFont="1" applyFill="1" applyBorder="1" applyAlignment="1" applyProtection="1">
      <alignment horizontal="center" vertical="center"/>
      <protection locked="0"/>
    </xf>
    <xf numFmtId="0" fontId="0" fillId="0" borderId="49" xfId="0" applyBorder="1">
      <alignment vertical="center"/>
    </xf>
    <xf numFmtId="0" fontId="0" fillId="0" borderId="39" xfId="0" applyBorder="1">
      <alignment vertical="center"/>
    </xf>
    <xf numFmtId="177" fontId="13" fillId="4" borderId="52" xfId="0" applyNumberFormat="1" applyFont="1" applyFill="1" applyBorder="1" applyAlignment="1" applyProtection="1">
      <alignment horizontal="center" vertical="center"/>
      <protection locked="0"/>
    </xf>
    <xf numFmtId="0" fontId="0" fillId="0" borderId="54" xfId="0" applyBorder="1">
      <alignment vertical="center"/>
    </xf>
    <xf numFmtId="177" fontId="0" fillId="0" borderId="53" xfId="0" applyNumberFormat="1" applyBorder="1">
      <alignment vertical="center"/>
    </xf>
    <xf numFmtId="177" fontId="0" fillId="0" borderId="50" xfId="0" applyNumberFormat="1" applyBorder="1">
      <alignment vertical="center"/>
    </xf>
    <xf numFmtId="177" fontId="0" fillId="0" borderId="51" xfId="0" applyNumberFormat="1" applyBorder="1">
      <alignment vertical="center"/>
    </xf>
    <xf numFmtId="176" fontId="0" fillId="5" borderId="44" xfId="0" applyNumberFormat="1" applyFill="1" applyBorder="1">
      <alignment vertical="center"/>
    </xf>
    <xf numFmtId="176" fontId="0" fillId="0" borderId="60" xfId="0" applyNumberFormat="1" applyBorder="1">
      <alignment vertical="center"/>
    </xf>
    <xf numFmtId="176" fontId="0" fillId="0" borderId="45" xfId="0" applyNumberFormat="1" applyBorder="1">
      <alignment vertical="center"/>
    </xf>
    <xf numFmtId="0" fontId="0" fillId="0" borderId="69" xfId="0" applyBorder="1">
      <alignment vertical="center"/>
    </xf>
    <xf numFmtId="0" fontId="0" fillId="5" borderId="28" xfId="0" applyFill="1" applyBorder="1" applyAlignment="1">
      <alignment horizontal="center" vertical="center"/>
    </xf>
    <xf numFmtId="0" fontId="0" fillId="5" borderId="71" xfId="0" applyFill="1" applyBorder="1" applyAlignment="1">
      <alignment horizontal="center" vertical="center"/>
    </xf>
    <xf numFmtId="0" fontId="0" fillId="5" borderId="72" xfId="0" applyFill="1" applyBorder="1" applyAlignment="1">
      <alignment horizontal="center" vertical="center"/>
    </xf>
    <xf numFmtId="0" fontId="0" fillId="5" borderId="73" xfId="0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176" fontId="0" fillId="0" borderId="64" xfId="0" applyNumberFormat="1" applyBorder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80" fontId="0" fillId="0" borderId="0" xfId="1" applyNumberFormat="1" applyFont="1" applyBorder="1">
      <alignment vertical="center"/>
    </xf>
    <xf numFmtId="180" fontId="0" fillId="0" borderId="69" xfId="1" applyNumberFormat="1" applyFont="1" applyBorder="1">
      <alignment vertical="center"/>
    </xf>
    <xf numFmtId="177" fontId="0" fillId="0" borderId="69" xfId="0" applyNumberFormat="1" applyBorder="1">
      <alignment vertical="center"/>
    </xf>
    <xf numFmtId="177" fontId="0" fillId="6" borderId="0" xfId="0" applyNumberFormat="1" applyFill="1">
      <alignment vertical="center"/>
    </xf>
    <xf numFmtId="0" fontId="0" fillId="0" borderId="0" xfId="0" applyAlignment="1">
      <alignment horizontal="left" vertical="center"/>
    </xf>
    <xf numFmtId="0" fontId="16" fillId="0" borderId="0" xfId="0" applyFont="1">
      <alignment vertical="center"/>
    </xf>
    <xf numFmtId="0" fontId="16" fillId="5" borderId="23" xfId="0" applyFont="1" applyFill="1" applyBorder="1">
      <alignment vertical="center"/>
    </xf>
    <xf numFmtId="0" fontId="16" fillId="5" borderId="24" xfId="0" applyFont="1" applyFill="1" applyBorder="1">
      <alignment vertical="center"/>
    </xf>
    <xf numFmtId="177" fontId="16" fillId="5" borderId="24" xfId="0" applyNumberFormat="1" applyFont="1" applyFill="1" applyBorder="1">
      <alignment vertical="center"/>
    </xf>
    <xf numFmtId="180" fontId="16" fillId="5" borderId="70" xfId="1" applyNumberFormat="1" applyFont="1" applyFill="1" applyBorder="1">
      <alignment vertical="center"/>
    </xf>
    <xf numFmtId="177" fontId="16" fillId="5" borderId="70" xfId="0" applyNumberFormat="1" applyFont="1" applyFill="1" applyBorder="1">
      <alignment vertical="center"/>
    </xf>
    <xf numFmtId="0" fontId="16" fillId="5" borderId="46" xfId="0" applyFont="1" applyFill="1" applyBorder="1">
      <alignment vertical="center"/>
    </xf>
    <xf numFmtId="176" fontId="16" fillId="5" borderId="27" xfId="0" applyNumberFormat="1" applyFont="1" applyFill="1" applyBorder="1">
      <alignment vertical="center"/>
    </xf>
    <xf numFmtId="176" fontId="16" fillId="5" borderId="27" xfId="0" applyNumberFormat="1" applyFont="1" applyFill="1" applyBorder="1" applyAlignment="1">
      <alignment horizontal="center" vertical="center"/>
    </xf>
    <xf numFmtId="0" fontId="16" fillId="5" borderId="27" xfId="0" applyFont="1" applyFill="1" applyBorder="1">
      <alignment vertical="center"/>
    </xf>
    <xf numFmtId="0" fontId="16" fillId="5" borderId="22" xfId="0" applyFont="1" applyFill="1" applyBorder="1">
      <alignment vertical="center"/>
    </xf>
    <xf numFmtId="176" fontId="0" fillId="0" borderId="83" xfId="0" applyNumberFormat="1" applyBorder="1">
      <alignment vertical="center"/>
    </xf>
    <xf numFmtId="0" fontId="0" fillId="5" borderId="74" xfId="0" applyFill="1" applyBorder="1">
      <alignment vertical="center"/>
    </xf>
    <xf numFmtId="176" fontId="0" fillId="5" borderId="52" xfId="0" applyNumberFormat="1" applyFill="1" applyBorder="1">
      <alignment vertical="center"/>
    </xf>
    <xf numFmtId="0" fontId="0" fillId="5" borderId="52" xfId="0" applyFill="1" applyBorder="1">
      <alignment vertical="center"/>
    </xf>
    <xf numFmtId="176" fontId="0" fillId="0" borderId="87" xfId="0" applyNumberFormat="1" applyBorder="1">
      <alignment vertical="center"/>
    </xf>
    <xf numFmtId="0" fontId="0" fillId="0" borderId="45" xfId="0" applyBorder="1">
      <alignment vertical="center"/>
    </xf>
    <xf numFmtId="0" fontId="0" fillId="0" borderId="86" xfId="0" applyBorder="1">
      <alignment vertical="center"/>
    </xf>
    <xf numFmtId="177" fontId="0" fillId="5" borderId="52" xfId="0" applyNumberFormat="1" applyFill="1" applyBorder="1">
      <alignment vertical="center"/>
    </xf>
    <xf numFmtId="177" fontId="0" fillId="5" borderId="53" xfId="0" applyNumberFormat="1" applyFill="1" applyBorder="1">
      <alignment vertical="center"/>
    </xf>
    <xf numFmtId="177" fontId="18" fillId="0" borderId="83" xfId="0" applyNumberFormat="1" applyFont="1" applyBorder="1">
      <alignment vertical="center"/>
    </xf>
    <xf numFmtId="177" fontId="19" fillId="0" borderId="83" xfId="0" applyNumberFormat="1" applyFont="1" applyBorder="1">
      <alignment vertical="center"/>
    </xf>
    <xf numFmtId="177" fontId="19" fillId="0" borderId="64" xfId="0" applyNumberFormat="1" applyFont="1" applyBorder="1">
      <alignment vertical="center"/>
    </xf>
    <xf numFmtId="177" fontId="18" fillId="0" borderId="87" xfId="0" applyNumberFormat="1" applyFont="1" applyBorder="1">
      <alignment vertical="center"/>
    </xf>
    <xf numFmtId="177" fontId="19" fillId="0" borderId="87" xfId="0" applyNumberFormat="1" applyFont="1" applyBorder="1">
      <alignment vertical="center"/>
    </xf>
    <xf numFmtId="177" fontId="19" fillId="0" borderId="62" xfId="0" applyNumberFormat="1" applyFont="1" applyBorder="1">
      <alignment vertical="center"/>
    </xf>
    <xf numFmtId="0" fontId="16" fillId="5" borderId="45" xfId="0" applyFont="1" applyFill="1" applyBorder="1">
      <alignment vertical="center"/>
    </xf>
    <xf numFmtId="176" fontId="16" fillId="5" borderId="83" xfId="0" applyNumberFormat="1" applyFont="1" applyFill="1" applyBorder="1">
      <alignment vertical="center"/>
    </xf>
    <xf numFmtId="177" fontId="16" fillId="5" borderId="83" xfId="0" applyNumberFormat="1" applyFont="1" applyFill="1" applyBorder="1">
      <alignment vertical="center"/>
    </xf>
    <xf numFmtId="177" fontId="20" fillId="5" borderId="83" xfId="0" applyNumberFormat="1" applyFont="1" applyFill="1" applyBorder="1">
      <alignment vertical="center"/>
    </xf>
    <xf numFmtId="177" fontId="20" fillId="5" borderId="64" xfId="0" applyNumberFormat="1" applyFont="1" applyFill="1" applyBorder="1">
      <alignment vertical="center"/>
    </xf>
    <xf numFmtId="177" fontId="16" fillId="5" borderId="89" xfId="0" applyNumberFormat="1" applyFont="1" applyFill="1" applyBorder="1">
      <alignment vertical="center"/>
    </xf>
    <xf numFmtId="0" fontId="16" fillId="5" borderId="85" xfId="0" applyFont="1" applyFill="1" applyBorder="1">
      <alignment vertical="center"/>
    </xf>
    <xf numFmtId="176" fontId="16" fillId="5" borderId="48" xfId="0" applyNumberFormat="1" applyFont="1" applyFill="1" applyBorder="1">
      <alignment vertical="center"/>
    </xf>
    <xf numFmtId="177" fontId="16" fillId="5" borderId="48" xfId="0" applyNumberFormat="1" applyFont="1" applyFill="1" applyBorder="1">
      <alignment vertical="center"/>
    </xf>
    <xf numFmtId="177" fontId="20" fillId="5" borderId="48" xfId="0" applyNumberFormat="1" applyFont="1" applyFill="1" applyBorder="1">
      <alignment vertical="center"/>
    </xf>
    <xf numFmtId="177" fontId="20" fillId="5" borderId="51" xfId="0" applyNumberFormat="1" applyFont="1" applyFill="1" applyBorder="1">
      <alignment vertical="center"/>
    </xf>
    <xf numFmtId="177" fontId="16" fillId="5" borderId="91" xfId="0" applyNumberFormat="1" applyFont="1" applyFill="1" applyBorder="1">
      <alignment vertical="center"/>
    </xf>
    <xf numFmtId="176" fontId="16" fillId="5" borderId="84" xfId="0" applyNumberFormat="1" applyFont="1" applyFill="1" applyBorder="1">
      <alignment vertical="center"/>
    </xf>
    <xf numFmtId="177" fontId="16" fillId="5" borderId="84" xfId="0" applyNumberFormat="1" applyFont="1" applyFill="1" applyBorder="1">
      <alignment vertical="center"/>
    </xf>
    <xf numFmtId="177" fontId="16" fillId="5" borderId="92" xfId="0" applyNumberFormat="1" applyFont="1" applyFill="1" applyBorder="1">
      <alignment vertical="center"/>
    </xf>
    <xf numFmtId="0" fontId="16" fillId="5" borderId="88" xfId="0" applyFont="1" applyFill="1" applyBorder="1">
      <alignment vertical="center"/>
    </xf>
    <xf numFmtId="177" fontId="16" fillId="0" borderId="89" xfId="0" applyNumberFormat="1" applyFont="1" applyBorder="1">
      <alignment vertical="center"/>
    </xf>
    <xf numFmtId="177" fontId="16" fillId="0" borderId="90" xfId="0" applyNumberFormat="1" applyFont="1" applyBorder="1">
      <alignment vertical="center"/>
    </xf>
    <xf numFmtId="176" fontId="0" fillId="0" borderId="20" xfId="0" applyNumberFormat="1" applyBorder="1">
      <alignment vertical="center"/>
    </xf>
    <xf numFmtId="176" fontId="0" fillId="5" borderId="23" xfId="0" applyNumberFormat="1" applyFill="1" applyBorder="1">
      <alignment vertical="center"/>
    </xf>
    <xf numFmtId="176" fontId="0" fillId="5" borderId="22" xfId="0" applyNumberFormat="1" applyFill="1" applyBorder="1" applyAlignment="1">
      <alignment horizontal="center" vertical="center"/>
    </xf>
    <xf numFmtId="0" fontId="0" fillId="5" borderId="93" xfId="0" applyFill="1" applyBorder="1" applyAlignment="1">
      <alignment horizontal="center" vertical="center"/>
    </xf>
    <xf numFmtId="0" fontId="0" fillId="5" borderId="94" xfId="0" applyFill="1" applyBorder="1" applyAlignment="1">
      <alignment horizontal="center" vertical="center"/>
    </xf>
    <xf numFmtId="0" fontId="0" fillId="5" borderId="9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" borderId="101" xfId="0" applyFill="1" applyBorder="1" applyAlignment="1">
      <alignment horizontal="center" vertical="center"/>
    </xf>
    <xf numFmtId="177" fontId="0" fillId="0" borderId="93" xfId="0" applyNumberFormat="1" applyBorder="1">
      <alignment vertical="center"/>
    </xf>
    <xf numFmtId="177" fontId="0" fillId="5" borderId="95" xfId="0" applyNumberFormat="1" applyFill="1" applyBorder="1">
      <alignment vertical="center"/>
    </xf>
    <xf numFmtId="177" fontId="0" fillId="0" borderId="94" xfId="0" applyNumberFormat="1" applyBorder="1">
      <alignment vertical="center"/>
    </xf>
    <xf numFmtId="177" fontId="0" fillId="5" borderId="96" xfId="0" applyNumberFormat="1" applyFill="1" applyBorder="1">
      <alignment vertical="center"/>
    </xf>
    <xf numFmtId="0" fontId="0" fillId="0" borderId="103" xfId="0" applyBorder="1">
      <alignment vertical="center"/>
    </xf>
    <xf numFmtId="0" fontId="0" fillId="5" borderId="89" xfId="0" applyFill="1" applyBorder="1" applyAlignment="1">
      <alignment horizontal="center" vertical="center"/>
    </xf>
    <xf numFmtId="177" fontId="0" fillId="0" borderId="89" xfId="0" applyNumberFormat="1" applyBorder="1">
      <alignment vertical="center"/>
    </xf>
    <xf numFmtId="177" fontId="0" fillId="5" borderId="92" xfId="0" applyNumberFormat="1" applyFill="1" applyBorder="1">
      <alignment vertical="center"/>
    </xf>
    <xf numFmtId="176" fontId="16" fillId="0" borderId="0" xfId="0" applyNumberFormat="1" applyFont="1">
      <alignment vertical="center"/>
    </xf>
    <xf numFmtId="180" fontId="0" fillId="0" borderId="99" xfId="1" applyNumberFormat="1" applyFont="1" applyBorder="1">
      <alignment vertical="center"/>
    </xf>
    <xf numFmtId="180" fontId="0" fillId="5" borderId="100" xfId="1" applyNumberFormat="1" applyFont="1" applyFill="1" applyBorder="1">
      <alignment vertical="center"/>
    </xf>
    <xf numFmtId="180" fontId="0" fillId="0" borderId="101" xfId="1" applyNumberFormat="1" applyFont="1" applyBorder="1">
      <alignment vertical="center"/>
    </xf>
    <xf numFmtId="180" fontId="0" fillId="5" borderId="102" xfId="1" applyNumberFormat="1" applyFont="1" applyFill="1" applyBorder="1">
      <alignment vertical="center"/>
    </xf>
    <xf numFmtId="180" fontId="0" fillId="0" borderId="94" xfId="1" applyNumberFormat="1" applyFont="1" applyBorder="1">
      <alignment vertical="center"/>
    </xf>
    <xf numFmtId="180" fontId="0" fillId="5" borderId="96" xfId="1" applyNumberFormat="1" applyFont="1" applyFill="1" applyBorder="1">
      <alignment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2" borderId="11" xfId="0" applyFont="1" applyFill="1" applyBorder="1" applyAlignment="1" applyProtection="1">
      <alignment horizontal="center" vertical="center"/>
      <protection locked="0"/>
    </xf>
    <xf numFmtId="0" fontId="15" fillId="0" borderId="69" xfId="0" applyFont="1" applyBorder="1" applyAlignment="1">
      <alignment horizontal="left" vertical="top"/>
    </xf>
    <xf numFmtId="177" fontId="0" fillId="0" borderId="28" xfId="0" applyNumberFormat="1" applyBorder="1" applyAlignment="1">
      <alignment horizontal="center" vertical="center"/>
    </xf>
    <xf numFmtId="177" fontId="0" fillId="0" borderId="73" xfId="0" applyNumberFormat="1" applyBorder="1" applyAlignment="1">
      <alignment horizontal="center" vertical="center"/>
    </xf>
    <xf numFmtId="177" fontId="0" fillId="0" borderId="77" xfId="0" applyNumberFormat="1" applyBorder="1" applyAlignment="1">
      <alignment horizontal="center" vertical="center"/>
    </xf>
    <xf numFmtId="177" fontId="0" fillId="0" borderId="78" xfId="0" applyNumberFormat="1" applyBorder="1" applyAlignment="1">
      <alignment horizontal="center" vertical="center"/>
    </xf>
    <xf numFmtId="177" fontId="16" fillId="5" borderId="66" xfId="0" applyNumberFormat="1" applyFont="1" applyFill="1" applyBorder="1" applyAlignment="1">
      <alignment horizontal="center" vertical="center"/>
    </xf>
    <xf numFmtId="177" fontId="16" fillId="5" borderId="67" xfId="0" applyNumberFormat="1" applyFont="1" applyFill="1" applyBorder="1" applyAlignment="1">
      <alignment horizontal="center" vertical="center"/>
    </xf>
    <xf numFmtId="179" fontId="0" fillId="0" borderId="34" xfId="0" applyNumberFormat="1" applyBorder="1" applyAlignment="1">
      <alignment horizontal="center" vertical="center"/>
    </xf>
    <xf numFmtId="179" fontId="0" fillId="0" borderId="35" xfId="0" applyNumberFormat="1" applyBorder="1" applyAlignment="1">
      <alignment horizontal="center" vertical="center"/>
    </xf>
    <xf numFmtId="176" fontId="13" fillId="5" borderId="44" xfId="0" applyNumberFormat="1" applyFont="1" applyFill="1" applyBorder="1" applyAlignment="1">
      <alignment horizontal="center" vertical="center"/>
    </xf>
    <xf numFmtId="176" fontId="13" fillId="5" borderId="45" xfId="0" applyNumberFormat="1" applyFont="1" applyFill="1" applyBorder="1" applyAlignment="1">
      <alignment horizontal="center" vertical="center"/>
    </xf>
    <xf numFmtId="176" fontId="13" fillId="5" borderId="46" xfId="0" applyNumberFormat="1" applyFont="1" applyFill="1" applyBorder="1" applyAlignment="1">
      <alignment horizontal="center" vertical="center"/>
    </xf>
    <xf numFmtId="178" fontId="0" fillId="5" borderId="32" xfId="0" applyNumberFormat="1" applyFill="1" applyBorder="1" applyAlignment="1">
      <alignment horizontal="center" vertical="center"/>
    </xf>
    <xf numFmtId="178" fontId="0" fillId="5" borderId="33" xfId="0" applyNumberFormat="1" applyFill="1" applyBorder="1" applyAlignment="1">
      <alignment horizontal="center" vertical="center"/>
    </xf>
    <xf numFmtId="179" fontId="0" fillId="0" borderId="40" xfId="0" applyNumberFormat="1" applyBorder="1" applyAlignment="1">
      <alignment horizontal="center" vertical="center"/>
    </xf>
    <xf numFmtId="179" fontId="0" fillId="0" borderId="41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77" fontId="16" fillId="5" borderId="42" xfId="0" applyNumberFormat="1" applyFont="1" applyFill="1" applyBorder="1" applyAlignment="1">
      <alignment horizontal="center" vertical="center"/>
    </xf>
    <xf numFmtId="177" fontId="16" fillId="5" borderId="43" xfId="0" applyNumberFormat="1" applyFont="1" applyFill="1" applyBorder="1" applyAlignment="1">
      <alignment horizontal="center" vertical="center"/>
    </xf>
    <xf numFmtId="177" fontId="16" fillId="5" borderId="36" xfId="0" applyNumberFormat="1" applyFont="1" applyFill="1" applyBorder="1" applyAlignment="1">
      <alignment horizontal="center" vertical="center"/>
    </xf>
    <xf numFmtId="177" fontId="16" fillId="5" borderId="37" xfId="0" applyNumberFormat="1" applyFont="1" applyFill="1" applyBorder="1" applyAlignment="1">
      <alignment horizontal="center" vertical="center"/>
    </xf>
    <xf numFmtId="177" fontId="0" fillId="0" borderId="34" xfId="0" applyNumberFormat="1" applyBorder="1" applyAlignment="1">
      <alignment horizontal="center" vertical="center"/>
    </xf>
    <xf numFmtId="177" fontId="0" fillId="0" borderId="35" xfId="0" applyNumberFormat="1" applyBorder="1" applyAlignment="1">
      <alignment horizontal="center" vertical="center"/>
    </xf>
    <xf numFmtId="177" fontId="16" fillId="5" borderId="38" xfId="0" applyNumberFormat="1" applyFont="1" applyFill="1" applyBorder="1" applyAlignment="1">
      <alignment horizontal="center" vertical="center"/>
    </xf>
    <xf numFmtId="177" fontId="16" fillId="5" borderId="39" xfId="0" applyNumberFormat="1" applyFont="1" applyFill="1" applyBorder="1" applyAlignment="1">
      <alignment horizontal="center" vertical="center"/>
    </xf>
    <xf numFmtId="178" fontId="0" fillId="5" borderId="59" xfId="0" applyNumberFormat="1" applyFill="1" applyBorder="1" applyAlignment="1">
      <alignment horizontal="center" vertical="center"/>
    </xf>
    <xf numFmtId="178" fontId="0" fillId="5" borderId="57" xfId="0" applyNumberFormat="1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0" fontId="0" fillId="5" borderId="29" xfId="0" applyFill="1" applyBorder="1" applyAlignment="1">
      <alignment horizontal="center" vertical="center"/>
    </xf>
    <xf numFmtId="0" fontId="0" fillId="5" borderId="31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179" fontId="0" fillId="0" borderId="61" xfId="0" applyNumberFormat="1" applyBorder="1" applyAlignment="1">
      <alignment horizontal="center" vertical="center"/>
    </xf>
    <xf numFmtId="179" fontId="0" fillId="0" borderId="58" xfId="0" applyNumberFormat="1" applyBorder="1" applyAlignment="1">
      <alignment horizontal="center" vertical="center"/>
    </xf>
    <xf numFmtId="177" fontId="0" fillId="0" borderId="64" xfId="0" applyNumberFormat="1" applyBorder="1" applyAlignment="1">
      <alignment horizontal="center" vertical="center"/>
    </xf>
    <xf numFmtId="177" fontId="0" fillId="0" borderId="65" xfId="0" applyNumberFormat="1" applyBorder="1" applyAlignment="1">
      <alignment horizontal="center" vertical="center"/>
    </xf>
    <xf numFmtId="0" fontId="0" fillId="5" borderId="55" xfId="0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177" fontId="0" fillId="0" borderId="62" xfId="0" applyNumberFormat="1" applyBorder="1" applyAlignment="1">
      <alignment horizontal="center" vertical="center"/>
    </xf>
    <xf numFmtId="177" fontId="0" fillId="0" borderId="63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5" borderId="74" xfId="0" applyFill="1" applyBorder="1" applyAlignment="1">
      <alignment horizontal="center" vertical="center"/>
    </xf>
    <xf numFmtId="0" fontId="0" fillId="5" borderId="75" xfId="0" applyFill="1" applyBorder="1" applyAlignment="1">
      <alignment horizontal="center" vertical="center"/>
    </xf>
    <xf numFmtId="0" fontId="0" fillId="5" borderId="76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73" xfId="0" applyFill="1" applyBorder="1" applyAlignment="1">
      <alignment horizontal="center" vertical="center"/>
    </xf>
    <xf numFmtId="178" fontId="0" fillId="5" borderId="53" xfId="0" applyNumberFormat="1" applyFill="1" applyBorder="1" applyAlignment="1">
      <alignment horizontal="center" vertical="center"/>
    </xf>
    <xf numFmtId="178" fontId="0" fillId="5" borderId="81" xfId="0" applyNumberFormat="1" applyFill="1" applyBorder="1" applyAlignment="1">
      <alignment horizontal="center" vertical="center"/>
    </xf>
    <xf numFmtId="179" fontId="0" fillId="0" borderId="72" xfId="0" applyNumberFormat="1" applyBorder="1" applyAlignment="1">
      <alignment horizontal="center" vertical="center"/>
    </xf>
    <xf numFmtId="179" fontId="0" fillId="0" borderId="79" xfId="0" applyNumberFormat="1" applyBorder="1" applyAlignment="1">
      <alignment horizontal="center" vertical="center"/>
    </xf>
    <xf numFmtId="179" fontId="0" fillId="0" borderId="50" xfId="0" applyNumberFormat="1" applyBorder="1" applyAlignment="1">
      <alignment horizontal="center" vertical="center"/>
    </xf>
    <xf numFmtId="179" fontId="0" fillId="0" borderId="82" xfId="0" applyNumberFormat="1" applyBorder="1" applyAlignment="1">
      <alignment horizontal="center" vertical="center"/>
    </xf>
    <xf numFmtId="177" fontId="16" fillId="5" borderId="51" xfId="0" applyNumberFormat="1" applyFont="1" applyFill="1" applyBorder="1" applyAlignment="1">
      <alignment horizontal="center" vertical="center"/>
    </xf>
    <xf numFmtId="177" fontId="16" fillId="5" borderId="80" xfId="0" applyNumberFormat="1" applyFont="1" applyFill="1" applyBorder="1" applyAlignment="1">
      <alignment horizontal="center" vertical="center"/>
    </xf>
    <xf numFmtId="177" fontId="0" fillId="0" borderId="72" xfId="0" applyNumberFormat="1" applyBorder="1" applyAlignment="1">
      <alignment horizontal="center" vertical="center"/>
    </xf>
    <xf numFmtId="177" fontId="0" fillId="0" borderId="79" xfId="0" applyNumberFormat="1" applyBorder="1" applyAlignment="1">
      <alignment horizontal="center" vertical="center"/>
    </xf>
    <xf numFmtId="177" fontId="16" fillId="5" borderId="72" xfId="0" applyNumberFormat="1" applyFont="1" applyFill="1" applyBorder="1" applyAlignment="1">
      <alignment horizontal="center" vertical="center"/>
    </xf>
    <xf numFmtId="177" fontId="16" fillId="5" borderId="79" xfId="0" applyNumberFormat="1" applyFont="1" applyFill="1" applyBorder="1" applyAlignment="1">
      <alignment horizontal="center" vertical="center"/>
    </xf>
    <xf numFmtId="177" fontId="16" fillId="5" borderId="62" xfId="0" applyNumberFormat="1" applyFont="1" applyFill="1" applyBorder="1" applyAlignment="1">
      <alignment horizontal="center" vertical="center"/>
    </xf>
    <xf numFmtId="177" fontId="16" fillId="5" borderId="63" xfId="0" applyNumberFormat="1" applyFont="1" applyFill="1" applyBorder="1" applyAlignment="1">
      <alignment horizontal="center" vertical="center"/>
    </xf>
    <xf numFmtId="177" fontId="17" fillId="0" borderId="64" xfId="0" applyNumberFormat="1" applyFont="1" applyBorder="1" applyAlignment="1">
      <alignment horizontal="center" vertical="center"/>
    </xf>
    <xf numFmtId="177" fontId="17" fillId="0" borderId="65" xfId="0" applyNumberFormat="1" applyFont="1" applyBorder="1" applyAlignment="1">
      <alignment horizontal="center" vertical="center"/>
    </xf>
    <xf numFmtId="0" fontId="0" fillId="0" borderId="97" xfId="0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04" xfId="0" applyBorder="1">
      <alignment vertical="center"/>
    </xf>
    <xf numFmtId="0" fontId="0" fillId="0" borderId="65" xfId="0" applyBorder="1">
      <alignment vertical="center"/>
    </xf>
  </cellXfs>
  <cellStyles count="2">
    <cellStyle name="パーセント" xfId="1" builtinId="5"/>
    <cellStyle name="標準" xfId="0" builtinId="0"/>
  </cellStyles>
  <dxfs count="52"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  <dxf>
      <font>
        <color rgb="FFFF0000"/>
      </font>
    </dxf>
    <dxf>
      <font>
        <color theme="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4C2-D740-9F41-65257E09812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84C2-D740-9F41-65257E09812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4C2-D740-9F41-65257E09812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4C2-D740-9F41-65257E098121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C2-D740-9F41-65257E098121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C2-D740-9F41-65257E098121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C2-D740-9F41-65257E098121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C2-D740-9F41-65257E0981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'1月'!$Y$3:$Y$6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66000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C2-D740-9F41-65257E098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D1-484C-A73F-699A118C762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D1-484C-A73F-699A118C762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D1-484C-A73F-699A118C762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6D1-484C-A73F-699A118C7624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D1-484C-A73F-699A118C7624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D1-484C-A73F-699A118C7624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D1-484C-A73F-699A118C7624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D1-484C-A73F-699A118C76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'4月'!$X$3:$X$6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'4月'!$Y$3:$Y$6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6D1-484C-A73F-699A118C76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A5-E748-A925-A51A0E8A2F64}"/>
            </c:ext>
          </c:extLst>
        </c:ser>
        <c:ser>
          <c:idx val="1"/>
          <c:order val="1"/>
          <c:tx>
            <c:strRef>
              <c:f>'4月'!$C$18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'4月'!$D$18:$BK$18</c:f>
              <c:numCache>
                <c:formatCode>aaa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A5-E748-A925-A51A0E8A2F64}"/>
            </c:ext>
          </c:extLst>
        </c:ser>
        <c:ser>
          <c:idx val="2"/>
          <c:order val="2"/>
          <c:tx>
            <c:strRef>
              <c:f>'4月'!$C$19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'4月'!$D$19:$BK$19</c:f>
              <c:numCache>
                <c:formatCode>"¥"#,##0_);[Red]\("¥"#,##0\)</c:formatCode>
                <c:ptCount val="60"/>
                <c:pt idx="0">
                  <c:v>3880000</c:v>
                </c:pt>
                <c:pt idx="2">
                  <c:v>3880000</c:v>
                </c:pt>
                <c:pt idx="4">
                  <c:v>3880000</c:v>
                </c:pt>
                <c:pt idx="6">
                  <c:v>3880000</c:v>
                </c:pt>
                <c:pt idx="8">
                  <c:v>3880000</c:v>
                </c:pt>
                <c:pt idx="10">
                  <c:v>3880000</c:v>
                </c:pt>
                <c:pt idx="12">
                  <c:v>3880000</c:v>
                </c:pt>
                <c:pt idx="14">
                  <c:v>3880000</c:v>
                </c:pt>
                <c:pt idx="16">
                  <c:v>3880000</c:v>
                </c:pt>
                <c:pt idx="18">
                  <c:v>3880000</c:v>
                </c:pt>
                <c:pt idx="20">
                  <c:v>3880000</c:v>
                </c:pt>
                <c:pt idx="22">
                  <c:v>3880000</c:v>
                </c:pt>
                <c:pt idx="24">
                  <c:v>3880000</c:v>
                </c:pt>
                <c:pt idx="26">
                  <c:v>3880000</c:v>
                </c:pt>
                <c:pt idx="28">
                  <c:v>3880000</c:v>
                </c:pt>
                <c:pt idx="30">
                  <c:v>3880000</c:v>
                </c:pt>
                <c:pt idx="32">
                  <c:v>3880000</c:v>
                </c:pt>
                <c:pt idx="34">
                  <c:v>3880000</c:v>
                </c:pt>
                <c:pt idx="36">
                  <c:v>3880000</c:v>
                </c:pt>
                <c:pt idx="38">
                  <c:v>3880000</c:v>
                </c:pt>
                <c:pt idx="40">
                  <c:v>3880000</c:v>
                </c:pt>
                <c:pt idx="42">
                  <c:v>3880000</c:v>
                </c:pt>
                <c:pt idx="44">
                  <c:v>3880000</c:v>
                </c:pt>
                <c:pt idx="46">
                  <c:v>3880000</c:v>
                </c:pt>
                <c:pt idx="48">
                  <c:v>3880000</c:v>
                </c:pt>
                <c:pt idx="50">
                  <c:v>3880000</c:v>
                </c:pt>
                <c:pt idx="52">
                  <c:v>3880000</c:v>
                </c:pt>
                <c:pt idx="54">
                  <c:v>3880000</c:v>
                </c:pt>
                <c:pt idx="56">
                  <c:v>3880000</c:v>
                </c:pt>
                <c:pt idx="58">
                  <c:v>3880000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A5-E748-A925-A51A0E8A2F64}"/>
            </c:ext>
          </c:extLst>
        </c:ser>
        <c:ser>
          <c:idx val="3"/>
          <c:order val="3"/>
          <c:tx>
            <c:strRef>
              <c:f>'4月'!$C$20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'4月'!$D$20:$BK$20</c:f>
              <c:numCache>
                <c:formatCode>"¥"#,##0_);[Red]\("¥"#,##0\)</c:formatCode>
                <c:ptCount val="60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A5-E748-A925-A51A0E8A2F64}"/>
            </c:ext>
          </c:extLst>
        </c:ser>
        <c:ser>
          <c:idx val="4"/>
          <c:order val="4"/>
          <c:tx>
            <c:strRef>
              <c:f>'4月'!$C$21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'4月'!$D$21:$BK$21</c:f>
              <c:numCache>
                <c:formatCode>"¥"#,##0_);[Red]\("¥"#,##0\)</c:formatCode>
                <c:ptCount val="60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A5-E748-A925-A51A0E8A2F64}"/>
            </c:ext>
          </c:extLst>
        </c:ser>
        <c:ser>
          <c:idx val="5"/>
          <c:order val="5"/>
          <c:tx>
            <c:strRef>
              <c:f>'4月'!$C$22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'4月'!$D$22:$BK$22</c:f>
              <c:numCache>
                <c:formatCode>"¥"#,##0_);[Red]\("¥"#,##0\)</c:formatCode>
                <c:ptCount val="60"/>
                <c:pt idx="0">
                  <c:v>92000</c:v>
                </c:pt>
                <c:pt idx="2">
                  <c:v>92000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  <c:pt idx="58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6A5-E748-A925-A51A0E8A2F64}"/>
            </c:ext>
          </c:extLst>
        </c:ser>
        <c:ser>
          <c:idx val="6"/>
          <c:order val="6"/>
          <c:tx>
            <c:strRef>
              <c:f>'4月'!$C$23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'4月'!$D$23:$BK$23</c:f>
              <c:numCache>
                <c:formatCode>"¥"#,##0_);[Red]\("¥"#,##0\)</c:formatCode>
                <c:ptCount val="60"/>
                <c:pt idx="0">
                  <c:v>103000</c:v>
                </c:pt>
                <c:pt idx="2">
                  <c:v>103000</c:v>
                </c:pt>
                <c:pt idx="4">
                  <c:v>103000</c:v>
                </c:pt>
                <c:pt idx="6">
                  <c:v>103000</c:v>
                </c:pt>
                <c:pt idx="8">
                  <c:v>103000</c:v>
                </c:pt>
                <c:pt idx="10">
                  <c:v>103000</c:v>
                </c:pt>
                <c:pt idx="12">
                  <c:v>103000</c:v>
                </c:pt>
                <c:pt idx="14">
                  <c:v>103000</c:v>
                </c:pt>
                <c:pt idx="16">
                  <c:v>103000</c:v>
                </c:pt>
                <c:pt idx="18">
                  <c:v>103000</c:v>
                </c:pt>
                <c:pt idx="20">
                  <c:v>103000</c:v>
                </c:pt>
                <c:pt idx="22">
                  <c:v>103000</c:v>
                </c:pt>
                <c:pt idx="24">
                  <c:v>103000</c:v>
                </c:pt>
                <c:pt idx="26">
                  <c:v>103000</c:v>
                </c:pt>
                <c:pt idx="28">
                  <c:v>103000</c:v>
                </c:pt>
                <c:pt idx="30">
                  <c:v>103000</c:v>
                </c:pt>
                <c:pt idx="32">
                  <c:v>103000</c:v>
                </c:pt>
                <c:pt idx="34">
                  <c:v>103000</c:v>
                </c:pt>
                <c:pt idx="36">
                  <c:v>103000</c:v>
                </c:pt>
                <c:pt idx="38">
                  <c:v>103000</c:v>
                </c:pt>
                <c:pt idx="40">
                  <c:v>103000</c:v>
                </c:pt>
                <c:pt idx="42">
                  <c:v>103000</c:v>
                </c:pt>
                <c:pt idx="44">
                  <c:v>103000</c:v>
                </c:pt>
                <c:pt idx="46">
                  <c:v>103000</c:v>
                </c:pt>
                <c:pt idx="48">
                  <c:v>103000</c:v>
                </c:pt>
                <c:pt idx="50">
                  <c:v>103000</c:v>
                </c:pt>
                <c:pt idx="52">
                  <c:v>103000</c:v>
                </c:pt>
                <c:pt idx="54">
                  <c:v>103000</c:v>
                </c:pt>
                <c:pt idx="56">
                  <c:v>103000</c:v>
                </c:pt>
                <c:pt idx="58">
                  <c:v>103000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A5-E748-A925-A51A0E8A2F64}"/>
            </c:ext>
          </c:extLst>
        </c:ser>
        <c:ser>
          <c:idx val="7"/>
          <c:order val="7"/>
          <c:tx>
            <c:strRef>
              <c:f>'4月'!$C$24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'4月'!$D$24:$BK$24</c:f>
              <c:numCache>
                <c:formatCode>"¥"#,##0_);[Red]\("¥"#,##0\)</c:formatCode>
                <c:ptCount val="60"/>
                <c:pt idx="0">
                  <c:v>-290000</c:v>
                </c:pt>
                <c:pt idx="2">
                  <c:v>-290000</c:v>
                </c:pt>
                <c:pt idx="4">
                  <c:v>-290000</c:v>
                </c:pt>
                <c:pt idx="6">
                  <c:v>-290000</c:v>
                </c:pt>
                <c:pt idx="8">
                  <c:v>-290000</c:v>
                </c:pt>
                <c:pt idx="10">
                  <c:v>-290000</c:v>
                </c:pt>
                <c:pt idx="12">
                  <c:v>-290000</c:v>
                </c:pt>
                <c:pt idx="14">
                  <c:v>-290000</c:v>
                </c:pt>
                <c:pt idx="16">
                  <c:v>-290000</c:v>
                </c:pt>
                <c:pt idx="18">
                  <c:v>-290000</c:v>
                </c:pt>
                <c:pt idx="20">
                  <c:v>-290000</c:v>
                </c:pt>
                <c:pt idx="22">
                  <c:v>-290000</c:v>
                </c:pt>
                <c:pt idx="24">
                  <c:v>-290000</c:v>
                </c:pt>
                <c:pt idx="26">
                  <c:v>-290000</c:v>
                </c:pt>
                <c:pt idx="28">
                  <c:v>-290000</c:v>
                </c:pt>
                <c:pt idx="30">
                  <c:v>-290000</c:v>
                </c:pt>
                <c:pt idx="32">
                  <c:v>-290000</c:v>
                </c:pt>
                <c:pt idx="34">
                  <c:v>-290000</c:v>
                </c:pt>
                <c:pt idx="36">
                  <c:v>-290000</c:v>
                </c:pt>
                <c:pt idx="38">
                  <c:v>-290000</c:v>
                </c:pt>
                <c:pt idx="40">
                  <c:v>-290000</c:v>
                </c:pt>
                <c:pt idx="42">
                  <c:v>-290000</c:v>
                </c:pt>
                <c:pt idx="44">
                  <c:v>-290000</c:v>
                </c:pt>
                <c:pt idx="46">
                  <c:v>-290000</c:v>
                </c:pt>
                <c:pt idx="48">
                  <c:v>-290000</c:v>
                </c:pt>
                <c:pt idx="50">
                  <c:v>-290000</c:v>
                </c:pt>
                <c:pt idx="52">
                  <c:v>-290000</c:v>
                </c:pt>
                <c:pt idx="54">
                  <c:v>-290000</c:v>
                </c:pt>
                <c:pt idx="56">
                  <c:v>-290000</c:v>
                </c:pt>
                <c:pt idx="58">
                  <c:v>-290000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6A5-E748-A925-A51A0E8A2F64}"/>
            </c:ext>
          </c:extLst>
        </c:ser>
        <c:ser>
          <c:idx val="8"/>
          <c:order val="8"/>
          <c:tx>
            <c:strRef>
              <c:f>'4月'!$C$25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'4月'!$D$25:$BK$25</c:f>
              <c:numCache>
                <c:formatCode>"¥"#,##0_);[Red]\("¥"#,##0\)</c:formatCode>
                <c:ptCount val="60"/>
                <c:pt idx="0">
                  <c:v>-85000</c:v>
                </c:pt>
                <c:pt idx="2">
                  <c:v>-85000</c:v>
                </c:pt>
                <c:pt idx="4">
                  <c:v>-85000</c:v>
                </c:pt>
                <c:pt idx="6">
                  <c:v>-85000</c:v>
                </c:pt>
                <c:pt idx="8">
                  <c:v>-85000</c:v>
                </c:pt>
                <c:pt idx="10">
                  <c:v>-85000</c:v>
                </c:pt>
                <c:pt idx="12">
                  <c:v>-85000</c:v>
                </c:pt>
                <c:pt idx="14">
                  <c:v>-85000</c:v>
                </c:pt>
                <c:pt idx="16">
                  <c:v>-85000</c:v>
                </c:pt>
                <c:pt idx="18">
                  <c:v>-85000</c:v>
                </c:pt>
                <c:pt idx="20">
                  <c:v>-85000</c:v>
                </c:pt>
                <c:pt idx="22">
                  <c:v>-85000</c:v>
                </c:pt>
                <c:pt idx="24">
                  <c:v>-85000</c:v>
                </c:pt>
                <c:pt idx="26">
                  <c:v>-85000</c:v>
                </c:pt>
                <c:pt idx="28">
                  <c:v>-85000</c:v>
                </c:pt>
                <c:pt idx="30">
                  <c:v>-85000</c:v>
                </c:pt>
                <c:pt idx="32">
                  <c:v>-85000</c:v>
                </c:pt>
                <c:pt idx="34">
                  <c:v>-85000</c:v>
                </c:pt>
                <c:pt idx="36">
                  <c:v>-85000</c:v>
                </c:pt>
                <c:pt idx="38">
                  <c:v>-85000</c:v>
                </c:pt>
                <c:pt idx="40">
                  <c:v>-85000</c:v>
                </c:pt>
                <c:pt idx="42">
                  <c:v>-85000</c:v>
                </c:pt>
                <c:pt idx="44">
                  <c:v>-85000</c:v>
                </c:pt>
                <c:pt idx="46">
                  <c:v>-85000</c:v>
                </c:pt>
                <c:pt idx="48">
                  <c:v>-85000</c:v>
                </c:pt>
                <c:pt idx="50">
                  <c:v>-85000</c:v>
                </c:pt>
                <c:pt idx="52">
                  <c:v>-85000</c:v>
                </c:pt>
                <c:pt idx="54">
                  <c:v>-85000</c:v>
                </c:pt>
                <c:pt idx="56">
                  <c:v>-85000</c:v>
                </c:pt>
                <c:pt idx="58">
                  <c:v>-85000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A5-E748-A925-A51A0E8A2F64}"/>
            </c:ext>
          </c:extLst>
        </c:ser>
        <c:ser>
          <c:idx val="9"/>
          <c:order val="9"/>
          <c:tx>
            <c:strRef>
              <c:f>'4月'!$C$26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'4月'!$D$26:$BK$26</c:f>
              <c:numCache>
                <c:formatCode>"¥"#,##0_);[Red]\("¥"#,##0\)</c:formatCode>
                <c:ptCount val="60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  <c:pt idx="58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6A5-E748-A925-A51A0E8A2F64}"/>
            </c:ext>
          </c:extLst>
        </c:ser>
        <c:ser>
          <c:idx val="10"/>
          <c:order val="10"/>
          <c:tx>
            <c:strRef>
              <c:f>'4月'!$C$27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'4月'!$D$27:$BK$27</c:f>
              <c:numCache>
                <c:formatCode>"¥"#,##0_);[Red]\("¥"#,##0\)</c:formatCode>
                <c:ptCount val="60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  <c:pt idx="58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A5-E748-A925-A51A0E8A2F64}"/>
            </c:ext>
          </c:extLst>
        </c:ser>
        <c:ser>
          <c:idx val="11"/>
          <c:order val="11"/>
          <c:tx>
            <c:strRef>
              <c:f>'4月'!$C$28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'4月'!$D$28:$BK$28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A5-E748-A925-A51A0E8A2F64}"/>
            </c:ext>
          </c:extLst>
        </c:ser>
        <c:ser>
          <c:idx val="12"/>
          <c:order val="12"/>
          <c:tx>
            <c:strRef>
              <c:f>'4月'!$C$29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'4月'!$D$29:$BK$29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6A5-E748-A925-A51A0E8A2F64}"/>
            </c:ext>
          </c:extLst>
        </c:ser>
        <c:ser>
          <c:idx val="13"/>
          <c:order val="13"/>
          <c:tx>
            <c:strRef>
              <c:f>'4月'!$C$30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'4月'!$D$30:$BK$30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6A5-E748-A925-A51A0E8A2F64}"/>
            </c:ext>
          </c:extLst>
        </c:ser>
        <c:ser>
          <c:idx val="14"/>
          <c:order val="14"/>
          <c:tx>
            <c:strRef>
              <c:f>'4月'!$C$31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'4月'!$D$31:$BK$31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6A5-E748-A925-A51A0E8A2F64}"/>
            </c:ext>
          </c:extLst>
        </c:ser>
        <c:ser>
          <c:idx val="15"/>
          <c:order val="15"/>
          <c:tx>
            <c:strRef>
              <c:f>'4月'!$C$32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'4月'!$D$32:$BK$32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A6A5-E748-A925-A51A0E8A2F64}"/>
            </c:ext>
          </c:extLst>
        </c:ser>
        <c:ser>
          <c:idx val="16"/>
          <c:order val="16"/>
          <c:tx>
            <c:strRef>
              <c:f>'4月'!$C$33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'4月'!$D$33:$BK$33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6A5-E748-A925-A51A0E8A2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'4月'!$C$34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'4月'!$D$17:$BK$17</c:f>
              <c:numCache>
                <c:formatCode>d</c:formatCode>
                <c:ptCount val="60"/>
                <c:pt idx="0">
                  <c:v>45748</c:v>
                </c:pt>
                <c:pt idx="2">
                  <c:v>45749</c:v>
                </c:pt>
                <c:pt idx="4">
                  <c:v>45750</c:v>
                </c:pt>
                <c:pt idx="6">
                  <c:v>45751</c:v>
                </c:pt>
                <c:pt idx="8">
                  <c:v>45752</c:v>
                </c:pt>
                <c:pt idx="10">
                  <c:v>45753</c:v>
                </c:pt>
                <c:pt idx="12">
                  <c:v>45754</c:v>
                </c:pt>
                <c:pt idx="14">
                  <c:v>45755</c:v>
                </c:pt>
                <c:pt idx="16">
                  <c:v>45756</c:v>
                </c:pt>
                <c:pt idx="18">
                  <c:v>45757</c:v>
                </c:pt>
                <c:pt idx="20">
                  <c:v>45758</c:v>
                </c:pt>
                <c:pt idx="22">
                  <c:v>45759</c:v>
                </c:pt>
                <c:pt idx="24">
                  <c:v>45760</c:v>
                </c:pt>
                <c:pt idx="26">
                  <c:v>45761</c:v>
                </c:pt>
                <c:pt idx="28">
                  <c:v>45762</c:v>
                </c:pt>
                <c:pt idx="30">
                  <c:v>45763</c:v>
                </c:pt>
                <c:pt idx="32">
                  <c:v>45764</c:v>
                </c:pt>
                <c:pt idx="34">
                  <c:v>45765</c:v>
                </c:pt>
                <c:pt idx="36">
                  <c:v>45766</c:v>
                </c:pt>
                <c:pt idx="38">
                  <c:v>45767</c:v>
                </c:pt>
                <c:pt idx="40">
                  <c:v>45768</c:v>
                </c:pt>
                <c:pt idx="42">
                  <c:v>45769</c:v>
                </c:pt>
                <c:pt idx="44">
                  <c:v>45770</c:v>
                </c:pt>
                <c:pt idx="46">
                  <c:v>45771</c:v>
                </c:pt>
                <c:pt idx="48">
                  <c:v>45772</c:v>
                </c:pt>
                <c:pt idx="50">
                  <c:v>45773</c:v>
                </c:pt>
                <c:pt idx="52">
                  <c:v>45774</c:v>
                </c:pt>
                <c:pt idx="54">
                  <c:v>45775</c:v>
                </c:pt>
                <c:pt idx="56">
                  <c:v>45776</c:v>
                </c:pt>
                <c:pt idx="58">
                  <c:v>45777</c:v>
                </c:pt>
              </c:numCache>
            </c:numRef>
          </c:cat>
          <c:val>
            <c:numRef>
              <c:f>'4月'!$D$34:$BK$34</c:f>
              <c:numCache>
                <c:formatCode>"¥"#,##0_);[Red]\("¥"#,##0\)</c:formatCode>
                <c:ptCount val="60"/>
                <c:pt idx="0">
                  <c:v>7670000</c:v>
                </c:pt>
                <c:pt idx="2">
                  <c:v>7670000</c:v>
                </c:pt>
                <c:pt idx="4">
                  <c:v>7670000</c:v>
                </c:pt>
                <c:pt idx="6">
                  <c:v>7670000</c:v>
                </c:pt>
                <c:pt idx="8">
                  <c:v>7670000</c:v>
                </c:pt>
                <c:pt idx="10">
                  <c:v>7670000</c:v>
                </c:pt>
                <c:pt idx="12">
                  <c:v>7670000</c:v>
                </c:pt>
                <c:pt idx="14">
                  <c:v>7670000</c:v>
                </c:pt>
                <c:pt idx="16">
                  <c:v>7670000</c:v>
                </c:pt>
                <c:pt idx="18">
                  <c:v>7670000</c:v>
                </c:pt>
                <c:pt idx="20">
                  <c:v>7670000</c:v>
                </c:pt>
                <c:pt idx="22">
                  <c:v>7670000</c:v>
                </c:pt>
                <c:pt idx="24">
                  <c:v>7670000</c:v>
                </c:pt>
                <c:pt idx="26">
                  <c:v>7670000</c:v>
                </c:pt>
                <c:pt idx="28">
                  <c:v>7670000</c:v>
                </c:pt>
                <c:pt idx="30">
                  <c:v>7670000</c:v>
                </c:pt>
                <c:pt idx="32">
                  <c:v>7670000</c:v>
                </c:pt>
                <c:pt idx="34">
                  <c:v>7670000</c:v>
                </c:pt>
                <c:pt idx="36">
                  <c:v>7670000</c:v>
                </c:pt>
                <c:pt idx="38">
                  <c:v>7670000</c:v>
                </c:pt>
                <c:pt idx="40">
                  <c:v>7670000</c:v>
                </c:pt>
                <c:pt idx="42">
                  <c:v>7670000</c:v>
                </c:pt>
                <c:pt idx="44">
                  <c:v>7670000</c:v>
                </c:pt>
                <c:pt idx="46">
                  <c:v>7670000</c:v>
                </c:pt>
                <c:pt idx="48">
                  <c:v>7670000</c:v>
                </c:pt>
                <c:pt idx="50">
                  <c:v>7670000</c:v>
                </c:pt>
                <c:pt idx="52">
                  <c:v>7670000</c:v>
                </c:pt>
                <c:pt idx="54">
                  <c:v>7670000</c:v>
                </c:pt>
                <c:pt idx="56">
                  <c:v>7670000</c:v>
                </c:pt>
                <c:pt idx="58">
                  <c:v>7670000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6A5-E748-A925-A51A0E8A2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6"/>
          <c:order val="0"/>
          <c:tx>
            <c:strRef>
              <c:f>口座!$I$23:$I$24</c:f>
              <c:strCache>
                <c:ptCount val="2"/>
                <c:pt idx="0">
                  <c:v>4月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5F6-7F4D-85D9-7032F3A4914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5F6-7F4D-85D9-7032F3A4914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5F6-7F4D-85D9-7032F3A4914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5F6-7F4D-85D9-7032F3A4914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5F6-7F4D-85D9-7032F3A4914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5F6-7F4D-85D9-7032F3A4914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5F6-7F4D-85D9-7032F3A4914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5F6-7F4D-85D9-7032F3A4914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15F6-7F4D-85D9-7032F3A4914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15F6-7F4D-85D9-7032F3A49142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15F6-7F4D-85D9-7032F3A49142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5F6-7F4D-85D9-7032F3A49142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15F6-7F4D-85D9-7032F3A49142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15F6-7F4D-85D9-7032F3A49142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15F6-7F4D-85D9-7032F3A4914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 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口座!$I$25:$I$39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70000</c:v>
                </c:pt>
                <c:pt idx="6">
                  <c:v>7000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15F6-7F4D-85D9-7032F3A49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B7F-A043-8988-F1CD61EB27A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B7F-A043-8988-F1CD61EB27A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B7F-A043-8988-F1CD61EB27A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B7F-A043-8988-F1CD61EB27AC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B7F-A043-8988-F1CD61EB27AC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B7F-A043-8988-F1CD61EB27AC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B7F-A043-8988-F1CD61EB27AC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B7F-A043-8988-F1CD61EB27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'5月'!$X$3:$X$6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'5月'!$Y$3:$Y$6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7F-A043-8988-F1CD61EB27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2-6946-9F4F-7FA0B920A511}"/>
            </c:ext>
          </c:extLst>
        </c:ser>
        <c:ser>
          <c:idx val="1"/>
          <c:order val="1"/>
          <c:tx>
            <c:strRef>
              <c:f>'5月'!$C$18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'5月'!$D$18:$BM$18</c:f>
              <c:numCache>
                <c:formatCode>aaa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62-6946-9F4F-7FA0B920A511}"/>
            </c:ext>
          </c:extLst>
        </c:ser>
        <c:ser>
          <c:idx val="2"/>
          <c:order val="2"/>
          <c:tx>
            <c:strRef>
              <c:f>'5月'!$C$19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'5月'!$D$19:$BM$19</c:f>
              <c:numCache>
                <c:formatCode>"¥"#,##0_);[Red]\("¥"#,##0\)</c:formatCode>
                <c:ptCount val="62"/>
                <c:pt idx="0">
                  <c:v>4100000</c:v>
                </c:pt>
                <c:pt idx="2">
                  <c:v>4100000</c:v>
                </c:pt>
                <c:pt idx="4">
                  <c:v>4100000</c:v>
                </c:pt>
                <c:pt idx="6">
                  <c:v>4100000</c:v>
                </c:pt>
                <c:pt idx="8">
                  <c:v>4100000</c:v>
                </c:pt>
                <c:pt idx="10">
                  <c:v>4100000</c:v>
                </c:pt>
                <c:pt idx="12">
                  <c:v>4100000</c:v>
                </c:pt>
                <c:pt idx="14">
                  <c:v>4100000</c:v>
                </c:pt>
                <c:pt idx="16">
                  <c:v>4100000</c:v>
                </c:pt>
                <c:pt idx="18">
                  <c:v>4100000</c:v>
                </c:pt>
                <c:pt idx="20">
                  <c:v>4100000</c:v>
                </c:pt>
                <c:pt idx="22">
                  <c:v>4100000</c:v>
                </c:pt>
                <c:pt idx="24">
                  <c:v>4100000</c:v>
                </c:pt>
                <c:pt idx="26">
                  <c:v>4100000</c:v>
                </c:pt>
                <c:pt idx="28">
                  <c:v>4100000</c:v>
                </c:pt>
                <c:pt idx="30">
                  <c:v>4100000</c:v>
                </c:pt>
                <c:pt idx="32">
                  <c:v>4100000</c:v>
                </c:pt>
                <c:pt idx="34">
                  <c:v>4100000</c:v>
                </c:pt>
                <c:pt idx="36">
                  <c:v>4100000</c:v>
                </c:pt>
                <c:pt idx="38">
                  <c:v>4100000</c:v>
                </c:pt>
                <c:pt idx="40">
                  <c:v>4100000</c:v>
                </c:pt>
                <c:pt idx="42">
                  <c:v>4100000</c:v>
                </c:pt>
                <c:pt idx="44">
                  <c:v>4100000</c:v>
                </c:pt>
                <c:pt idx="46">
                  <c:v>4100000</c:v>
                </c:pt>
                <c:pt idx="48">
                  <c:v>4100000</c:v>
                </c:pt>
                <c:pt idx="50">
                  <c:v>4100000</c:v>
                </c:pt>
                <c:pt idx="52">
                  <c:v>4100000</c:v>
                </c:pt>
                <c:pt idx="54">
                  <c:v>4100000</c:v>
                </c:pt>
                <c:pt idx="56">
                  <c:v>4100000</c:v>
                </c:pt>
                <c:pt idx="58">
                  <c:v>4100000</c:v>
                </c:pt>
                <c:pt idx="60">
                  <c:v>4100000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62-6946-9F4F-7FA0B920A511}"/>
            </c:ext>
          </c:extLst>
        </c:ser>
        <c:ser>
          <c:idx val="3"/>
          <c:order val="3"/>
          <c:tx>
            <c:strRef>
              <c:f>'5月'!$C$20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'5月'!$D$20:$BM$20</c:f>
              <c:numCache>
                <c:formatCode>"¥"#,##0_);[Red]\("¥"#,##0\)</c:formatCode>
                <c:ptCount val="62"/>
                <c:pt idx="0">
                  <c:v>1550000</c:v>
                </c:pt>
                <c:pt idx="2">
                  <c:v>1550000</c:v>
                </c:pt>
                <c:pt idx="4">
                  <c:v>1550000</c:v>
                </c:pt>
                <c:pt idx="6">
                  <c:v>1550000</c:v>
                </c:pt>
                <c:pt idx="8">
                  <c:v>1550000</c:v>
                </c:pt>
                <c:pt idx="10">
                  <c:v>1550000</c:v>
                </c:pt>
                <c:pt idx="12">
                  <c:v>1550000</c:v>
                </c:pt>
                <c:pt idx="14">
                  <c:v>1550000</c:v>
                </c:pt>
                <c:pt idx="16">
                  <c:v>1550000</c:v>
                </c:pt>
                <c:pt idx="18">
                  <c:v>1550000</c:v>
                </c:pt>
                <c:pt idx="20">
                  <c:v>1550000</c:v>
                </c:pt>
                <c:pt idx="22">
                  <c:v>1550000</c:v>
                </c:pt>
                <c:pt idx="24">
                  <c:v>1550000</c:v>
                </c:pt>
                <c:pt idx="26">
                  <c:v>1550000</c:v>
                </c:pt>
                <c:pt idx="28">
                  <c:v>1550000</c:v>
                </c:pt>
                <c:pt idx="30">
                  <c:v>1550000</c:v>
                </c:pt>
                <c:pt idx="32">
                  <c:v>1550000</c:v>
                </c:pt>
                <c:pt idx="34">
                  <c:v>1550000</c:v>
                </c:pt>
                <c:pt idx="36">
                  <c:v>1550000</c:v>
                </c:pt>
                <c:pt idx="38">
                  <c:v>1550000</c:v>
                </c:pt>
                <c:pt idx="40">
                  <c:v>1550000</c:v>
                </c:pt>
                <c:pt idx="42">
                  <c:v>1550000</c:v>
                </c:pt>
                <c:pt idx="44">
                  <c:v>1550000</c:v>
                </c:pt>
                <c:pt idx="46">
                  <c:v>1550000</c:v>
                </c:pt>
                <c:pt idx="48">
                  <c:v>1550000</c:v>
                </c:pt>
                <c:pt idx="50">
                  <c:v>1550000</c:v>
                </c:pt>
                <c:pt idx="52">
                  <c:v>1550000</c:v>
                </c:pt>
                <c:pt idx="54">
                  <c:v>1550000</c:v>
                </c:pt>
                <c:pt idx="56">
                  <c:v>1550000</c:v>
                </c:pt>
                <c:pt idx="58">
                  <c:v>1550000</c:v>
                </c:pt>
                <c:pt idx="60">
                  <c:v>1550000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62-6946-9F4F-7FA0B920A511}"/>
            </c:ext>
          </c:extLst>
        </c:ser>
        <c:ser>
          <c:idx val="4"/>
          <c:order val="4"/>
          <c:tx>
            <c:strRef>
              <c:f>'5月'!$C$21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'5月'!$D$21:$BM$21</c:f>
              <c:numCache>
                <c:formatCode>"¥"#,##0_);[Red]\("¥"#,##0\)</c:formatCode>
                <c:ptCount val="62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  <c:pt idx="60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62-6946-9F4F-7FA0B920A511}"/>
            </c:ext>
          </c:extLst>
        </c:ser>
        <c:ser>
          <c:idx val="5"/>
          <c:order val="5"/>
          <c:tx>
            <c:strRef>
              <c:f>'5月'!$C$22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'5月'!$D$22:$BM$22</c:f>
              <c:numCache>
                <c:formatCode>"¥"#,##0_);[Red]\("¥"#,##0\)</c:formatCode>
                <c:ptCount val="62"/>
                <c:pt idx="0">
                  <c:v>92000</c:v>
                </c:pt>
                <c:pt idx="2">
                  <c:v>92000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  <c:pt idx="58">
                  <c:v>92000</c:v>
                </c:pt>
                <c:pt idx="60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562-6946-9F4F-7FA0B920A511}"/>
            </c:ext>
          </c:extLst>
        </c:ser>
        <c:ser>
          <c:idx val="6"/>
          <c:order val="6"/>
          <c:tx>
            <c:strRef>
              <c:f>'5月'!$C$23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'5月'!$D$23:$BM$23</c:f>
              <c:numCache>
                <c:formatCode>"¥"#,##0_);[Red]\("¥"#,##0\)</c:formatCode>
                <c:ptCount val="62"/>
                <c:pt idx="0">
                  <c:v>93000</c:v>
                </c:pt>
                <c:pt idx="2">
                  <c:v>93000</c:v>
                </c:pt>
                <c:pt idx="4">
                  <c:v>93000</c:v>
                </c:pt>
                <c:pt idx="6">
                  <c:v>93000</c:v>
                </c:pt>
                <c:pt idx="8">
                  <c:v>93000</c:v>
                </c:pt>
                <c:pt idx="10">
                  <c:v>93000</c:v>
                </c:pt>
                <c:pt idx="12">
                  <c:v>93000</c:v>
                </c:pt>
                <c:pt idx="14">
                  <c:v>93000</c:v>
                </c:pt>
                <c:pt idx="16">
                  <c:v>93000</c:v>
                </c:pt>
                <c:pt idx="18">
                  <c:v>93000</c:v>
                </c:pt>
                <c:pt idx="20">
                  <c:v>93000</c:v>
                </c:pt>
                <c:pt idx="22">
                  <c:v>93000</c:v>
                </c:pt>
                <c:pt idx="24">
                  <c:v>93000</c:v>
                </c:pt>
                <c:pt idx="26">
                  <c:v>93000</c:v>
                </c:pt>
                <c:pt idx="28">
                  <c:v>93000</c:v>
                </c:pt>
                <c:pt idx="30">
                  <c:v>93000</c:v>
                </c:pt>
                <c:pt idx="32">
                  <c:v>93000</c:v>
                </c:pt>
                <c:pt idx="34">
                  <c:v>93000</c:v>
                </c:pt>
                <c:pt idx="36">
                  <c:v>93000</c:v>
                </c:pt>
                <c:pt idx="38">
                  <c:v>93000</c:v>
                </c:pt>
                <c:pt idx="40">
                  <c:v>93000</c:v>
                </c:pt>
                <c:pt idx="42">
                  <c:v>93000</c:v>
                </c:pt>
                <c:pt idx="44">
                  <c:v>93000</c:v>
                </c:pt>
                <c:pt idx="46">
                  <c:v>93000</c:v>
                </c:pt>
                <c:pt idx="48">
                  <c:v>93000</c:v>
                </c:pt>
                <c:pt idx="50">
                  <c:v>93000</c:v>
                </c:pt>
                <c:pt idx="52">
                  <c:v>93000</c:v>
                </c:pt>
                <c:pt idx="54">
                  <c:v>93000</c:v>
                </c:pt>
                <c:pt idx="56">
                  <c:v>93000</c:v>
                </c:pt>
                <c:pt idx="58">
                  <c:v>93000</c:v>
                </c:pt>
                <c:pt idx="60">
                  <c:v>93000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62-6946-9F4F-7FA0B920A511}"/>
            </c:ext>
          </c:extLst>
        </c:ser>
        <c:ser>
          <c:idx val="7"/>
          <c:order val="7"/>
          <c:tx>
            <c:strRef>
              <c:f>'5月'!$C$24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'5月'!$D$24:$BM$24</c:f>
              <c:numCache>
                <c:formatCode>"¥"#,##0_);[Red]\("¥"#,##0\)</c:formatCode>
                <c:ptCount val="62"/>
                <c:pt idx="0">
                  <c:v>-360000</c:v>
                </c:pt>
                <c:pt idx="2">
                  <c:v>-360000</c:v>
                </c:pt>
                <c:pt idx="4">
                  <c:v>-360000</c:v>
                </c:pt>
                <c:pt idx="6">
                  <c:v>-360000</c:v>
                </c:pt>
                <c:pt idx="8">
                  <c:v>-360000</c:v>
                </c:pt>
                <c:pt idx="10">
                  <c:v>-360000</c:v>
                </c:pt>
                <c:pt idx="12">
                  <c:v>-360000</c:v>
                </c:pt>
                <c:pt idx="14">
                  <c:v>-360000</c:v>
                </c:pt>
                <c:pt idx="16">
                  <c:v>-360000</c:v>
                </c:pt>
                <c:pt idx="18">
                  <c:v>-360000</c:v>
                </c:pt>
                <c:pt idx="20">
                  <c:v>-360000</c:v>
                </c:pt>
                <c:pt idx="22">
                  <c:v>-360000</c:v>
                </c:pt>
                <c:pt idx="24">
                  <c:v>-360000</c:v>
                </c:pt>
                <c:pt idx="26">
                  <c:v>-360000</c:v>
                </c:pt>
                <c:pt idx="28">
                  <c:v>-360000</c:v>
                </c:pt>
                <c:pt idx="30">
                  <c:v>-360000</c:v>
                </c:pt>
                <c:pt idx="32">
                  <c:v>-360000</c:v>
                </c:pt>
                <c:pt idx="34">
                  <c:v>-360000</c:v>
                </c:pt>
                <c:pt idx="36">
                  <c:v>-360000</c:v>
                </c:pt>
                <c:pt idx="38">
                  <c:v>-360000</c:v>
                </c:pt>
                <c:pt idx="40">
                  <c:v>-360000</c:v>
                </c:pt>
                <c:pt idx="42">
                  <c:v>-360000</c:v>
                </c:pt>
                <c:pt idx="44">
                  <c:v>-360000</c:v>
                </c:pt>
                <c:pt idx="46">
                  <c:v>-360000</c:v>
                </c:pt>
                <c:pt idx="48">
                  <c:v>-360000</c:v>
                </c:pt>
                <c:pt idx="50">
                  <c:v>-360000</c:v>
                </c:pt>
                <c:pt idx="52">
                  <c:v>-360000</c:v>
                </c:pt>
                <c:pt idx="54">
                  <c:v>-360000</c:v>
                </c:pt>
                <c:pt idx="56">
                  <c:v>-360000</c:v>
                </c:pt>
                <c:pt idx="58">
                  <c:v>-360000</c:v>
                </c:pt>
                <c:pt idx="60">
                  <c:v>-360000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62-6946-9F4F-7FA0B920A511}"/>
            </c:ext>
          </c:extLst>
        </c:ser>
        <c:ser>
          <c:idx val="8"/>
          <c:order val="8"/>
          <c:tx>
            <c:strRef>
              <c:f>'5月'!$C$25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'5月'!$D$25:$BM$25</c:f>
              <c:numCache>
                <c:formatCode>"¥"#,##0_);[Red]\("¥"#,##0\)</c:formatCode>
                <c:ptCount val="62"/>
                <c:pt idx="0">
                  <c:v>-92000</c:v>
                </c:pt>
                <c:pt idx="2">
                  <c:v>-92000</c:v>
                </c:pt>
                <c:pt idx="4">
                  <c:v>-92000</c:v>
                </c:pt>
                <c:pt idx="6">
                  <c:v>-92000</c:v>
                </c:pt>
                <c:pt idx="8">
                  <c:v>-92000</c:v>
                </c:pt>
                <c:pt idx="10">
                  <c:v>-92000</c:v>
                </c:pt>
                <c:pt idx="12">
                  <c:v>-92000</c:v>
                </c:pt>
                <c:pt idx="14">
                  <c:v>-92000</c:v>
                </c:pt>
                <c:pt idx="16">
                  <c:v>-92000</c:v>
                </c:pt>
                <c:pt idx="18">
                  <c:v>-92000</c:v>
                </c:pt>
                <c:pt idx="20">
                  <c:v>-92000</c:v>
                </c:pt>
                <c:pt idx="22">
                  <c:v>-92000</c:v>
                </c:pt>
                <c:pt idx="24">
                  <c:v>-92000</c:v>
                </c:pt>
                <c:pt idx="26">
                  <c:v>-92000</c:v>
                </c:pt>
                <c:pt idx="28">
                  <c:v>-92000</c:v>
                </c:pt>
                <c:pt idx="30">
                  <c:v>-92000</c:v>
                </c:pt>
                <c:pt idx="32">
                  <c:v>-92000</c:v>
                </c:pt>
                <c:pt idx="34">
                  <c:v>-92000</c:v>
                </c:pt>
                <c:pt idx="36">
                  <c:v>-92000</c:v>
                </c:pt>
                <c:pt idx="38">
                  <c:v>-92000</c:v>
                </c:pt>
                <c:pt idx="40">
                  <c:v>-92000</c:v>
                </c:pt>
                <c:pt idx="42">
                  <c:v>-92000</c:v>
                </c:pt>
                <c:pt idx="44">
                  <c:v>-92000</c:v>
                </c:pt>
                <c:pt idx="46">
                  <c:v>-92000</c:v>
                </c:pt>
                <c:pt idx="48">
                  <c:v>-92000</c:v>
                </c:pt>
                <c:pt idx="50">
                  <c:v>-92000</c:v>
                </c:pt>
                <c:pt idx="52">
                  <c:v>-92000</c:v>
                </c:pt>
                <c:pt idx="54">
                  <c:v>-92000</c:v>
                </c:pt>
                <c:pt idx="56">
                  <c:v>-92000</c:v>
                </c:pt>
                <c:pt idx="58">
                  <c:v>-92000</c:v>
                </c:pt>
                <c:pt idx="60">
                  <c:v>-92000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562-6946-9F4F-7FA0B920A511}"/>
            </c:ext>
          </c:extLst>
        </c:ser>
        <c:ser>
          <c:idx val="9"/>
          <c:order val="9"/>
          <c:tx>
            <c:strRef>
              <c:f>'5月'!$C$26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'5月'!$D$26:$BM$26</c:f>
              <c:numCache>
                <c:formatCode>"¥"#,##0_);[Red]\("¥"#,##0\)</c:formatCode>
                <c:ptCount val="62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  <c:pt idx="58">
                  <c:v>-30000</c:v>
                </c:pt>
                <c:pt idx="60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562-6946-9F4F-7FA0B920A511}"/>
            </c:ext>
          </c:extLst>
        </c:ser>
        <c:ser>
          <c:idx val="10"/>
          <c:order val="10"/>
          <c:tx>
            <c:strRef>
              <c:f>'5月'!$C$27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'5月'!$D$27:$BM$27</c:f>
              <c:numCache>
                <c:formatCode>"¥"#,##0_);[Red]\("¥"#,##0\)</c:formatCode>
                <c:ptCount val="62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  <c:pt idx="58">
                  <c:v>1000000</c:v>
                </c:pt>
                <c:pt idx="60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562-6946-9F4F-7FA0B920A511}"/>
            </c:ext>
          </c:extLst>
        </c:ser>
        <c:ser>
          <c:idx val="11"/>
          <c:order val="11"/>
          <c:tx>
            <c:strRef>
              <c:f>'5月'!$C$28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'5月'!$D$28:$BM$28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562-6946-9F4F-7FA0B920A511}"/>
            </c:ext>
          </c:extLst>
        </c:ser>
        <c:ser>
          <c:idx val="12"/>
          <c:order val="12"/>
          <c:tx>
            <c:strRef>
              <c:f>'5月'!$C$29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'5月'!$D$29:$BM$29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562-6946-9F4F-7FA0B920A511}"/>
            </c:ext>
          </c:extLst>
        </c:ser>
        <c:ser>
          <c:idx val="13"/>
          <c:order val="13"/>
          <c:tx>
            <c:strRef>
              <c:f>'5月'!$C$30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'5月'!$D$30:$BM$30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562-6946-9F4F-7FA0B920A511}"/>
            </c:ext>
          </c:extLst>
        </c:ser>
        <c:ser>
          <c:idx val="14"/>
          <c:order val="14"/>
          <c:tx>
            <c:strRef>
              <c:f>'5月'!$C$31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'5月'!$D$31:$BM$31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562-6946-9F4F-7FA0B920A511}"/>
            </c:ext>
          </c:extLst>
        </c:ser>
        <c:ser>
          <c:idx val="15"/>
          <c:order val="15"/>
          <c:tx>
            <c:strRef>
              <c:f>'5月'!$C$32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'5月'!$D$32:$BM$32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562-6946-9F4F-7FA0B920A511}"/>
            </c:ext>
          </c:extLst>
        </c:ser>
        <c:ser>
          <c:idx val="16"/>
          <c:order val="16"/>
          <c:tx>
            <c:strRef>
              <c:f>'5月'!$C$33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'5月'!$D$33:$BM$33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562-6946-9F4F-7FA0B920A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'5月'!$C$34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'5月'!$D$17:$BM$17</c:f>
              <c:numCache>
                <c:formatCode>d</c:formatCode>
                <c:ptCount val="62"/>
                <c:pt idx="0">
                  <c:v>45778</c:v>
                </c:pt>
                <c:pt idx="2">
                  <c:v>45779</c:v>
                </c:pt>
                <c:pt idx="4">
                  <c:v>45780</c:v>
                </c:pt>
                <c:pt idx="6">
                  <c:v>45781</c:v>
                </c:pt>
                <c:pt idx="8">
                  <c:v>45782</c:v>
                </c:pt>
                <c:pt idx="10">
                  <c:v>45783</c:v>
                </c:pt>
                <c:pt idx="12">
                  <c:v>45784</c:v>
                </c:pt>
                <c:pt idx="14">
                  <c:v>45785</c:v>
                </c:pt>
                <c:pt idx="16">
                  <c:v>45786</c:v>
                </c:pt>
                <c:pt idx="18">
                  <c:v>45787</c:v>
                </c:pt>
                <c:pt idx="20">
                  <c:v>45788</c:v>
                </c:pt>
                <c:pt idx="22">
                  <c:v>45789</c:v>
                </c:pt>
                <c:pt idx="24">
                  <c:v>45790</c:v>
                </c:pt>
                <c:pt idx="26">
                  <c:v>45791</c:v>
                </c:pt>
                <c:pt idx="28">
                  <c:v>45792</c:v>
                </c:pt>
                <c:pt idx="30">
                  <c:v>45793</c:v>
                </c:pt>
                <c:pt idx="32">
                  <c:v>45794</c:v>
                </c:pt>
                <c:pt idx="34">
                  <c:v>45795</c:v>
                </c:pt>
                <c:pt idx="36">
                  <c:v>45796</c:v>
                </c:pt>
                <c:pt idx="38">
                  <c:v>45797</c:v>
                </c:pt>
                <c:pt idx="40">
                  <c:v>45798</c:v>
                </c:pt>
                <c:pt idx="42">
                  <c:v>45799</c:v>
                </c:pt>
                <c:pt idx="44">
                  <c:v>45800</c:v>
                </c:pt>
                <c:pt idx="46">
                  <c:v>45801</c:v>
                </c:pt>
                <c:pt idx="48">
                  <c:v>45802</c:v>
                </c:pt>
                <c:pt idx="50">
                  <c:v>45803</c:v>
                </c:pt>
                <c:pt idx="52">
                  <c:v>45804</c:v>
                </c:pt>
                <c:pt idx="54">
                  <c:v>45805</c:v>
                </c:pt>
                <c:pt idx="56">
                  <c:v>45806</c:v>
                </c:pt>
                <c:pt idx="58">
                  <c:v>45807</c:v>
                </c:pt>
                <c:pt idx="60">
                  <c:v>45808</c:v>
                </c:pt>
              </c:numCache>
            </c:numRef>
          </c:cat>
          <c:val>
            <c:numRef>
              <c:f>'5月'!$D$34:$BM$34</c:f>
              <c:numCache>
                <c:formatCode>"¥"#,##0_);[Red]\("¥"#,##0\)</c:formatCode>
                <c:ptCount val="62"/>
                <c:pt idx="0">
                  <c:v>7853000</c:v>
                </c:pt>
                <c:pt idx="2">
                  <c:v>7853000</c:v>
                </c:pt>
                <c:pt idx="4">
                  <c:v>7853000</c:v>
                </c:pt>
                <c:pt idx="6">
                  <c:v>7853000</c:v>
                </c:pt>
                <c:pt idx="8">
                  <c:v>7853000</c:v>
                </c:pt>
                <c:pt idx="10">
                  <c:v>7853000</c:v>
                </c:pt>
                <c:pt idx="12">
                  <c:v>7853000</c:v>
                </c:pt>
                <c:pt idx="14">
                  <c:v>7853000</c:v>
                </c:pt>
                <c:pt idx="16">
                  <c:v>7853000</c:v>
                </c:pt>
                <c:pt idx="18">
                  <c:v>7853000</c:v>
                </c:pt>
                <c:pt idx="20">
                  <c:v>7853000</c:v>
                </c:pt>
                <c:pt idx="22">
                  <c:v>7853000</c:v>
                </c:pt>
                <c:pt idx="24">
                  <c:v>7853000</c:v>
                </c:pt>
                <c:pt idx="26">
                  <c:v>7853000</c:v>
                </c:pt>
                <c:pt idx="28">
                  <c:v>7853000</c:v>
                </c:pt>
                <c:pt idx="30">
                  <c:v>7853000</c:v>
                </c:pt>
                <c:pt idx="32">
                  <c:v>7853000</c:v>
                </c:pt>
                <c:pt idx="34">
                  <c:v>7853000</c:v>
                </c:pt>
                <c:pt idx="36">
                  <c:v>7853000</c:v>
                </c:pt>
                <c:pt idx="38">
                  <c:v>7853000</c:v>
                </c:pt>
                <c:pt idx="40">
                  <c:v>7853000</c:v>
                </c:pt>
                <c:pt idx="42">
                  <c:v>7853000</c:v>
                </c:pt>
                <c:pt idx="44">
                  <c:v>7853000</c:v>
                </c:pt>
                <c:pt idx="46">
                  <c:v>7853000</c:v>
                </c:pt>
                <c:pt idx="48">
                  <c:v>7853000</c:v>
                </c:pt>
                <c:pt idx="50">
                  <c:v>7853000</c:v>
                </c:pt>
                <c:pt idx="52">
                  <c:v>7853000</c:v>
                </c:pt>
                <c:pt idx="54">
                  <c:v>7853000</c:v>
                </c:pt>
                <c:pt idx="56">
                  <c:v>7853000</c:v>
                </c:pt>
                <c:pt idx="58">
                  <c:v>7853000</c:v>
                </c:pt>
                <c:pt idx="60">
                  <c:v>7853000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562-6946-9F4F-7FA0B920A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8"/>
          <c:order val="0"/>
          <c:tx>
            <c:strRef>
              <c:f>口座!$K$23:$K$24</c:f>
              <c:strCache>
                <c:ptCount val="2"/>
                <c:pt idx="0">
                  <c:v>5月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206-7F41-83D3-765E02AE6FE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206-7F41-83D3-765E02AE6FE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206-7F41-83D3-765E02AE6FE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206-7F41-83D3-765E02AE6FE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206-7F41-83D3-765E02AE6FE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206-7F41-83D3-765E02AE6FE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206-7F41-83D3-765E02AE6FE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206-7F41-83D3-765E02AE6FE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2206-7F41-83D3-765E02AE6FE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2206-7F41-83D3-765E02AE6FE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2206-7F41-83D3-765E02AE6FE6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2206-7F41-83D3-765E02AE6FE6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2206-7F41-83D3-765E02AE6FE6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2206-7F41-83D3-765E02AE6FE6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2206-7F41-83D3-765E02AE6FE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口座!$K$25:$K$39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70000</c:v>
                </c:pt>
                <c:pt idx="6">
                  <c:v>7000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2206-7F41-83D3-765E02AE6F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FE3-004D-B115-9CF2E81AD4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FE3-004D-B115-9CF2E81AD4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FE3-004D-B115-9CF2E81AD4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FE3-004D-B115-9CF2E81AD4BA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FE3-004D-B115-9CF2E81AD4BA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FE3-004D-B115-9CF2E81AD4BA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FE3-004D-B115-9CF2E81AD4BA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FE3-004D-B115-9CF2E81AD4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'6月'!$X$3:$X$6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'6月'!$Y$3:$Y$6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FE3-004D-B115-9CF2E81AD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'6月'!$C$17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17-E443-9AFF-334A2E37101D}"/>
            </c:ext>
          </c:extLst>
        </c:ser>
        <c:ser>
          <c:idx val="1"/>
          <c:order val="1"/>
          <c:tx>
            <c:strRef>
              <c:f>'6月'!$C$18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'6月'!$D$18:$BK$18</c:f>
              <c:numCache>
                <c:formatCode>aaa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17-E443-9AFF-334A2E37101D}"/>
            </c:ext>
          </c:extLst>
        </c:ser>
        <c:ser>
          <c:idx val="2"/>
          <c:order val="2"/>
          <c:tx>
            <c:strRef>
              <c:f>'6月'!$C$19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'6月'!$D$19:$BK$19</c:f>
              <c:numCache>
                <c:formatCode>"¥"#,##0_);[Red]\("¥"#,##0\)</c:formatCode>
                <c:ptCount val="60"/>
                <c:pt idx="0">
                  <c:v>4320000</c:v>
                </c:pt>
                <c:pt idx="2">
                  <c:v>4320000</c:v>
                </c:pt>
                <c:pt idx="4">
                  <c:v>4320000</c:v>
                </c:pt>
                <c:pt idx="6">
                  <c:v>4320000</c:v>
                </c:pt>
                <c:pt idx="8">
                  <c:v>4320000</c:v>
                </c:pt>
                <c:pt idx="10">
                  <c:v>4320000</c:v>
                </c:pt>
                <c:pt idx="12">
                  <c:v>4320000</c:v>
                </c:pt>
                <c:pt idx="14">
                  <c:v>4320000</c:v>
                </c:pt>
                <c:pt idx="16">
                  <c:v>4320000</c:v>
                </c:pt>
                <c:pt idx="18">
                  <c:v>4320000</c:v>
                </c:pt>
                <c:pt idx="20">
                  <c:v>4320000</c:v>
                </c:pt>
                <c:pt idx="22">
                  <c:v>4320000</c:v>
                </c:pt>
                <c:pt idx="24">
                  <c:v>4320000</c:v>
                </c:pt>
                <c:pt idx="26">
                  <c:v>4320000</c:v>
                </c:pt>
                <c:pt idx="28">
                  <c:v>4320000</c:v>
                </c:pt>
                <c:pt idx="30">
                  <c:v>4320000</c:v>
                </c:pt>
                <c:pt idx="32">
                  <c:v>4320000</c:v>
                </c:pt>
                <c:pt idx="34">
                  <c:v>4320000</c:v>
                </c:pt>
                <c:pt idx="36">
                  <c:v>4320000</c:v>
                </c:pt>
                <c:pt idx="38">
                  <c:v>4320000</c:v>
                </c:pt>
                <c:pt idx="40">
                  <c:v>4320000</c:v>
                </c:pt>
                <c:pt idx="42">
                  <c:v>4320000</c:v>
                </c:pt>
                <c:pt idx="44">
                  <c:v>4320000</c:v>
                </c:pt>
                <c:pt idx="46">
                  <c:v>4320000</c:v>
                </c:pt>
                <c:pt idx="48">
                  <c:v>4320000</c:v>
                </c:pt>
                <c:pt idx="50">
                  <c:v>4320000</c:v>
                </c:pt>
                <c:pt idx="52">
                  <c:v>4320000</c:v>
                </c:pt>
                <c:pt idx="54">
                  <c:v>4320000</c:v>
                </c:pt>
                <c:pt idx="56">
                  <c:v>4320000</c:v>
                </c:pt>
                <c:pt idx="58">
                  <c:v>4320000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17-E443-9AFF-334A2E37101D}"/>
            </c:ext>
          </c:extLst>
        </c:ser>
        <c:ser>
          <c:idx val="3"/>
          <c:order val="3"/>
          <c:tx>
            <c:strRef>
              <c:f>'6月'!$C$20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'6月'!$D$20:$BK$20</c:f>
              <c:numCache>
                <c:formatCode>"¥"#,##0_);[Red]\("¥"#,##0\)</c:formatCode>
                <c:ptCount val="60"/>
                <c:pt idx="0">
                  <c:v>1600000</c:v>
                </c:pt>
                <c:pt idx="2">
                  <c:v>1600000</c:v>
                </c:pt>
                <c:pt idx="4">
                  <c:v>1600000</c:v>
                </c:pt>
                <c:pt idx="6">
                  <c:v>1600000</c:v>
                </c:pt>
                <c:pt idx="8">
                  <c:v>1600000</c:v>
                </c:pt>
                <c:pt idx="10">
                  <c:v>1600000</c:v>
                </c:pt>
                <c:pt idx="12">
                  <c:v>1600000</c:v>
                </c:pt>
                <c:pt idx="14">
                  <c:v>1600000</c:v>
                </c:pt>
                <c:pt idx="16">
                  <c:v>1600000</c:v>
                </c:pt>
                <c:pt idx="18">
                  <c:v>1600000</c:v>
                </c:pt>
                <c:pt idx="20">
                  <c:v>1600000</c:v>
                </c:pt>
                <c:pt idx="22">
                  <c:v>1600000</c:v>
                </c:pt>
                <c:pt idx="24">
                  <c:v>1600000</c:v>
                </c:pt>
                <c:pt idx="26">
                  <c:v>1600000</c:v>
                </c:pt>
                <c:pt idx="28">
                  <c:v>1600000</c:v>
                </c:pt>
                <c:pt idx="30">
                  <c:v>1600000</c:v>
                </c:pt>
                <c:pt idx="32">
                  <c:v>1600000</c:v>
                </c:pt>
                <c:pt idx="34">
                  <c:v>1600000</c:v>
                </c:pt>
                <c:pt idx="36">
                  <c:v>1600000</c:v>
                </c:pt>
                <c:pt idx="38">
                  <c:v>1600000</c:v>
                </c:pt>
                <c:pt idx="40">
                  <c:v>1600000</c:v>
                </c:pt>
                <c:pt idx="42">
                  <c:v>1600000</c:v>
                </c:pt>
                <c:pt idx="44">
                  <c:v>1600000</c:v>
                </c:pt>
                <c:pt idx="46">
                  <c:v>1600000</c:v>
                </c:pt>
                <c:pt idx="48">
                  <c:v>1600000</c:v>
                </c:pt>
                <c:pt idx="50">
                  <c:v>1600000</c:v>
                </c:pt>
                <c:pt idx="52">
                  <c:v>1600000</c:v>
                </c:pt>
                <c:pt idx="54">
                  <c:v>1600000</c:v>
                </c:pt>
                <c:pt idx="56">
                  <c:v>1600000</c:v>
                </c:pt>
                <c:pt idx="58">
                  <c:v>1600000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17-E443-9AFF-334A2E37101D}"/>
            </c:ext>
          </c:extLst>
        </c:ser>
        <c:ser>
          <c:idx val="4"/>
          <c:order val="4"/>
          <c:tx>
            <c:strRef>
              <c:f>'6月'!$C$21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'6月'!$D$21:$BK$21</c:f>
              <c:numCache>
                <c:formatCode>"¥"#,##0_);[Red]\("¥"#,##0\)</c:formatCode>
                <c:ptCount val="60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17-E443-9AFF-334A2E37101D}"/>
            </c:ext>
          </c:extLst>
        </c:ser>
        <c:ser>
          <c:idx val="5"/>
          <c:order val="5"/>
          <c:tx>
            <c:strRef>
              <c:f>'6月'!$C$22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'6月'!$D$22:$BK$22</c:f>
              <c:numCache>
                <c:formatCode>"¥"#,##0_);[Red]\("¥"#,##0\)</c:formatCode>
                <c:ptCount val="60"/>
                <c:pt idx="0">
                  <c:v>92000</c:v>
                </c:pt>
                <c:pt idx="2">
                  <c:v>92000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  <c:pt idx="58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17-E443-9AFF-334A2E37101D}"/>
            </c:ext>
          </c:extLst>
        </c:ser>
        <c:ser>
          <c:idx val="6"/>
          <c:order val="6"/>
          <c:tx>
            <c:strRef>
              <c:f>'6月'!$C$23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'6月'!$D$23:$BK$23</c:f>
              <c:numCache>
                <c:formatCode>"¥"#,##0_);[Red]\("¥"#,##0\)</c:formatCode>
                <c:ptCount val="60"/>
                <c:pt idx="0">
                  <c:v>83000</c:v>
                </c:pt>
                <c:pt idx="2">
                  <c:v>83000</c:v>
                </c:pt>
                <c:pt idx="4">
                  <c:v>83000</c:v>
                </c:pt>
                <c:pt idx="6">
                  <c:v>83000</c:v>
                </c:pt>
                <c:pt idx="8">
                  <c:v>83000</c:v>
                </c:pt>
                <c:pt idx="10">
                  <c:v>83000</c:v>
                </c:pt>
                <c:pt idx="12">
                  <c:v>83000</c:v>
                </c:pt>
                <c:pt idx="14">
                  <c:v>83000</c:v>
                </c:pt>
                <c:pt idx="16">
                  <c:v>83000</c:v>
                </c:pt>
                <c:pt idx="18">
                  <c:v>83000</c:v>
                </c:pt>
                <c:pt idx="20">
                  <c:v>83000</c:v>
                </c:pt>
                <c:pt idx="22">
                  <c:v>83000</c:v>
                </c:pt>
                <c:pt idx="24">
                  <c:v>83000</c:v>
                </c:pt>
                <c:pt idx="26">
                  <c:v>83000</c:v>
                </c:pt>
                <c:pt idx="28">
                  <c:v>83000</c:v>
                </c:pt>
                <c:pt idx="30">
                  <c:v>83000</c:v>
                </c:pt>
                <c:pt idx="32">
                  <c:v>83000</c:v>
                </c:pt>
                <c:pt idx="34">
                  <c:v>83000</c:v>
                </c:pt>
                <c:pt idx="36">
                  <c:v>83000</c:v>
                </c:pt>
                <c:pt idx="38">
                  <c:v>83000</c:v>
                </c:pt>
                <c:pt idx="40">
                  <c:v>83000</c:v>
                </c:pt>
                <c:pt idx="42">
                  <c:v>83000</c:v>
                </c:pt>
                <c:pt idx="44">
                  <c:v>83000</c:v>
                </c:pt>
                <c:pt idx="46">
                  <c:v>83000</c:v>
                </c:pt>
                <c:pt idx="48">
                  <c:v>83000</c:v>
                </c:pt>
                <c:pt idx="50">
                  <c:v>83000</c:v>
                </c:pt>
                <c:pt idx="52">
                  <c:v>83000</c:v>
                </c:pt>
                <c:pt idx="54">
                  <c:v>83000</c:v>
                </c:pt>
                <c:pt idx="56">
                  <c:v>83000</c:v>
                </c:pt>
                <c:pt idx="58">
                  <c:v>83000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317-E443-9AFF-334A2E37101D}"/>
            </c:ext>
          </c:extLst>
        </c:ser>
        <c:ser>
          <c:idx val="7"/>
          <c:order val="7"/>
          <c:tx>
            <c:strRef>
              <c:f>'6月'!$C$24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'6月'!$D$24:$BK$24</c:f>
              <c:numCache>
                <c:formatCode>"¥"#,##0_);[Red]\("¥"#,##0\)</c:formatCode>
                <c:ptCount val="60"/>
                <c:pt idx="0">
                  <c:v>-430000</c:v>
                </c:pt>
                <c:pt idx="2">
                  <c:v>-430000</c:v>
                </c:pt>
                <c:pt idx="4">
                  <c:v>-430000</c:v>
                </c:pt>
                <c:pt idx="6">
                  <c:v>-430000</c:v>
                </c:pt>
                <c:pt idx="8">
                  <c:v>-430000</c:v>
                </c:pt>
                <c:pt idx="10">
                  <c:v>-430000</c:v>
                </c:pt>
                <c:pt idx="12">
                  <c:v>-430000</c:v>
                </c:pt>
                <c:pt idx="14">
                  <c:v>-430000</c:v>
                </c:pt>
                <c:pt idx="16">
                  <c:v>-430000</c:v>
                </c:pt>
                <c:pt idx="18">
                  <c:v>-430000</c:v>
                </c:pt>
                <c:pt idx="20">
                  <c:v>-430000</c:v>
                </c:pt>
                <c:pt idx="22">
                  <c:v>-430000</c:v>
                </c:pt>
                <c:pt idx="24">
                  <c:v>-430000</c:v>
                </c:pt>
                <c:pt idx="26">
                  <c:v>-430000</c:v>
                </c:pt>
                <c:pt idx="28">
                  <c:v>-430000</c:v>
                </c:pt>
                <c:pt idx="30">
                  <c:v>-430000</c:v>
                </c:pt>
                <c:pt idx="32">
                  <c:v>-430000</c:v>
                </c:pt>
                <c:pt idx="34">
                  <c:v>-430000</c:v>
                </c:pt>
                <c:pt idx="36">
                  <c:v>-430000</c:v>
                </c:pt>
                <c:pt idx="38">
                  <c:v>-430000</c:v>
                </c:pt>
                <c:pt idx="40">
                  <c:v>-430000</c:v>
                </c:pt>
                <c:pt idx="42">
                  <c:v>-430000</c:v>
                </c:pt>
                <c:pt idx="44">
                  <c:v>-430000</c:v>
                </c:pt>
                <c:pt idx="46">
                  <c:v>-430000</c:v>
                </c:pt>
                <c:pt idx="48">
                  <c:v>-430000</c:v>
                </c:pt>
                <c:pt idx="50">
                  <c:v>-430000</c:v>
                </c:pt>
                <c:pt idx="52">
                  <c:v>-430000</c:v>
                </c:pt>
                <c:pt idx="54">
                  <c:v>-430000</c:v>
                </c:pt>
                <c:pt idx="56">
                  <c:v>-430000</c:v>
                </c:pt>
                <c:pt idx="58">
                  <c:v>-430000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317-E443-9AFF-334A2E37101D}"/>
            </c:ext>
          </c:extLst>
        </c:ser>
        <c:ser>
          <c:idx val="8"/>
          <c:order val="8"/>
          <c:tx>
            <c:strRef>
              <c:f>'6月'!$C$25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'6月'!$D$25:$BK$25</c:f>
              <c:numCache>
                <c:formatCode>"¥"#,##0_);[Red]\("¥"#,##0\)</c:formatCode>
                <c:ptCount val="60"/>
                <c:pt idx="0">
                  <c:v>-99000</c:v>
                </c:pt>
                <c:pt idx="2">
                  <c:v>-99000</c:v>
                </c:pt>
                <c:pt idx="4">
                  <c:v>-99000</c:v>
                </c:pt>
                <c:pt idx="6">
                  <c:v>-99000</c:v>
                </c:pt>
                <c:pt idx="8">
                  <c:v>-99000</c:v>
                </c:pt>
                <c:pt idx="10">
                  <c:v>-99000</c:v>
                </c:pt>
                <c:pt idx="12">
                  <c:v>-99000</c:v>
                </c:pt>
                <c:pt idx="14">
                  <c:v>-99000</c:v>
                </c:pt>
                <c:pt idx="16">
                  <c:v>-99000</c:v>
                </c:pt>
                <c:pt idx="18">
                  <c:v>-99000</c:v>
                </c:pt>
                <c:pt idx="20">
                  <c:v>-99000</c:v>
                </c:pt>
                <c:pt idx="22">
                  <c:v>-99000</c:v>
                </c:pt>
                <c:pt idx="24">
                  <c:v>-99000</c:v>
                </c:pt>
                <c:pt idx="26">
                  <c:v>-99000</c:v>
                </c:pt>
                <c:pt idx="28">
                  <c:v>-99000</c:v>
                </c:pt>
                <c:pt idx="30">
                  <c:v>-99000</c:v>
                </c:pt>
                <c:pt idx="32">
                  <c:v>-99000</c:v>
                </c:pt>
                <c:pt idx="34">
                  <c:v>-99000</c:v>
                </c:pt>
                <c:pt idx="36">
                  <c:v>-99000</c:v>
                </c:pt>
                <c:pt idx="38">
                  <c:v>-99000</c:v>
                </c:pt>
                <c:pt idx="40">
                  <c:v>-99000</c:v>
                </c:pt>
                <c:pt idx="42">
                  <c:v>-99000</c:v>
                </c:pt>
                <c:pt idx="44">
                  <c:v>-99000</c:v>
                </c:pt>
                <c:pt idx="46">
                  <c:v>-99000</c:v>
                </c:pt>
                <c:pt idx="48">
                  <c:v>-99000</c:v>
                </c:pt>
                <c:pt idx="50">
                  <c:v>-99000</c:v>
                </c:pt>
                <c:pt idx="52">
                  <c:v>-99000</c:v>
                </c:pt>
                <c:pt idx="54">
                  <c:v>-99000</c:v>
                </c:pt>
                <c:pt idx="56">
                  <c:v>-99000</c:v>
                </c:pt>
                <c:pt idx="58">
                  <c:v>-99000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317-E443-9AFF-334A2E37101D}"/>
            </c:ext>
          </c:extLst>
        </c:ser>
        <c:ser>
          <c:idx val="9"/>
          <c:order val="9"/>
          <c:tx>
            <c:strRef>
              <c:f>'6月'!$C$26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'6月'!$D$26:$BK$26</c:f>
              <c:numCache>
                <c:formatCode>"¥"#,##0_);[Red]\("¥"#,##0\)</c:formatCode>
                <c:ptCount val="60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  <c:pt idx="58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317-E443-9AFF-334A2E37101D}"/>
            </c:ext>
          </c:extLst>
        </c:ser>
        <c:ser>
          <c:idx val="10"/>
          <c:order val="10"/>
          <c:tx>
            <c:strRef>
              <c:f>'6月'!$C$27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'6月'!$D$27:$BK$27</c:f>
              <c:numCache>
                <c:formatCode>"¥"#,##0_);[Red]\("¥"#,##0\)</c:formatCode>
                <c:ptCount val="60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  <c:pt idx="58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317-E443-9AFF-334A2E37101D}"/>
            </c:ext>
          </c:extLst>
        </c:ser>
        <c:ser>
          <c:idx val="11"/>
          <c:order val="11"/>
          <c:tx>
            <c:strRef>
              <c:f>'6月'!$C$28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'6月'!$D$28:$BK$28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317-E443-9AFF-334A2E37101D}"/>
            </c:ext>
          </c:extLst>
        </c:ser>
        <c:ser>
          <c:idx val="12"/>
          <c:order val="12"/>
          <c:tx>
            <c:strRef>
              <c:f>'6月'!$C$29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'6月'!$D$29:$BK$29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317-E443-9AFF-334A2E37101D}"/>
            </c:ext>
          </c:extLst>
        </c:ser>
        <c:ser>
          <c:idx val="13"/>
          <c:order val="13"/>
          <c:tx>
            <c:strRef>
              <c:f>'6月'!$C$30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'6月'!$D$30:$BK$30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317-E443-9AFF-334A2E37101D}"/>
            </c:ext>
          </c:extLst>
        </c:ser>
        <c:ser>
          <c:idx val="14"/>
          <c:order val="14"/>
          <c:tx>
            <c:strRef>
              <c:f>'6月'!$C$31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'6月'!$D$31:$BK$31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317-E443-9AFF-334A2E37101D}"/>
            </c:ext>
          </c:extLst>
        </c:ser>
        <c:ser>
          <c:idx val="15"/>
          <c:order val="15"/>
          <c:tx>
            <c:strRef>
              <c:f>'6月'!$C$32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'6月'!$D$32:$BK$32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317-E443-9AFF-334A2E37101D}"/>
            </c:ext>
          </c:extLst>
        </c:ser>
        <c:ser>
          <c:idx val="16"/>
          <c:order val="16"/>
          <c:tx>
            <c:strRef>
              <c:f>'6月'!$C$33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'6月'!$D$33:$BK$33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317-E443-9AFF-334A2E371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'6月'!$C$34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'6月'!$D$17:$BK$17</c:f>
              <c:numCache>
                <c:formatCode>d</c:formatCode>
                <c:ptCount val="60"/>
                <c:pt idx="0">
                  <c:v>45809</c:v>
                </c:pt>
                <c:pt idx="2">
                  <c:v>45810</c:v>
                </c:pt>
                <c:pt idx="4">
                  <c:v>45811</c:v>
                </c:pt>
                <c:pt idx="6">
                  <c:v>45812</c:v>
                </c:pt>
                <c:pt idx="8">
                  <c:v>45813</c:v>
                </c:pt>
                <c:pt idx="10">
                  <c:v>45814</c:v>
                </c:pt>
                <c:pt idx="12">
                  <c:v>45815</c:v>
                </c:pt>
                <c:pt idx="14">
                  <c:v>45816</c:v>
                </c:pt>
                <c:pt idx="16">
                  <c:v>45817</c:v>
                </c:pt>
                <c:pt idx="18">
                  <c:v>45818</c:v>
                </c:pt>
                <c:pt idx="20">
                  <c:v>45819</c:v>
                </c:pt>
                <c:pt idx="22">
                  <c:v>45820</c:v>
                </c:pt>
                <c:pt idx="24">
                  <c:v>45821</c:v>
                </c:pt>
                <c:pt idx="26">
                  <c:v>45822</c:v>
                </c:pt>
                <c:pt idx="28">
                  <c:v>45823</c:v>
                </c:pt>
                <c:pt idx="30">
                  <c:v>45824</c:v>
                </c:pt>
                <c:pt idx="32">
                  <c:v>45825</c:v>
                </c:pt>
                <c:pt idx="34">
                  <c:v>45826</c:v>
                </c:pt>
                <c:pt idx="36">
                  <c:v>45827</c:v>
                </c:pt>
                <c:pt idx="38">
                  <c:v>45828</c:v>
                </c:pt>
                <c:pt idx="40">
                  <c:v>45829</c:v>
                </c:pt>
                <c:pt idx="42">
                  <c:v>45830</c:v>
                </c:pt>
                <c:pt idx="44">
                  <c:v>45831</c:v>
                </c:pt>
                <c:pt idx="46">
                  <c:v>45832</c:v>
                </c:pt>
                <c:pt idx="48">
                  <c:v>45833</c:v>
                </c:pt>
                <c:pt idx="50">
                  <c:v>45834</c:v>
                </c:pt>
                <c:pt idx="52">
                  <c:v>45835</c:v>
                </c:pt>
                <c:pt idx="54">
                  <c:v>45836</c:v>
                </c:pt>
                <c:pt idx="56">
                  <c:v>45837</c:v>
                </c:pt>
                <c:pt idx="58">
                  <c:v>45838</c:v>
                </c:pt>
              </c:numCache>
            </c:numRef>
          </c:cat>
          <c:val>
            <c:numRef>
              <c:f>'6月'!$D$34:$BK$34</c:f>
              <c:numCache>
                <c:formatCode>"¥"#,##0_);[Red]\("¥"#,##0\)</c:formatCode>
                <c:ptCount val="60"/>
                <c:pt idx="0">
                  <c:v>8036000</c:v>
                </c:pt>
                <c:pt idx="2">
                  <c:v>8036000</c:v>
                </c:pt>
                <c:pt idx="4">
                  <c:v>8036000</c:v>
                </c:pt>
                <c:pt idx="6">
                  <c:v>8036000</c:v>
                </c:pt>
                <c:pt idx="8">
                  <c:v>8036000</c:v>
                </c:pt>
                <c:pt idx="10">
                  <c:v>8036000</c:v>
                </c:pt>
                <c:pt idx="12">
                  <c:v>8036000</c:v>
                </c:pt>
                <c:pt idx="14">
                  <c:v>8036000</c:v>
                </c:pt>
                <c:pt idx="16">
                  <c:v>8036000</c:v>
                </c:pt>
                <c:pt idx="18">
                  <c:v>8036000</c:v>
                </c:pt>
                <c:pt idx="20">
                  <c:v>8036000</c:v>
                </c:pt>
                <c:pt idx="22">
                  <c:v>8036000</c:v>
                </c:pt>
                <c:pt idx="24">
                  <c:v>8036000</c:v>
                </c:pt>
                <c:pt idx="26">
                  <c:v>8036000</c:v>
                </c:pt>
                <c:pt idx="28">
                  <c:v>8036000</c:v>
                </c:pt>
                <c:pt idx="30">
                  <c:v>8036000</c:v>
                </c:pt>
                <c:pt idx="32">
                  <c:v>8036000</c:v>
                </c:pt>
                <c:pt idx="34">
                  <c:v>8036000</c:v>
                </c:pt>
                <c:pt idx="36">
                  <c:v>8036000</c:v>
                </c:pt>
                <c:pt idx="38">
                  <c:v>8036000</c:v>
                </c:pt>
                <c:pt idx="40">
                  <c:v>8036000</c:v>
                </c:pt>
                <c:pt idx="42">
                  <c:v>8036000</c:v>
                </c:pt>
                <c:pt idx="44">
                  <c:v>8036000</c:v>
                </c:pt>
                <c:pt idx="46">
                  <c:v>8036000</c:v>
                </c:pt>
                <c:pt idx="48">
                  <c:v>8036000</c:v>
                </c:pt>
                <c:pt idx="50">
                  <c:v>8036000</c:v>
                </c:pt>
                <c:pt idx="52">
                  <c:v>8036000</c:v>
                </c:pt>
                <c:pt idx="54">
                  <c:v>8036000</c:v>
                </c:pt>
                <c:pt idx="56">
                  <c:v>8036000</c:v>
                </c:pt>
                <c:pt idx="58">
                  <c:v>8036000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317-E443-9AFF-334A2E371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口座別消費金額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10"/>
          <c:order val="0"/>
          <c:tx>
            <c:strRef>
              <c:f>口座!$M$23:$M$24</c:f>
              <c:strCache>
                <c:ptCount val="2"/>
                <c:pt idx="0">
                  <c:v>6月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904-4F4A-B1FB-E6EE5590B06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904-4F4A-B1FB-E6EE5590B06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904-4F4A-B1FB-E6EE5590B06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904-4F4A-B1FB-E6EE5590B06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904-4F4A-B1FB-E6EE5590B06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904-4F4A-B1FB-E6EE5590B06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904-4F4A-B1FB-E6EE5590B06F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7904-4F4A-B1FB-E6EE5590B06F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7904-4F4A-B1FB-E6EE5590B06F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7904-4F4A-B1FB-E6EE5590B06F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7904-4F4A-B1FB-E6EE5590B06F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7904-4F4A-B1FB-E6EE5590B06F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7904-4F4A-B1FB-E6EE5590B06F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7904-4F4A-B1FB-E6EE5590B06F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7904-4F4A-B1FB-E6EE5590B06F}"/>
              </c:ext>
            </c:extLst>
          </c:dPt>
          <c:dLbls>
            <c:dLbl>
              <c:idx val="0"/>
              <c:layout>
                <c:manualLayout>
                  <c:x val="0.12871287128712863"/>
                  <c:y val="3.3333333333333335E-3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04-4F4A-B1FB-E6EE5590B06F}"/>
                </c:ext>
              </c:extLst>
            </c:dLbl>
            <c:dLbl>
              <c:idx val="4"/>
              <c:layout>
                <c:manualLayout>
                  <c:x val="8.9108910891089105E-2"/>
                  <c:y val="3.3333333333333333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904-4F4A-B1FB-E6EE5590B06F}"/>
                </c:ext>
              </c:extLst>
            </c:dLbl>
            <c:dLbl>
              <c:idx val="5"/>
              <c:layout>
                <c:manualLayout>
                  <c:x val="-0.11138613861386142"/>
                  <c:y val="6.6666666666666055E-3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904-4F4A-B1FB-E6EE5590B0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口座!$M$25:$M$39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70000</c:v>
                </c:pt>
                <c:pt idx="6">
                  <c:v>7000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7904-4F4A-B1FB-E6EE5590B0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73A-8144-B1B8-0CED2754C21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73A-8144-B1B8-0CED2754C21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73A-8144-B1B8-0CED2754C21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73A-8144-B1B8-0CED2754C212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3A-8144-B1B8-0CED2754C212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3A-8144-B1B8-0CED2754C212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73A-8144-B1B8-0CED2754C212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3A-8144-B1B8-0CED2754C2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'7月'!$X$3:$X$6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'7月'!$Y$3:$Y$6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73A-8144-B1B8-0CED2754C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'1月'!$C$17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8-9747-8667-967CA8609C4A}"/>
            </c:ext>
          </c:extLst>
        </c:ser>
        <c:ser>
          <c:idx val="1"/>
          <c:order val="1"/>
          <c:tx>
            <c:strRef>
              <c:f>'1月'!$C$18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'1月'!$D$18:$BM$18</c:f>
              <c:numCache>
                <c:formatCode>aaa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8-9747-8667-967CA8609C4A}"/>
            </c:ext>
          </c:extLst>
        </c:ser>
        <c:ser>
          <c:idx val="2"/>
          <c:order val="2"/>
          <c:tx>
            <c:strRef>
              <c:f>'1月'!$C$19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'1月'!$D$19:$BM$19</c:f>
              <c:numCache>
                <c:formatCode>"¥"#,##0_);[Red]\("¥"#,##0\)</c:formatCode>
                <c:ptCount val="62"/>
                <c:pt idx="0">
                  <c:v>3220000</c:v>
                </c:pt>
                <c:pt idx="2">
                  <c:v>3220000</c:v>
                </c:pt>
                <c:pt idx="4">
                  <c:v>3220000</c:v>
                </c:pt>
                <c:pt idx="6">
                  <c:v>3220000</c:v>
                </c:pt>
                <c:pt idx="8">
                  <c:v>3220000</c:v>
                </c:pt>
                <c:pt idx="10">
                  <c:v>3220000</c:v>
                </c:pt>
                <c:pt idx="12">
                  <c:v>3220000</c:v>
                </c:pt>
                <c:pt idx="14">
                  <c:v>3220000</c:v>
                </c:pt>
                <c:pt idx="16">
                  <c:v>3220000</c:v>
                </c:pt>
                <c:pt idx="18">
                  <c:v>3220000</c:v>
                </c:pt>
                <c:pt idx="20">
                  <c:v>3220000</c:v>
                </c:pt>
                <c:pt idx="22">
                  <c:v>3220000</c:v>
                </c:pt>
                <c:pt idx="24">
                  <c:v>3220000</c:v>
                </c:pt>
                <c:pt idx="26">
                  <c:v>3220000</c:v>
                </c:pt>
                <c:pt idx="28">
                  <c:v>3220000</c:v>
                </c:pt>
                <c:pt idx="30">
                  <c:v>3220000</c:v>
                </c:pt>
                <c:pt idx="32">
                  <c:v>3220000</c:v>
                </c:pt>
                <c:pt idx="34">
                  <c:v>3220000</c:v>
                </c:pt>
                <c:pt idx="36">
                  <c:v>3220000</c:v>
                </c:pt>
                <c:pt idx="38">
                  <c:v>3220000</c:v>
                </c:pt>
                <c:pt idx="40">
                  <c:v>3220000</c:v>
                </c:pt>
                <c:pt idx="42">
                  <c:v>3220000</c:v>
                </c:pt>
                <c:pt idx="44">
                  <c:v>3220000</c:v>
                </c:pt>
                <c:pt idx="46">
                  <c:v>3220000</c:v>
                </c:pt>
                <c:pt idx="48">
                  <c:v>3220000</c:v>
                </c:pt>
                <c:pt idx="50">
                  <c:v>3220000</c:v>
                </c:pt>
                <c:pt idx="52">
                  <c:v>3220000</c:v>
                </c:pt>
                <c:pt idx="54">
                  <c:v>3220000</c:v>
                </c:pt>
                <c:pt idx="56">
                  <c:v>3220000</c:v>
                </c:pt>
                <c:pt idx="58">
                  <c:v>3220000</c:v>
                </c:pt>
                <c:pt idx="60">
                  <c:v>3220000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F8-9747-8667-967CA8609C4A}"/>
            </c:ext>
          </c:extLst>
        </c:ser>
        <c:ser>
          <c:idx val="3"/>
          <c:order val="3"/>
          <c:tx>
            <c:strRef>
              <c:f>'1月'!$C$20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'1月'!$D$20:$BM$20</c:f>
              <c:numCache>
                <c:formatCode>"¥"#,##0_);[Red]\("¥"#,##0\)</c:formatCode>
                <c:ptCount val="62"/>
                <c:pt idx="0">
                  <c:v>1250000</c:v>
                </c:pt>
                <c:pt idx="2">
                  <c:v>1250000</c:v>
                </c:pt>
                <c:pt idx="4">
                  <c:v>1250000</c:v>
                </c:pt>
                <c:pt idx="6">
                  <c:v>1250000</c:v>
                </c:pt>
                <c:pt idx="8">
                  <c:v>1250000</c:v>
                </c:pt>
                <c:pt idx="10">
                  <c:v>1250000</c:v>
                </c:pt>
                <c:pt idx="12">
                  <c:v>1250000</c:v>
                </c:pt>
                <c:pt idx="14">
                  <c:v>1250000</c:v>
                </c:pt>
                <c:pt idx="16">
                  <c:v>1250000</c:v>
                </c:pt>
                <c:pt idx="18">
                  <c:v>1250000</c:v>
                </c:pt>
                <c:pt idx="20">
                  <c:v>1250000</c:v>
                </c:pt>
                <c:pt idx="22">
                  <c:v>1250000</c:v>
                </c:pt>
                <c:pt idx="24">
                  <c:v>1250000</c:v>
                </c:pt>
                <c:pt idx="26">
                  <c:v>1250000</c:v>
                </c:pt>
                <c:pt idx="28">
                  <c:v>1250000</c:v>
                </c:pt>
                <c:pt idx="30">
                  <c:v>1250000</c:v>
                </c:pt>
                <c:pt idx="32">
                  <c:v>1250000</c:v>
                </c:pt>
                <c:pt idx="34">
                  <c:v>1250000</c:v>
                </c:pt>
                <c:pt idx="36">
                  <c:v>1250000</c:v>
                </c:pt>
                <c:pt idx="38">
                  <c:v>1350000</c:v>
                </c:pt>
                <c:pt idx="40">
                  <c:v>1350000</c:v>
                </c:pt>
                <c:pt idx="42">
                  <c:v>1350000</c:v>
                </c:pt>
                <c:pt idx="44">
                  <c:v>1350000</c:v>
                </c:pt>
                <c:pt idx="46">
                  <c:v>1350000</c:v>
                </c:pt>
                <c:pt idx="48">
                  <c:v>1350000</c:v>
                </c:pt>
                <c:pt idx="50">
                  <c:v>1350000</c:v>
                </c:pt>
                <c:pt idx="52">
                  <c:v>1350000</c:v>
                </c:pt>
                <c:pt idx="54">
                  <c:v>1350000</c:v>
                </c:pt>
                <c:pt idx="56">
                  <c:v>1350000</c:v>
                </c:pt>
                <c:pt idx="58">
                  <c:v>1350000</c:v>
                </c:pt>
                <c:pt idx="60">
                  <c:v>1350000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F8-9747-8667-967CA8609C4A}"/>
            </c:ext>
          </c:extLst>
        </c:ser>
        <c:ser>
          <c:idx val="4"/>
          <c:order val="4"/>
          <c:tx>
            <c:strRef>
              <c:f>'1月'!$C$21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'1月'!$D$21:$BM$21</c:f>
              <c:numCache>
                <c:formatCode>"¥"#,##0_);[Red]\("¥"#,##0\)</c:formatCode>
                <c:ptCount val="62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  <c:pt idx="60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F8-9747-8667-967CA8609C4A}"/>
            </c:ext>
          </c:extLst>
        </c:ser>
        <c:ser>
          <c:idx val="5"/>
          <c:order val="5"/>
          <c:tx>
            <c:strRef>
              <c:f>'1月'!$C$22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'1月'!$D$22:$BM$22</c:f>
              <c:numCache>
                <c:formatCode>"¥"#,##0_);[Red]\("¥"#,##0\)</c:formatCode>
                <c:ptCount val="62"/>
                <c:pt idx="0">
                  <c:v>100000</c:v>
                </c:pt>
                <c:pt idx="2">
                  <c:v>97000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  <c:pt idx="58">
                  <c:v>92000</c:v>
                </c:pt>
                <c:pt idx="60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CF8-9747-8667-967CA8609C4A}"/>
            </c:ext>
          </c:extLst>
        </c:ser>
        <c:ser>
          <c:idx val="6"/>
          <c:order val="6"/>
          <c:tx>
            <c:strRef>
              <c:f>'1月'!$C$23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'1月'!$D$23:$BM$23</c:f>
              <c:numCache>
                <c:formatCode>"¥"#,##0_);[Red]\("¥"#,##0\)</c:formatCode>
                <c:ptCount val="62"/>
                <c:pt idx="0">
                  <c:v>140000</c:v>
                </c:pt>
                <c:pt idx="2">
                  <c:v>138000</c:v>
                </c:pt>
                <c:pt idx="4">
                  <c:v>138000</c:v>
                </c:pt>
                <c:pt idx="6">
                  <c:v>133000</c:v>
                </c:pt>
                <c:pt idx="8">
                  <c:v>133000</c:v>
                </c:pt>
                <c:pt idx="10">
                  <c:v>133000</c:v>
                </c:pt>
                <c:pt idx="12">
                  <c:v>133000</c:v>
                </c:pt>
                <c:pt idx="14">
                  <c:v>133000</c:v>
                </c:pt>
                <c:pt idx="16">
                  <c:v>133000</c:v>
                </c:pt>
                <c:pt idx="18">
                  <c:v>133000</c:v>
                </c:pt>
                <c:pt idx="20">
                  <c:v>133000</c:v>
                </c:pt>
                <c:pt idx="22">
                  <c:v>133000</c:v>
                </c:pt>
                <c:pt idx="24">
                  <c:v>133000</c:v>
                </c:pt>
                <c:pt idx="26">
                  <c:v>133000</c:v>
                </c:pt>
                <c:pt idx="28">
                  <c:v>133000</c:v>
                </c:pt>
                <c:pt idx="30">
                  <c:v>133000</c:v>
                </c:pt>
                <c:pt idx="32">
                  <c:v>133000</c:v>
                </c:pt>
                <c:pt idx="34">
                  <c:v>133000</c:v>
                </c:pt>
                <c:pt idx="36">
                  <c:v>133000</c:v>
                </c:pt>
                <c:pt idx="38">
                  <c:v>133000</c:v>
                </c:pt>
                <c:pt idx="40">
                  <c:v>133000</c:v>
                </c:pt>
                <c:pt idx="42">
                  <c:v>133000</c:v>
                </c:pt>
                <c:pt idx="44">
                  <c:v>133000</c:v>
                </c:pt>
                <c:pt idx="46">
                  <c:v>133000</c:v>
                </c:pt>
                <c:pt idx="48">
                  <c:v>133000</c:v>
                </c:pt>
                <c:pt idx="50">
                  <c:v>133000</c:v>
                </c:pt>
                <c:pt idx="52">
                  <c:v>133000</c:v>
                </c:pt>
                <c:pt idx="54">
                  <c:v>133000</c:v>
                </c:pt>
                <c:pt idx="56">
                  <c:v>133000</c:v>
                </c:pt>
                <c:pt idx="58">
                  <c:v>133000</c:v>
                </c:pt>
                <c:pt idx="60">
                  <c:v>133000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CF8-9747-8667-967CA8609C4A}"/>
            </c:ext>
          </c:extLst>
        </c:ser>
        <c:ser>
          <c:idx val="7"/>
          <c:order val="7"/>
          <c:tx>
            <c:strRef>
              <c:f>'1月'!$C$24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'1月'!$D$24:$BM$24</c:f>
              <c:numCache>
                <c:formatCode>"¥"#,##0_);[Red]\("¥"#,##0\)</c:formatCode>
                <c:ptCount val="62"/>
                <c:pt idx="0">
                  <c:v>-80000</c:v>
                </c:pt>
                <c:pt idx="2">
                  <c:v>-80000</c:v>
                </c:pt>
                <c:pt idx="4">
                  <c:v>-80000</c:v>
                </c:pt>
                <c:pt idx="6">
                  <c:v>-80000</c:v>
                </c:pt>
                <c:pt idx="8">
                  <c:v>-80000</c:v>
                </c:pt>
                <c:pt idx="10">
                  <c:v>-80000</c:v>
                </c:pt>
                <c:pt idx="12">
                  <c:v>-80000</c:v>
                </c:pt>
                <c:pt idx="14">
                  <c:v>-80000</c:v>
                </c:pt>
                <c:pt idx="16">
                  <c:v>-80000</c:v>
                </c:pt>
                <c:pt idx="18">
                  <c:v>-80000</c:v>
                </c:pt>
                <c:pt idx="20">
                  <c:v>-80000</c:v>
                </c:pt>
                <c:pt idx="22">
                  <c:v>-80000</c:v>
                </c:pt>
                <c:pt idx="24">
                  <c:v>-80000</c:v>
                </c:pt>
                <c:pt idx="26">
                  <c:v>-80000</c:v>
                </c:pt>
                <c:pt idx="28">
                  <c:v>-80000</c:v>
                </c:pt>
                <c:pt idx="30">
                  <c:v>-80000</c:v>
                </c:pt>
                <c:pt idx="32">
                  <c:v>-80000</c:v>
                </c:pt>
                <c:pt idx="34">
                  <c:v>-80000</c:v>
                </c:pt>
                <c:pt idx="36">
                  <c:v>-80000</c:v>
                </c:pt>
                <c:pt idx="38">
                  <c:v>-80000</c:v>
                </c:pt>
                <c:pt idx="40">
                  <c:v>-80000</c:v>
                </c:pt>
                <c:pt idx="42">
                  <c:v>-80000</c:v>
                </c:pt>
                <c:pt idx="44">
                  <c:v>-80000</c:v>
                </c:pt>
                <c:pt idx="46">
                  <c:v>-80000</c:v>
                </c:pt>
                <c:pt idx="48">
                  <c:v>-80000</c:v>
                </c:pt>
                <c:pt idx="50">
                  <c:v>-80000</c:v>
                </c:pt>
                <c:pt idx="52">
                  <c:v>-80000</c:v>
                </c:pt>
                <c:pt idx="54">
                  <c:v>-80000</c:v>
                </c:pt>
                <c:pt idx="56">
                  <c:v>-80000</c:v>
                </c:pt>
                <c:pt idx="58">
                  <c:v>-80000</c:v>
                </c:pt>
                <c:pt idx="60">
                  <c:v>-80000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CF8-9747-8667-967CA8609C4A}"/>
            </c:ext>
          </c:extLst>
        </c:ser>
        <c:ser>
          <c:idx val="8"/>
          <c:order val="8"/>
          <c:tx>
            <c:strRef>
              <c:f>'1月'!$C$25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'1月'!$D$25:$BM$25</c:f>
              <c:numCache>
                <c:formatCode>"¥"#,##0_);[Red]\("¥"#,##0\)</c:formatCode>
                <c:ptCount val="62"/>
                <c:pt idx="0">
                  <c:v>-57000</c:v>
                </c:pt>
                <c:pt idx="2">
                  <c:v>-57000</c:v>
                </c:pt>
                <c:pt idx="4">
                  <c:v>-57000</c:v>
                </c:pt>
                <c:pt idx="6">
                  <c:v>-57000</c:v>
                </c:pt>
                <c:pt idx="8">
                  <c:v>-57000</c:v>
                </c:pt>
                <c:pt idx="10">
                  <c:v>-57000</c:v>
                </c:pt>
                <c:pt idx="12">
                  <c:v>-64000</c:v>
                </c:pt>
                <c:pt idx="14">
                  <c:v>-64000</c:v>
                </c:pt>
                <c:pt idx="16">
                  <c:v>-64000</c:v>
                </c:pt>
                <c:pt idx="18">
                  <c:v>-64000</c:v>
                </c:pt>
                <c:pt idx="20">
                  <c:v>-64000</c:v>
                </c:pt>
                <c:pt idx="22">
                  <c:v>-64000</c:v>
                </c:pt>
                <c:pt idx="24">
                  <c:v>-64000</c:v>
                </c:pt>
                <c:pt idx="26">
                  <c:v>-64000</c:v>
                </c:pt>
                <c:pt idx="28">
                  <c:v>-64000</c:v>
                </c:pt>
                <c:pt idx="30">
                  <c:v>-64000</c:v>
                </c:pt>
                <c:pt idx="32">
                  <c:v>-64000</c:v>
                </c:pt>
                <c:pt idx="34">
                  <c:v>-64000</c:v>
                </c:pt>
                <c:pt idx="36">
                  <c:v>-64000</c:v>
                </c:pt>
                <c:pt idx="38">
                  <c:v>-64000</c:v>
                </c:pt>
                <c:pt idx="40">
                  <c:v>-64000</c:v>
                </c:pt>
                <c:pt idx="42">
                  <c:v>-64000</c:v>
                </c:pt>
                <c:pt idx="44">
                  <c:v>-64000</c:v>
                </c:pt>
                <c:pt idx="46">
                  <c:v>-64000</c:v>
                </c:pt>
                <c:pt idx="48">
                  <c:v>-64000</c:v>
                </c:pt>
                <c:pt idx="50">
                  <c:v>-64000</c:v>
                </c:pt>
                <c:pt idx="52">
                  <c:v>-64000</c:v>
                </c:pt>
                <c:pt idx="54">
                  <c:v>-64000</c:v>
                </c:pt>
                <c:pt idx="56">
                  <c:v>-64000</c:v>
                </c:pt>
                <c:pt idx="58">
                  <c:v>-64000</c:v>
                </c:pt>
                <c:pt idx="60">
                  <c:v>-64000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CF8-9747-8667-967CA8609C4A}"/>
            </c:ext>
          </c:extLst>
        </c:ser>
        <c:ser>
          <c:idx val="9"/>
          <c:order val="9"/>
          <c:tx>
            <c:strRef>
              <c:f>'1月'!$C$26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'1月'!$D$26:$BM$26</c:f>
              <c:numCache>
                <c:formatCode>"¥"#,##0_);[Red]\("¥"#,##0\)</c:formatCode>
                <c:ptCount val="62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  <c:pt idx="58">
                  <c:v>-30000</c:v>
                </c:pt>
                <c:pt idx="60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CF8-9747-8667-967CA8609C4A}"/>
            </c:ext>
          </c:extLst>
        </c:ser>
        <c:ser>
          <c:idx val="10"/>
          <c:order val="10"/>
          <c:tx>
            <c:strRef>
              <c:f>'1月'!$C$27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'1月'!$D$27:$BM$27</c:f>
              <c:numCache>
                <c:formatCode>"¥"#,##0_);[Red]\("¥"#,##0\)</c:formatCode>
                <c:ptCount val="62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  <c:pt idx="58">
                  <c:v>1000000</c:v>
                </c:pt>
                <c:pt idx="60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F8-9747-8667-967CA8609C4A}"/>
            </c:ext>
          </c:extLst>
        </c:ser>
        <c:ser>
          <c:idx val="11"/>
          <c:order val="11"/>
          <c:tx>
            <c:strRef>
              <c:f>'1月'!$C$28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'1月'!$D$28:$BM$28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F8-9747-8667-967CA8609C4A}"/>
            </c:ext>
          </c:extLst>
        </c:ser>
        <c:ser>
          <c:idx val="12"/>
          <c:order val="12"/>
          <c:tx>
            <c:strRef>
              <c:f>'1月'!$C$29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'1月'!$D$29:$BM$29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F8-9747-8667-967CA8609C4A}"/>
            </c:ext>
          </c:extLst>
        </c:ser>
        <c:ser>
          <c:idx val="13"/>
          <c:order val="13"/>
          <c:tx>
            <c:strRef>
              <c:f>'1月'!$C$30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'1月'!$D$30:$BM$30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CF8-9747-8667-967CA8609C4A}"/>
            </c:ext>
          </c:extLst>
        </c:ser>
        <c:ser>
          <c:idx val="14"/>
          <c:order val="14"/>
          <c:tx>
            <c:strRef>
              <c:f>'1月'!$C$31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'1月'!$D$31:$BM$31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CF8-9747-8667-967CA8609C4A}"/>
            </c:ext>
          </c:extLst>
        </c:ser>
        <c:ser>
          <c:idx val="15"/>
          <c:order val="15"/>
          <c:tx>
            <c:strRef>
              <c:f>'1月'!$C$32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'1月'!$D$32:$BM$32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ACF8-9747-8667-967CA8609C4A}"/>
            </c:ext>
          </c:extLst>
        </c:ser>
        <c:ser>
          <c:idx val="16"/>
          <c:order val="16"/>
          <c:tx>
            <c:strRef>
              <c:f>'1月'!$C$33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'1月'!$D$33:$BM$33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CF8-9747-8667-967CA8609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'1月'!$C$34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'1月'!$D$17:$BM$17</c:f>
              <c:numCache>
                <c:formatCode>d</c:formatCode>
                <c:ptCount val="62"/>
                <c:pt idx="0">
                  <c:v>45658</c:v>
                </c:pt>
                <c:pt idx="2">
                  <c:v>45659</c:v>
                </c:pt>
                <c:pt idx="4">
                  <c:v>45660</c:v>
                </c:pt>
                <c:pt idx="6">
                  <c:v>45661</c:v>
                </c:pt>
                <c:pt idx="8">
                  <c:v>45662</c:v>
                </c:pt>
                <c:pt idx="10">
                  <c:v>45663</c:v>
                </c:pt>
                <c:pt idx="12">
                  <c:v>45664</c:v>
                </c:pt>
                <c:pt idx="14">
                  <c:v>45665</c:v>
                </c:pt>
                <c:pt idx="16">
                  <c:v>45666</c:v>
                </c:pt>
                <c:pt idx="18">
                  <c:v>45667</c:v>
                </c:pt>
                <c:pt idx="20">
                  <c:v>45668</c:v>
                </c:pt>
                <c:pt idx="22">
                  <c:v>45669</c:v>
                </c:pt>
                <c:pt idx="24">
                  <c:v>45670</c:v>
                </c:pt>
                <c:pt idx="26">
                  <c:v>45671</c:v>
                </c:pt>
                <c:pt idx="28">
                  <c:v>45672</c:v>
                </c:pt>
                <c:pt idx="30">
                  <c:v>45673</c:v>
                </c:pt>
                <c:pt idx="32">
                  <c:v>45674</c:v>
                </c:pt>
                <c:pt idx="34">
                  <c:v>45675</c:v>
                </c:pt>
                <c:pt idx="36">
                  <c:v>45676</c:v>
                </c:pt>
                <c:pt idx="38">
                  <c:v>45677</c:v>
                </c:pt>
                <c:pt idx="40">
                  <c:v>45678</c:v>
                </c:pt>
                <c:pt idx="42">
                  <c:v>45679</c:v>
                </c:pt>
                <c:pt idx="44">
                  <c:v>45680</c:v>
                </c:pt>
                <c:pt idx="46">
                  <c:v>45681</c:v>
                </c:pt>
                <c:pt idx="48">
                  <c:v>45682</c:v>
                </c:pt>
                <c:pt idx="50">
                  <c:v>45683</c:v>
                </c:pt>
                <c:pt idx="52">
                  <c:v>45684</c:v>
                </c:pt>
                <c:pt idx="54">
                  <c:v>45685</c:v>
                </c:pt>
                <c:pt idx="56">
                  <c:v>45686</c:v>
                </c:pt>
                <c:pt idx="58">
                  <c:v>45687</c:v>
                </c:pt>
                <c:pt idx="60">
                  <c:v>45688</c:v>
                </c:pt>
              </c:numCache>
            </c:numRef>
          </c:cat>
          <c:val>
            <c:numRef>
              <c:f>'1月'!$D$34:$BM$34</c:f>
              <c:numCache>
                <c:formatCode>"¥"#,##0_);[Red]\("¥"#,##0\)</c:formatCode>
                <c:ptCount val="62"/>
                <c:pt idx="0">
                  <c:v>7043000</c:v>
                </c:pt>
                <c:pt idx="2">
                  <c:v>7038000</c:v>
                </c:pt>
                <c:pt idx="4">
                  <c:v>7033000</c:v>
                </c:pt>
                <c:pt idx="6">
                  <c:v>7028000</c:v>
                </c:pt>
                <c:pt idx="8">
                  <c:v>7028000</c:v>
                </c:pt>
                <c:pt idx="10">
                  <c:v>7028000</c:v>
                </c:pt>
                <c:pt idx="12">
                  <c:v>7021000</c:v>
                </c:pt>
                <c:pt idx="14">
                  <c:v>7021000</c:v>
                </c:pt>
                <c:pt idx="16">
                  <c:v>7021000</c:v>
                </c:pt>
                <c:pt idx="18">
                  <c:v>7021000</c:v>
                </c:pt>
                <c:pt idx="20">
                  <c:v>7021000</c:v>
                </c:pt>
                <c:pt idx="22">
                  <c:v>7021000</c:v>
                </c:pt>
                <c:pt idx="24">
                  <c:v>7021000</c:v>
                </c:pt>
                <c:pt idx="26">
                  <c:v>7021000</c:v>
                </c:pt>
                <c:pt idx="28">
                  <c:v>7021000</c:v>
                </c:pt>
                <c:pt idx="30">
                  <c:v>7021000</c:v>
                </c:pt>
                <c:pt idx="32">
                  <c:v>7021000</c:v>
                </c:pt>
                <c:pt idx="34">
                  <c:v>7021000</c:v>
                </c:pt>
                <c:pt idx="36">
                  <c:v>7021000</c:v>
                </c:pt>
                <c:pt idx="38">
                  <c:v>7121000</c:v>
                </c:pt>
                <c:pt idx="40">
                  <c:v>7121000</c:v>
                </c:pt>
                <c:pt idx="42">
                  <c:v>7121000</c:v>
                </c:pt>
                <c:pt idx="44">
                  <c:v>7121000</c:v>
                </c:pt>
                <c:pt idx="46">
                  <c:v>7121000</c:v>
                </c:pt>
                <c:pt idx="48">
                  <c:v>7121000</c:v>
                </c:pt>
                <c:pt idx="50">
                  <c:v>7121000</c:v>
                </c:pt>
                <c:pt idx="52">
                  <c:v>7121000</c:v>
                </c:pt>
                <c:pt idx="54">
                  <c:v>7121000</c:v>
                </c:pt>
                <c:pt idx="56">
                  <c:v>7121000</c:v>
                </c:pt>
                <c:pt idx="58">
                  <c:v>7121000</c:v>
                </c:pt>
                <c:pt idx="60">
                  <c:v>7121000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CF8-9747-8667-967CA8609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'7月'!$C$17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38-AC44-A248-BBD0B4854D06}"/>
            </c:ext>
          </c:extLst>
        </c:ser>
        <c:ser>
          <c:idx val="1"/>
          <c:order val="1"/>
          <c:tx>
            <c:strRef>
              <c:f>'7月'!$C$18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'7月'!$D$18:$BM$18</c:f>
              <c:numCache>
                <c:formatCode>aaa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38-AC44-A248-BBD0B4854D06}"/>
            </c:ext>
          </c:extLst>
        </c:ser>
        <c:ser>
          <c:idx val="2"/>
          <c:order val="2"/>
          <c:tx>
            <c:strRef>
              <c:f>'7月'!$C$19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'7月'!$D$19:$BM$19</c:f>
              <c:numCache>
                <c:formatCode>"¥"#,##0_);[Red]\("¥"#,##0\)</c:formatCode>
                <c:ptCount val="62"/>
                <c:pt idx="0">
                  <c:v>4540000</c:v>
                </c:pt>
                <c:pt idx="2">
                  <c:v>4540000</c:v>
                </c:pt>
                <c:pt idx="4">
                  <c:v>4540000</c:v>
                </c:pt>
                <c:pt idx="6">
                  <c:v>4540000</c:v>
                </c:pt>
                <c:pt idx="8">
                  <c:v>4540000</c:v>
                </c:pt>
                <c:pt idx="10">
                  <c:v>4540000</c:v>
                </c:pt>
                <c:pt idx="12">
                  <c:v>4540000</c:v>
                </c:pt>
                <c:pt idx="14">
                  <c:v>4540000</c:v>
                </c:pt>
                <c:pt idx="16">
                  <c:v>4540000</c:v>
                </c:pt>
                <c:pt idx="18">
                  <c:v>4540000</c:v>
                </c:pt>
                <c:pt idx="20">
                  <c:v>4540000</c:v>
                </c:pt>
                <c:pt idx="22">
                  <c:v>4540000</c:v>
                </c:pt>
                <c:pt idx="24">
                  <c:v>4540000</c:v>
                </c:pt>
                <c:pt idx="26">
                  <c:v>4540000</c:v>
                </c:pt>
                <c:pt idx="28">
                  <c:v>4540000</c:v>
                </c:pt>
                <c:pt idx="30">
                  <c:v>4540000</c:v>
                </c:pt>
                <c:pt idx="32">
                  <c:v>4540000</c:v>
                </c:pt>
                <c:pt idx="34">
                  <c:v>4540000</c:v>
                </c:pt>
                <c:pt idx="36">
                  <c:v>4540000</c:v>
                </c:pt>
                <c:pt idx="38">
                  <c:v>4540000</c:v>
                </c:pt>
                <c:pt idx="40">
                  <c:v>4540000</c:v>
                </c:pt>
                <c:pt idx="42">
                  <c:v>4540000</c:v>
                </c:pt>
                <c:pt idx="44">
                  <c:v>4540000</c:v>
                </c:pt>
                <c:pt idx="46">
                  <c:v>4540000</c:v>
                </c:pt>
                <c:pt idx="48">
                  <c:v>4540000</c:v>
                </c:pt>
                <c:pt idx="50">
                  <c:v>4540000</c:v>
                </c:pt>
                <c:pt idx="52">
                  <c:v>4540000</c:v>
                </c:pt>
                <c:pt idx="54">
                  <c:v>4540000</c:v>
                </c:pt>
                <c:pt idx="56">
                  <c:v>4540000</c:v>
                </c:pt>
                <c:pt idx="58">
                  <c:v>4540000</c:v>
                </c:pt>
                <c:pt idx="60">
                  <c:v>4540000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38-AC44-A248-BBD0B4854D06}"/>
            </c:ext>
          </c:extLst>
        </c:ser>
        <c:ser>
          <c:idx val="3"/>
          <c:order val="3"/>
          <c:tx>
            <c:strRef>
              <c:f>'7月'!$C$20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'7月'!$D$20:$BM$20</c:f>
              <c:numCache>
                <c:formatCode>"¥"#,##0_);[Red]\("¥"#,##0\)</c:formatCode>
                <c:ptCount val="62"/>
                <c:pt idx="0">
                  <c:v>1650000</c:v>
                </c:pt>
                <c:pt idx="2">
                  <c:v>1650000</c:v>
                </c:pt>
                <c:pt idx="4">
                  <c:v>1650000</c:v>
                </c:pt>
                <c:pt idx="6">
                  <c:v>1650000</c:v>
                </c:pt>
                <c:pt idx="8">
                  <c:v>1650000</c:v>
                </c:pt>
                <c:pt idx="10">
                  <c:v>1650000</c:v>
                </c:pt>
                <c:pt idx="12">
                  <c:v>1650000</c:v>
                </c:pt>
                <c:pt idx="14">
                  <c:v>1650000</c:v>
                </c:pt>
                <c:pt idx="16">
                  <c:v>1650000</c:v>
                </c:pt>
                <c:pt idx="18">
                  <c:v>1650000</c:v>
                </c:pt>
                <c:pt idx="20">
                  <c:v>1650000</c:v>
                </c:pt>
                <c:pt idx="22">
                  <c:v>1650000</c:v>
                </c:pt>
                <c:pt idx="24">
                  <c:v>1650000</c:v>
                </c:pt>
                <c:pt idx="26">
                  <c:v>1650000</c:v>
                </c:pt>
                <c:pt idx="28">
                  <c:v>1650000</c:v>
                </c:pt>
                <c:pt idx="30">
                  <c:v>1650000</c:v>
                </c:pt>
                <c:pt idx="32">
                  <c:v>1650000</c:v>
                </c:pt>
                <c:pt idx="34">
                  <c:v>1650000</c:v>
                </c:pt>
                <c:pt idx="36">
                  <c:v>1650000</c:v>
                </c:pt>
                <c:pt idx="38">
                  <c:v>1650000</c:v>
                </c:pt>
                <c:pt idx="40">
                  <c:v>1650000</c:v>
                </c:pt>
                <c:pt idx="42">
                  <c:v>1650000</c:v>
                </c:pt>
                <c:pt idx="44">
                  <c:v>1650000</c:v>
                </c:pt>
                <c:pt idx="46">
                  <c:v>1650000</c:v>
                </c:pt>
                <c:pt idx="48">
                  <c:v>1650000</c:v>
                </c:pt>
                <c:pt idx="50">
                  <c:v>1650000</c:v>
                </c:pt>
                <c:pt idx="52">
                  <c:v>1650000</c:v>
                </c:pt>
                <c:pt idx="54">
                  <c:v>1650000</c:v>
                </c:pt>
                <c:pt idx="56">
                  <c:v>1650000</c:v>
                </c:pt>
                <c:pt idx="58">
                  <c:v>1650000</c:v>
                </c:pt>
                <c:pt idx="60">
                  <c:v>1650000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38-AC44-A248-BBD0B4854D06}"/>
            </c:ext>
          </c:extLst>
        </c:ser>
        <c:ser>
          <c:idx val="4"/>
          <c:order val="4"/>
          <c:tx>
            <c:strRef>
              <c:f>'7月'!$C$21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'7月'!$D$21:$BM$21</c:f>
              <c:numCache>
                <c:formatCode>"¥"#,##0_);[Red]\("¥"#,##0\)</c:formatCode>
                <c:ptCount val="62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  <c:pt idx="60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38-AC44-A248-BBD0B4854D06}"/>
            </c:ext>
          </c:extLst>
        </c:ser>
        <c:ser>
          <c:idx val="5"/>
          <c:order val="5"/>
          <c:tx>
            <c:strRef>
              <c:f>'7月'!$C$22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'7月'!$D$22:$BM$22</c:f>
              <c:numCache>
                <c:formatCode>"¥"#,##0_);[Red]\("¥"#,##0\)</c:formatCode>
                <c:ptCount val="62"/>
                <c:pt idx="0">
                  <c:v>92000</c:v>
                </c:pt>
                <c:pt idx="2">
                  <c:v>92000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  <c:pt idx="58">
                  <c:v>92000</c:v>
                </c:pt>
                <c:pt idx="60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538-AC44-A248-BBD0B4854D06}"/>
            </c:ext>
          </c:extLst>
        </c:ser>
        <c:ser>
          <c:idx val="6"/>
          <c:order val="6"/>
          <c:tx>
            <c:strRef>
              <c:f>'7月'!$C$23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'7月'!$D$23:$BM$23</c:f>
              <c:numCache>
                <c:formatCode>"¥"#,##0_);[Red]\("¥"#,##0\)</c:formatCode>
                <c:ptCount val="62"/>
                <c:pt idx="0">
                  <c:v>73000</c:v>
                </c:pt>
                <c:pt idx="2">
                  <c:v>73000</c:v>
                </c:pt>
                <c:pt idx="4">
                  <c:v>73000</c:v>
                </c:pt>
                <c:pt idx="6">
                  <c:v>73000</c:v>
                </c:pt>
                <c:pt idx="8">
                  <c:v>73000</c:v>
                </c:pt>
                <c:pt idx="10">
                  <c:v>73000</c:v>
                </c:pt>
                <c:pt idx="12">
                  <c:v>73000</c:v>
                </c:pt>
                <c:pt idx="14">
                  <c:v>73000</c:v>
                </c:pt>
                <c:pt idx="16">
                  <c:v>73000</c:v>
                </c:pt>
                <c:pt idx="18">
                  <c:v>73000</c:v>
                </c:pt>
                <c:pt idx="20">
                  <c:v>73000</c:v>
                </c:pt>
                <c:pt idx="22">
                  <c:v>73000</c:v>
                </c:pt>
                <c:pt idx="24">
                  <c:v>73000</c:v>
                </c:pt>
                <c:pt idx="26">
                  <c:v>73000</c:v>
                </c:pt>
                <c:pt idx="28">
                  <c:v>73000</c:v>
                </c:pt>
                <c:pt idx="30">
                  <c:v>73000</c:v>
                </c:pt>
                <c:pt idx="32">
                  <c:v>73000</c:v>
                </c:pt>
                <c:pt idx="34">
                  <c:v>73000</c:v>
                </c:pt>
                <c:pt idx="36">
                  <c:v>73000</c:v>
                </c:pt>
                <c:pt idx="38">
                  <c:v>73000</c:v>
                </c:pt>
                <c:pt idx="40">
                  <c:v>73000</c:v>
                </c:pt>
                <c:pt idx="42">
                  <c:v>73000</c:v>
                </c:pt>
                <c:pt idx="44">
                  <c:v>73000</c:v>
                </c:pt>
                <c:pt idx="46">
                  <c:v>73000</c:v>
                </c:pt>
                <c:pt idx="48">
                  <c:v>73000</c:v>
                </c:pt>
                <c:pt idx="50">
                  <c:v>73000</c:v>
                </c:pt>
                <c:pt idx="52">
                  <c:v>73000</c:v>
                </c:pt>
                <c:pt idx="54">
                  <c:v>73000</c:v>
                </c:pt>
                <c:pt idx="56">
                  <c:v>73000</c:v>
                </c:pt>
                <c:pt idx="58">
                  <c:v>73000</c:v>
                </c:pt>
                <c:pt idx="60">
                  <c:v>73000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538-AC44-A248-BBD0B4854D06}"/>
            </c:ext>
          </c:extLst>
        </c:ser>
        <c:ser>
          <c:idx val="7"/>
          <c:order val="7"/>
          <c:tx>
            <c:strRef>
              <c:f>'7月'!$C$24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'7月'!$D$24:$BM$24</c:f>
              <c:numCache>
                <c:formatCode>"¥"#,##0_);[Red]\("¥"#,##0\)</c:formatCode>
                <c:ptCount val="62"/>
                <c:pt idx="0">
                  <c:v>-500000</c:v>
                </c:pt>
                <c:pt idx="2">
                  <c:v>-500000</c:v>
                </c:pt>
                <c:pt idx="4">
                  <c:v>-500000</c:v>
                </c:pt>
                <c:pt idx="6">
                  <c:v>-500000</c:v>
                </c:pt>
                <c:pt idx="8">
                  <c:v>-500000</c:v>
                </c:pt>
                <c:pt idx="10">
                  <c:v>-500000</c:v>
                </c:pt>
                <c:pt idx="12">
                  <c:v>-500000</c:v>
                </c:pt>
                <c:pt idx="14">
                  <c:v>-500000</c:v>
                </c:pt>
                <c:pt idx="16">
                  <c:v>-500000</c:v>
                </c:pt>
                <c:pt idx="18">
                  <c:v>-500000</c:v>
                </c:pt>
                <c:pt idx="20">
                  <c:v>-500000</c:v>
                </c:pt>
                <c:pt idx="22">
                  <c:v>-500000</c:v>
                </c:pt>
                <c:pt idx="24">
                  <c:v>-500000</c:v>
                </c:pt>
                <c:pt idx="26">
                  <c:v>-500000</c:v>
                </c:pt>
                <c:pt idx="28">
                  <c:v>-500000</c:v>
                </c:pt>
                <c:pt idx="30">
                  <c:v>-500000</c:v>
                </c:pt>
                <c:pt idx="32">
                  <c:v>-500000</c:v>
                </c:pt>
                <c:pt idx="34">
                  <c:v>-500000</c:v>
                </c:pt>
                <c:pt idx="36">
                  <c:v>-500000</c:v>
                </c:pt>
                <c:pt idx="38">
                  <c:v>-500000</c:v>
                </c:pt>
                <c:pt idx="40">
                  <c:v>-500000</c:v>
                </c:pt>
                <c:pt idx="42">
                  <c:v>-500000</c:v>
                </c:pt>
                <c:pt idx="44">
                  <c:v>-500000</c:v>
                </c:pt>
                <c:pt idx="46">
                  <c:v>-500000</c:v>
                </c:pt>
                <c:pt idx="48">
                  <c:v>-500000</c:v>
                </c:pt>
                <c:pt idx="50">
                  <c:v>-500000</c:v>
                </c:pt>
                <c:pt idx="52">
                  <c:v>-500000</c:v>
                </c:pt>
                <c:pt idx="54">
                  <c:v>-500000</c:v>
                </c:pt>
                <c:pt idx="56">
                  <c:v>-500000</c:v>
                </c:pt>
                <c:pt idx="58">
                  <c:v>-500000</c:v>
                </c:pt>
                <c:pt idx="60">
                  <c:v>-500000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538-AC44-A248-BBD0B4854D06}"/>
            </c:ext>
          </c:extLst>
        </c:ser>
        <c:ser>
          <c:idx val="8"/>
          <c:order val="8"/>
          <c:tx>
            <c:strRef>
              <c:f>'7月'!$C$25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'7月'!$D$25:$BM$25</c:f>
              <c:numCache>
                <c:formatCode>"¥"#,##0_);[Red]\("¥"#,##0\)</c:formatCode>
                <c:ptCount val="62"/>
                <c:pt idx="0">
                  <c:v>-106000</c:v>
                </c:pt>
                <c:pt idx="2">
                  <c:v>-106000</c:v>
                </c:pt>
                <c:pt idx="4">
                  <c:v>-106000</c:v>
                </c:pt>
                <c:pt idx="6">
                  <c:v>-106000</c:v>
                </c:pt>
                <c:pt idx="8">
                  <c:v>-106000</c:v>
                </c:pt>
                <c:pt idx="10">
                  <c:v>-106000</c:v>
                </c:pt>
                <c:pt idx="12">
                  <c:v>-106000</c:v>
                </c:pt>
                <c:pt idx="14">
                  <c:v>-106000</c:v>
                </c:pt>
                <c:pt idx="16">
                  <c:v>-106000</c:v>
                </c:pt>
                <c:pt idx="18">
                  <c:v>-106000</c:v>
                </c:pt>
                <c:pt idx="20">
                  <c:v>-106000</c:v>
                </c:pt>
                <c:pt idx="22">
                  <c:v>-106000</c:v>
                </c:pt>
                <c:pt idx="24">
                  <c:v>-106000</c:v>
                </c:pt>
                <c:pt idx="26">
                  <c:v>-106000</c:v>
                </c:pt>
                <c:pt idx="28">
                  <c:v>-106000</c:v>
                </c:pt>
                <c:pt idx="30">
                  <c:v>-106000</c:v>
                </c:pt>
                <c:pt idx="32">
                  <c:v>-106000</c:v>
                </c:pt>
                <c:pt idx="34">
                  <c:v>-106000</c:v>
                </c:pt>
                <c:pt idx="36">
                  <c:v>-106000</c:v>
                </c:pt>
                <c:pt idx="38">
                  <c:v>-106000</c:v>
                </c:pt>
                <c:pt idx="40">
                  <c:v>-106000</c:v>
                </c:pt>
                <c:pt idx="42">
                  <c:v>-106000</c:v>
                </c:pt>
                <c:pt idx="44">
                  <c:v>-106000</c:v>
                </c:pt>
                <c:pt idx="46">
                  <c:v>-106000</c:v>
                </c:pt>
                <c:pt idx="48">
                  <c:v>-106000</c:v>
                </c:pt>
                <c:pt idx="50">
                  <c:v>-106000</c:v>
                </c:pt>
                <c:pt idx="52">
                  <c:v>-106000</c:v>
                </c:pt>
                <c:pt idx="54">
                  <c:v>-106000</c:v>
                </c:pt>
                <c:pt idx="56">
                  <c:v>-106000</c:v>
                </c:pt>
                <c:pt idx="58">
                  <c:v>-106000</c:v>
                </c:pt>
                <c:pt idx="60">
                  <c:v>-106000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538-AC44-A248-BBD0B4854D06}"/>
            </c:ext>
          </c:extLst>
        </c:ser>
        <c:ser>
          <c:idx val="9"/>
          <c:order val="9"/>
          <c:tx>
            <c:strRef>
              <c:f>'7月'!$C$26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'7月'!$D$26:$BM$26</c:f>
              <c:numCache>
                <c:formatCode>"¥"#,##0_);[Red]\("¥"#,##0\)</c:formatCode>
                <c:ptCount val="62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  <c:pt idx="58">
                  <c:v>-30000</c:v>
                </c:pt>
                <c:pt idx="60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38-AC44-A248-BBD0B4854D06}"/>
            </c:ext>
          </c:extLst>
        </c:ser>
        <c:ser>
          <c:idx val="10"/>
          <c:order val="10"/>
          <c:tx>
            <c:strRef>
              <c:f>'7月'!$C$27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'7月'!$D$27:$BM$27</c:f>
              <c:numCache>
                <c:formatCode>"¥"#,##0_);[Red]\("¥"#,##0\)</c:formatCode>
                <c:ptCount val="62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  <c:pt idx="58">
                  <c:v>1000000</c:v>
                </c:pt>
                <c:pt idx="60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38-AC44-A248-BBD0B4854D06}"/>
            </c:ext>
          </c:extLst>
        </c:ser>
        <c:ser>
          <c:idx val="11"/>
          <c:order val="11"/>
          <c:tx>
            <c:strRef>
              <c:f>'7月'!$C$28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'7月'!$D$28:$BM$28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38-AC44-A248-BBD0B4854D06}"/>
            </c:ext>
          </c:extLst>
        </c:ser>
        <c:ser>
          <c:idx val="12"/>
          <c:order val="12"/>
          <c:tx>
            <c:strRef>
              <c:f>'7月'!$C$29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'7月'!$D$29:$BM$29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538-AC44-A248-BBD0B4854D06}"/>
            </c:ext>
          </c:extLst>
        </c:ser>
        <c:ser>
          <c:idx val="13"/>
          <c:order val="13"/>
          <c:tx>
            <c:strRef>
              <c:f>'7月'!$C$30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'7月'!$D$30:$BM$30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538-AC44-A248-BBD0B4854D06}"/>
            </c:ext>
          </c:extLst>
        </c:ser>
        <c:ser>
          <c:idx val="14"/>
          <c:order val="14"/>
          <c:tx>
            <c:strRef>
              <c:f>'7月'!$C$31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'7月'!$D$31:$BM$31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538-AC44-A248-BBD0B4854D06}"/>
            </c:ext>
          </c:extLst>
        </c:ser>
        <c:ser>
          <c:idx val="15"/>
          <c:order val="15"/>
          <c:tx>
            <c:strRef>
              <c:f>'7月'!$C$32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'7月'!$D$32:$BM$32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538-AC44-A248-BBD0B4854D06}"/>
            </c:ext>
          </c:extLst>
        </c:ser>
        <c:ser>
          <c:idx val="16"/>
          <c:order val="16"/>
          <c:tx>
            <c:strRef>
              <c:f>'7月'!$C$33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'7月'!$D$33:$BM$33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538-AC44-A248-BBD0B4854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'7月'!$C$34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'7月'!$D$17:$BM$17</c:f>
              <c:numCache>
                <c:formatCode>d</c:formatCode>
                <c:ptCount val="62"/>
                <c:pt idx="0">
                  <c:v>45839</c:v>
                </c:pt>
                <c:pt idx="2">
                  <c:v>45840</c:v>
                </c:pt>
                <c:pt idx="4">
                  <c:v>45841</c:v>
                </c:pt>
                <c:pt idx="6">
                  <c:v>45842</c:v>
                </c:pt>
                <c:pt idx="8">
                  <c:v>45843</c:v>
                </c:pt>
                <c:pt idx="10">
                  <c:v>45844</c:v>
                </c:pt>
                <c:pt idx="12">
                  <c:v>45845</c:v>
                </c:pt>
                <c:pt idx="14">
                  <c:v>45846</c:v>
                </c:pt>
                <c:pt idx="16">
                  <c:v>45847</c:v>
                </c:pt>
                <c:pt idx="18">
                  <c:v>45848</c:v>
                </c:pt>
                <c:pt idx="20">
                  <c:v>45849</c:v>
                </c:pt>
                <c:pt idx="22">
                  <c:v>45850</c:v>
                </c:pt>
                <c:pt idx="24">
                  <c:v>45851</c:v>
                </c:pt>
                <c:pt idx="26">
                  <c:v>45852</c:v>
                </c:pt>
                <c:pt idx="28">
                  <c:v>45853</c:v>
                </c:pt>
                <c:pt idx="30">
                  <c:v>45854</c:v>
                </c:pt>
                <c:pt idx="32">
                  <c:v>45855</c:v>
                </c:pt>
                <c:pt idx="34">
                  <c:v>45856</c:v>
                </c:pt>
                <c:pt idx="36">
                  <c:v>45857</c:v>
                </c:pt>
                <c:pt idx="38">
                  <c:v>45858</c:v>
                </c:pt>
                <c:pt idx="40">
                  <c:v>45859</c:v>
                </c:pt>
                <c:pt idx="42">
                  <c:v>45860</c:v>
                </c:pt>
                <c:pt idx="44">
                  <c:v>45861</c:v>
                </c:pt>
                <c:pt idx="46">
                  <c:v>45862</c:v>
                </c:pt>
                <c:pt idx="48">
                  <c:v>45863</c:v>
                </c:pt>
                <c:pt idx="50">
                  <c:v>45864</c:v>
                </c:pt>
                <c:pt idx="52">
                  <c:v>45865</c:v>
                </c:pt>
                <c:pt idx="54">
                  <c:v>45866</c:v>
                </c:pt>
                <c:pt idx="56">
                  <c:v>45867</c:v>
                </c:pt>
                <c:pt idx="58">
                  <c:v>45868</c:v>
                </c:pt>
                <c:pt idx="60">
                  <c:v>45869</c:v>
                </c:pt>
              </c:numCache>
            </c:numRef>
          </c:cat>
          <c:val>
            <c:numRef>
              <c:f>'7月'!$D$34:$BM$34</c:f>
              <c:numCache>
                <c:formatCode>"¥"#,##0_);[Red]\("¥"#,##0\)</c:formatCode>
                <c:ptCount val="62"/>
                <c:pt idx="0">
                  <c:v>8219000</c:v>
                </c:pt>
                <c:pt idx="2">
                  <c:v>8219000</c:v>
                </c:pt>
                <c:pt idx="4">
                  <c:v>8219000</c:v>
                </c:pt>
                <c:pt idx="6">
                  <c:v>8219000</c:v>
                </c:pt>
                <c:pt idx="8">
                  <c:v>8219000</c:v>
                </c:pt>
                <c:pt idx="10">
                  <c:v>8219000</c:v>
                </c:pt>
                <c:pt idx="12">
                  <c:v>8219000</c:v>
                </c:pt>
                <c:pt idx="14">
                  <c:v>8219000</c:v>
                </c:pt>
                <c:pt idx="16">
                  <c:v>8219000</c:v>
                </c:pt>
                <c:pt idx="18">
                  <c:v>8219000</c:v>
                </c:pt>
                <c:pt idx="20">
                  <c:v>8219000</c:v>
                </c:pt>
                <c:pt idx="22">
                  <c:v>8219000</c:v>
                </c:pt>
                <c:pt idx="24">
                  <c:v>8219000</c:v>
                </c:pt>
                <c:pt idx="26">
                  <c:v>8219000</c:v>
                </c:pt>
                <c:pt idx="28">
                  <c:v>8219000</c:v>
                </c:pt>
                <c:pt idx="30">
                  <c:v>8219000</c:v>
                </c:pt>
                <c:pt idx="32">
                  <c:v>8219000</c:v>
                </c:pt>
                <c:pt idx="34">
                  <c:v>8219000</c:v>
                </c:pt>
                <c:pt idx="36">
                  <c:v>8219000</c:v>
                </c:pt>
                <c:pt idx="38">
                  <c:v>8219000</c:v>
                </c:pt>
                <c:pt idx="40">
                  <c:v>8219000</c:v>
                </c:pt>
                <c:pt idx="42">
                  <c:v>8219000</c:v>
                </c:pt>
                <c:pt idx="44">
                  <c:v>8219000</c:v>
                </c:pt>
                <c:pt idx="46">
                  <c:v>8219000</c:v>
                </c:pt>
                <c:pt idx="48">
                  <c:v>8219000</c:v>
                </c:pt>
                <c:pt idx="50">
                  <c:v>8219000</c:v>
                </c:pt>
                <c:pt idx="52">
                  <c:v>8219000</c:v>
                </c:pt>
                <c:pt idx="54">
                  <c:v>8219000</c:v>
                </c:pt>
                <c:pt idx="56">
                  <c:v>8219000</c:v>
                </c:pt>
                <c:pt idx="58">
                  <c:v>8219000</c:v>
                </c:pt>
                <c:pt idx="60">
                  <c:v>8219000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538-AC44-A248-BBD0B4854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12"/>
          <c:order val="0"/>
          <c:tx>
            <c:strRef>
              <c:f>口座!$O$23:$O$24</c:f>
              <c:strCache>
                <c:ptCount val="2"/>
                <c:pt idx="0">
                  <c:v>7月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1FD-424A-B394-65DB32B66D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1FD-424A-B394-65DB32B66D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1FD-424A-B394-65DB32B66D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1FD-424A-B394-65DB32B66DA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1FD-424A-B394-65DB32B66DA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1FD-424A-B394-65DB32B66DA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1FD-424A-B394-65DB32B66DA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1FD-424A-B394-65DB32B66DA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41FD-424A-B394-65DB32B66DA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41FD-424A-B394-65DB32B66DA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41FD-424A-B394-65DB32B66DA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41FD-424A-B394-65DB32B66DA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41FD-424A-B394-65DB32B66DA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41FD-424A-B394-65DB32B66DA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41FD-424A-B394-65DB32B66D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口座!$O$25:$O$39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70000</c:v>
                </c:pt>
                <c:pt idx="6">
                  <c:v>7000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1FD-424A-B394-65DB32B66D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8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F3B-2F4D-9401-FECE634F8FE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F3B-2F4D-9401-FECE634F8FE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F3B-2F4D-9401-FECE634F8FE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F3B-2F4D-9401-FECE634F8FED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3B-2F4D-9401-FECE634F8FED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F3B-2F4D-9401-FECE634F8FED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F3B-2F4D-9401-FECE634F8FED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F3B-2F4D-9401-FECE634F8F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'8月'!$X$3:$X$6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'8月'!$Y$3:$Y$6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3B-2F4D-9401-FECE634F8F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'8月'!$C$17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C3-C641-9DF8-5CECBF523391}"/>
            </c:ext>
          </c:extLst>
        </c:ser>
        <c:ser>
          <c:idx val="1"/>
          <c:order val="1"/>
          <c:tx>
            <c:strRef>
              <c:f>'8月'!$C$18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'8月'!$D$18:$BM$18</c:f>
              <c:numCache>
                <c:formatCode>aaa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C3-C641-9DF8-5CECBF523391}"/>
            </c:ext>
          </c:extLst>
        </c:ser>
        <c:ser>
          <c:idx val="2"/>
          <c:order val="2"/>
          <c:tx>
            <c:strRef>
              <c:f>'8月'!$C$19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'8月'!$D$19:$BM$19</c:f>
              <c:numCache>
                <c:formatCode>"¥"#,##0_);[Red]\("¥"#,##0\)</c:formatCode>
                <c:ptCount val="62"/>
                <c:pt idx="0">
                  <c:v>4760000</c:v>
                </c:pt>
                <c:pt idx="2">
                  <c:v>4760000</c:v>
                </c:pt>
                <c:pt idx="4">
                  <c:v>4760000</c:v>
                </c:pt>
                <c:pt idx="6">
                  <c:v>4760000</c:v>
                </c:pt>
                <c:pt idx="8">
                  <c:v>4760000</c:v>
                </c:pt>
                <c:pt idx="10">
                  <c:v>4760000</c:v>
                </c:pt>
                <c:pt idx="12">
                  <c:v>4760000</c:v>
                </c:pt>
                <c:pt idx="14">
                  <c:v>4760000</c:v>
                </c:pt>
                <c:pt idx="16">
                  <c:v>4760000</c:v>
                </c:pt>
                <c:pt idx="18">
                  <c:v>4760000</c:v>
                </c:pt>
                <c:pt idx="20">
                  <c:v>4760000</c:v>
                </c:pt>
                <c:pt idx="22">
                  <c:v>4760000</c:v>
                </c:pt>
                <c:pt idx="24">
                  <c:v>4760000</c:v>
                </c:pt>
                <c:pt idx="26">
                  <c:v>4760000</c:v>
                </c:pt>
                <c:pt idx="28">
                  <c:v>4760000</c:v>
                </c:pt>
                <c:pt idx="30">
                  <c:v>4760000</c:v>
                </c:pt>
                <c:pt idx="32">
                  <c:v>4760000</c:v>
                </c:pt>
                <c:pt idx="34">
                  <c:v>4760000</c:v>
                </c:pt>
                <c:pt idx="36">
                  <c:v>4760000</c:v>
                </c:pt>
                <c:pt idx="38">
                  <c:v>4760000</c:v>
                </c:pt>
                <c:pt idx="40">
                  <c:v>4760000</c:v>
                </c:pt>
                <c:pt idx="42">
                  <c:v>4760000</c:v>
                </c:pt>
                <c:pt idx="44">
                  <c:v>4760000</c:v>
                </c:pt>
                <c:pt idx="46">
                  <c:v>4760000</c:v>
                </c:pt>
                <c:pt idx="48">
                  <c:v>4760000</c:v>
                </c:pt>
                <c:pt idx="50">
                  <c:v>4760000</c:v>
                </c:pt>
                <c:pt idx="52">
                  <c:v>4760000</c:v>
                </c:pt>
                <c:pt idx="54">
                  <c:v>4760000</c:v>
                </c:pt>
                <c:pt idx="56">
                  <c:v>4760000</c:v>
                </c:pt>
                <c:pt idx="58">
                  <c:v>4760000</c:v>
                </c:pt>
                <c:pt idx="60">
                  <c:v>4760000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C3-C641-9DF8-5CECBF523391}"/>
            </c:ext>
          </c:extLst>
        </c:ser>
        <c:ser>
          <c:idx val="3"/>
          <c:order val="3"/>
          <c:tx>
            <c:strRef>
              <c:f>'8月'!$C$20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'8月'!$D$20:$BM$20</c:f>
              <c:numCache>
                <c:formatCode>"¥"#,##0_);[Red]\("¥"#,##0\)</c:formatCode>
                <c:ptCount val="62"/>
                <c:pt idx="0">
                  <c:v>1700000</c:v>
                </c:pt>
                <c:pt idx="2">
                  <c:v>1700000</c:v>
                </c:pt>
                <c:pt idx="4">
                  <c:v>1700000</c:v>
                </c:pt>
                <c:pt idx="6">
                  <c:v>1700000</c:v>
                </c:pt>
                <c:pt idx="8">
                  <c:v>1700000</c:v>
                </c:pt>
                <c:pt idx="10">
                  <c:v>1700000</c:v>
                </c:pt>
                <c:pt idx="12">
                  <c:v>1700000</c:v>
                </c:pt>
                <c:pt idx="14">
                  <c:v>1700000</c:v>
                </c:pt>
                <c:pt idx="16">
                  <c:v>1700000</c:v>
                </c:pt>
                <c:pt idx="18">
                  <c:v>1700000</c:v>
                </c:pt>
                <c:pt idx="20">
                  <c:v>1700000</c:v>
                </c:pt>
                <c:pt idx="22">
                  <c:v>1700000</c:v>
                </c:pt>
                <c:pt idx="24">
                  <c:v>1700000</c:v>
                </c:pt>
                <c:pt idx="26">
                  <c:v>1700000</c:v>
                </c:pt>
                <c:pt idx="28">
                  <c:v>1700000</c:v>
                </c:pt>
                <c:pt idx="30">
                  <c:v>1700000</c:v>
                </c:pt>
                <c:pt idx="32">
                  <c:v>1700000</c:v>
                </c:pt>
                <c:pt idx="34">
                  <c:v>1700000</c:v>
                </c:pt>
                <c:pt idx="36">
                  <c:v>1700000</c:v>
                </c:pt>
                <c:pt idx="38">
                  <c:v>1700000</c:v>
                </c:pt>
                <c:pt idx="40">
                  <c:v>1700000</c:v>
                </c:pt>
                <c:pt idx="42">
                  <c:v>1700000</c:v>
                </c:pt>
                <c:pt idx="44">
                  <c:v>1700000</c:v>
                </c:pt>
                <c:pt idx="46">
                  <c:v>1700000</c:v>
                </c:pt>
                <c:pt idx="48">
                  <c:v>1700000</c:v>
                </c:pt>
                <c:pt idx="50">
                  <c:v>1700000</c:v>
                </c:pt>
                <c:pt idx="52">
                  <c:v>1700000</c:v>
                </c:pt>
                <c:pt idx="54">
                  <c:v>1700000</c:v>
                </c:pt>
                <c:pt idx="56">
                  <c:v>1700000</c:v>
                </c:pt>
                <c:pt idx="58">
                  <c:v>1700000</c:v>
                </c:pt>
                <c:pt idx="60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C3-C641-9DF8-5CECBF523391}"/>
            </c:ext>
          </c:extLst>
        </c:ser>
        <c:ser>
          <c:idx val="4"/>
          <c:order val="4"/>
          <c:tx>
            <c:strRef>
              <c:f>'8月'!$C$21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'8月'!$D$21:$BM$21</c:f>
              <c:numCache>
                <c:formatCode>"¥"#,##0_);[Red]\("¥"#,##0\)</c:formatCode>
                <c:ptCount val="62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  <c:pt idx="60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C3-C641-9DF8-5CECBF523391}"/>
            </c:ext>
          </c:extLst>
        </c:ser>
        <c:ser>
          <c:idx val="5"/>
          <c:order val="5"/>
          <c:tx>
            <c:strRef>
              <c:f>'8月'!$C$22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'8月'!$D$22:$BM$22</c:f>
              <c:numCache>
                <c:formatCode>"¥"#,##0_);[Red]\("¥"#,##0\)</c:formatCode>
                <c:ptCount val="62"/>
                <c:pt idx="0">
                  <c:v>92000</c:v>
                </c:pt>
                <c:pt idx="2">
                  <c:v>92000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  <c:pt idx="58">
                  <c:v>92000</c:v>
                </c:pt>
                <c:pt idx="60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0C3-C641-9DF8-5CECBF523391}"/>
            </c:ext>
          </c:extLst>
        </c:ser>
        <c:ser>
          <c:idx val="6"/>
          <c:order val="6"/>
          <c:tx>
            <c:strRef>
              <c:f>'8月'!$C$23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'8月'!$D$23:$BM$23</c:f>
              <c:numCache>
                <c:formatCode>"¥"#,##0_);[Red]\("¥"#,##0\)</c:formatCode>
                <c:ptCount val="62"/>
                <c:pt idx="0">
                  <c:v>63000</c:v>
                </c:pt>
                <c:pt idx="2">
                  <c:v>63000</c:v>
                </c:pt>
                <c:pt idx="4">
                  <c:v>63000</c:v>
                </c:pt>
                <c:pt idx="6">
                  <c:v>63000</c:v>
                </c:pt>
                <c:pt idx="8">
                  <c:v>63000</c:v>
                </c:pt>
                <c:pt idx="10">
                  <c:v>63000</c:v>
                </c:pt>
                <c:pt idx="12">
                  <c:v>63000</c:v>
                </c:pt>
                <c:pt idx="14">
                  <c:v>63000</c:v>
                </c:pt>
                <c:pt idx="16">
                  <c:v>63000</c:v>
                </c:pt>
                <c:pt idx="18">
                  <c:v>63000</c:v>
                </c:pt>
                <c:pt idx="20">
                  <c:v>63000</c:v>
                </c:pt>
                <c:pt idx="22">
                  <c:v>63000</c:v>
                </c:pt>
                <c:pt idx="24">
                  <c:v>63000</c:v>
                </c:pt>
                <c:pt idx="26">
                  <c:v>63000</c:v>
                </c:pt>
                <c:pt idx="28">
                  <c:v>63000</c:v>
                </c:pt>
                <c:pt idx="30">
                  <c:v>63000</c:v>
                </c:pt>
                <c:pt idx="32">
                  <c:v>63000</c:v>
                </c:pt>
                <c:pt idx="34">
                  <c:v>63000</c:v>
                </c:pt>
                <c:pt idx="36">
                  <c:v>63000</c:v>
                </c:pt>
                <c:pt idx="38">
                  <c:v>63000</c:v>
                </c:pt>
                <c:pt idx="40">
                  <c:v>63000</c:v>
                </c:pt>
                <c:pt idx="42">
                  <c:v>63000</c:v>
                </c:pt>
                <c:pt idx="44">
                  <c:v>63000</c:v>
                </c:pt>
                <c:pt idx="46">
                  <c:v>63000</c:v>
                </c:pt>
                <c:pt idx="48">
                  <c:v>63000</c:v>
                </c:pt>
                <c:pt idx="50">
                  <c:v>63000</c:v>
                </c:pt>
                <c:pt idx="52">
                  <c:v>63000</c:v>
                </c:pt>
                <c:pt idx="54">
                  <c:v>63000</c:v>
                </c:pt>
                <c:pt idx="56">
                  <c:v>63000</c:v>
                </c:pt>
                <c:pt idx="58">
                  <c:v>63000</c:v>
                </c:pt>
                <c:pt idx="60">
                  <c:v>63000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0C3-C641-9DF8-5CECBF523391}"/>
            </c:ext>
          </c:extLst>
        </c:ser>
        <c:ser>
          <c:idx val="7"/>
          <c:order val="7"/>
          <c:tx>
            <c:strRef>
              <c:f>'8月'!$C$24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'8月'!$D$24:$BM$24</c:f>
              <c:numCache>
                <c:formatCode>"¥"#,##0_);[Red]\("¥"#,##0\)</c:formatCode>
                <c:ptCount val="62"/>
                <c:pt idx="0">
                  <c:v>-570000</c:v>
                </c:pt>
                <c:pt idx="2">
                  <c:v>-570000</c:v>
                </c:pt>
                <c:pt idx="4">
                  <c:v>-570000</c:v>
                </c:pt>
                <c:pt idx="6">
                  <c:v>-570000</c:v>
                </c:pt>
                <c:pt idx="8">
                  <c:v>-570000</c:v>
                </c:pt>
                <c:pt idx="10">
                  <c:v>-570000</c:v>
                </c:pt>
                <c:pt idx="12">
                  <c:v>-570000</c:v>
                </c:pt>
                <c:pt idx="14">
                  <c:v>-570000</c:v>
                </c:pt>
                <c:pt idx="16">
                  <c:v>-570000</c:v>
                </c:pt>
                <c:pt idx="18">
                  <c:v>-570000</c:v>
                </c:pt>
                <c:pt idx="20">
                  <c:v>-570000</c:v>
                </c:pt>
                <c:pt idx="22">
                  <c:v>-570000</c:v>
                </c:pt>
                <c:pt idx="24">
                  <c:v>-570000</c:v>
                </c:pt>
                <c:pt idx="26">
                  <c:v>-570000</c:v>
                </c:pt>
                <c:pt idx="28">
                  <c:v>-570000</c:v>
                </c:pt>
                <c:pt idx="30">
                  <c:v>-570000</c:v>
                </c:pt>
                <c:pt idx="32">
                  <c:v>-570000</c:v>
                </c:pt>
                <c:pt idx="34">
                  <c:v>-570000</c:v>
                </c:pt>
                <c:pt idx="36">
                  <c:v>-570000</c:v>
                </c:pt>
                <c:pt idx="38">
                  <c:v>-570000</c:v>
                </c:pt>
                <c:pt idx="40">
                  <c:v>-570000</c:v>
                </c:pt>
                <c:pt idx="42">
                  <c:v>-570000</c:v>
                </c:pt>
                <c:pt idx="44">
                  <c:v>-570000</c:v>
                </c:pt>
                <c:pt idx="46">
                  <c:v>-570000</c:v>
                </c:pt>
                <c:pt idx="48">
                  <c:v>-570000</c:v>
                </c:pt>
                <c:pt idx="50">
                  <c:v>-570000</c:v>
                </c:pt>
                <c:pt idx="52">
                  <c:v>-570000</c:v>
                </c:pt>
                <c:pt idx="54">
                  <c:v>-570000</c:v>
                </c:pt>
                <c:pt idx="56">
                  <c:v>-570000</c:v>
                </c:pt>
                <c:pt idx="58">
                  <c:v>-570000</c:v>
                </c:pt>
                <c:pt idx="60">
                  <c:v>-570000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C3-C641-9DF8-5CECBF523391}"/>
            </c:ext>
          </c:extLst>
        </c:ser>
        <c:ser>
          <c:idx val="8"/>
          <c:order val="8"/>
          <c:tx>
            <c:strRef>
              <c:f>'8月'!$C$25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'8月'!$D$25:$BM$25</c:f>
              <c:numCache>
                <c:formatCode>"¥"#,##0_);[Red]\("¥"#,##0\)</c:formatCode>
                <c:ptCount val="62"/>
                <c:pt idx="0">
                  <c:v>-113000</c:v>
                </c:pt>
                <c:pt idx="2">
                  <c:v>-113000</c:v>
                </c:pt>
                <c:pt idx="4">
                  <c:v>-113000</c:v>
                </c:pt>
                <c:pt idx="6">
                  <c:v>-113000</c:v>
                </c:pt>
                <c:pt idx="8">
                  <c:v>-113000</c:v>
                </c:pt>
                <c:pt idx="10">
                  <c:v>-113000</c:v>
                </c:pt>
                <c:pt idx="12">
                  <c:v>-113000</c:v>
                </c:pt>
                <c:pt idx="14">
                  <c:v>-113000</c:v>
                </c:pt>
                <c:pt idx="16">
                  <c:v>-113000</c:v>
                </c:pt>
                <c:pt idx="18">
                  <c:v>-113000</c:v>
                </c:pt>
                <c:pt idx="20">
                  <c:v>-113000</c:v>
                </c:pt>
                <c:pt idx="22">
                  <c:v>-113000</c:v>
                </c:pt>
                <c:pt idx="24">
                  <c:v>-113000</c:v>
                </c:pt>
                <c:pt idx="26">
                  <c:v>-113000</c:v>
                </c:pt>
                <c:pt idx="28">
                  <c:v>-113000</c:v>
                </c:pt>
                <c:pt idx="30">
                  <c:v>-113000</c:v>
                </c:pt>
                <c:pt idx="32">
                  <c:v>-113000</c:v>
                </c:pt>
                <c:pt idx="34">
                  <c:v>-113000</c:v>
                </c:pt>
                <c:pt idx="36">
                  <c:v>-113000</c:v>
                </c:pt>
                <c:pt idx="38">
                  <c:v>-113000</c:v>
                </c:pt>
                <c:pt idx="40">
                  <c:v>-113000</c:v>
                </c:pt>
                <c:pt idx="42">
                  <c:v>-113000</c:v>
                </c:pt>
                <c:pt idx="44">
                  <c:v>-113000</c:v>
                </c:pt>
                <c:pt idx="46">
                  <c:v>-113000</c:v>
                </c:pt>
                <c:pt idx="48">
                  <c:v>-113000</c:v>
                </c:pt>
                <c:pt idx="50">
                  <c:v>-113000</c:v>
                </c:pt>
                <c:pt idx="52">
                  <c:v>-113000</c:v>
                </c:pt>
                <c:pt idx="54">
                  <c:v>-113000</c:v>
                </c:pt>
                <c:pt idx="56">
                  <c:v>-113000</c:v>
                </c:pt>
                <c:pt idx="58">
                  <c:v>-113000</c:v>
                </c:pt>
                <c:pt idx="60">
                  <c:v>-113000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0C3-C641-9DF8-5CECBF523391}"/>
            </c:ext>
          </c:extLst>
        </c:ser>
        <c:ser>
          <c:idx val="9"/>
          <c:order val="9"/>
          <c:tx>
            <c:strRef>
              <c:f>'8月'!$C$26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'8月'!$D$26:$BM$26</c:f>
              <c:numCache>
                <c:formatCode>"¥"#,##0_);[Red]\("¥"#,##0\)</c:formatCode>
                <c:ptCount val="62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  <c:pt idx="58">
                  <c:v>-30000</c:v>
                </c:pt>
                <c:pt idx="60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0C3-C641-9DF8-5CECBF523391}"/>
            </c:ext>
          </c:extLst>
        </c:ser>
        <c:ser>
          <c:idx val="10"/>
          <c:order val="10"/>
          <c:tx>
            <c:strRef>
              <c:f>'8月'!$C$27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'8月'!$D$27:$BM$27</c:f>
              <c:numCache>
                <c:formatCode>"¥"#,##0_);[Red]\("¥"#,##0\)</c:formatCode>
                <c:ptCount val="62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  <c:pt idx="58">
                  <c:v>1000000</c:v>
                </c:pt>
                <c:pt idx="60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C3-C641-9DF8-5CECBF523391}"/>
            </c:ext>
          </c:extLst>
        </c:ser>
        <c:ser>
          <c:idx val="11"/>
          <c:order val="11"/>
          <c:tx>
            <c:strRef>
              <c:f>'8月'!$C$28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'8月'!$D$28:$BM$28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C3-C641-9DF8-5CECBF523391}"/>
            </c:ext>
          </c:extLst>
        </c:ser>
        <c:ser>
          <c:idx val="12"/>
          <c:order val="12"/>
          <c:tx>
            <c:strRef>
              <c:f>'8月'!$C$29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'8月'!$D$29:$BM$29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0C3-C641-9DF8-5CECBF523391}"/>
            </c:ext>
          </c:extLst>
        </c:ser>
        <c:ser>
          <c:idx val="13"/>
          <c:order val="13"/>
          <c:tx>
            <c:strRef>
              <c:f>'8月'!$C$30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'8月'!$D$30:$BM$30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0C3-C641-9DF8-5CECBF523391}"/>
            </c:ext>
          </c:extLst>
        </c:ser>
        <c:ser>
          <c:idx val="14"/>
          <c:order val="14"/>
          <c:tx>
            <c:strRef>
              <c:f>'8月'!$C$31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'8月'!$D$31:$BM$31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0C3-C641-9DF8-5CECBF523391}"/>
            </c:ext>
          </c:extLst>
        </c:ser>
        <c:ser>
          <c:idx val="15"/>
          <c:order val="15"/>
          <c:tx>
            <c:strRef>
              <c:f>'8月'!$C$32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'8月'!$D$32:$BM$32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0C3-C641-9DF8-5CECBF523391}"/>
            </c:ext>
          </c:extLst>
        </c:ser>
        <c:ser>
          <c:idx val="16"/>
          <c:order val="16"/>
          <c:tx>
            <c:strRef>
              <c:f>'8月'!$C$33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'8月'!$D$33:$BM$33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0C3-C641-9DF8-5CECBF5233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'8月'!$C$34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'8月'!$D$17:$BM$17</c:f>
              <c:numCache>
                <c:formatCode>d</c:formatCode>
                <c:ptCount val="62"/>
                <c:pt idx="0">
                  <c:v>45870</c:v>
                </c:pt>
                <c:pt idx="2">
                  <c:v>45871</c:v>
                </c:pt>
                <c:pt idx="4">
                  <c:v>45872</c:v>
                </c:pt>
                <c:pt idx="6">
                  <c:v>45873</c:v>
                </c:pt>
                <c:pt idx="8">
                  <c:v>45874</c:v>
                </c:pt>
                <c:pt idx="10">
                  <c:v>45875</c:v>
                </c:pt>
                <c:pt idx="12">
                  <c:v>45876</c:v>
                </c:pt>
                <c:pt idx="14">
                  <c:v>45877</c:v>
                </c:pt>
                <c:pt idx="16">
                  <c:v>45878</c:v>
                </c:pt>
                <c:pt idx="18">
                  <c:v>45879</c:v>
                </c:pt>
                <c:pt idx="20">
                  <c:v>45880</c:v>
                </c:pt>
                <c:pt idx="22">
                  <c:v>45881</c:v>
                </c:pt>
                <c:pt idx="24">
                  <c:v>45882</c:v>
                </c:pt>
                <c:pt idx="26">
                  <c:v>45883</c:v>
                </c:pt>
                <c:pt idx="28">
                  <c:v>45884</c:v>
                </c:pt>
                <c:pt idx="30">
                  <c:v>45885</c:v>
                </c:pt>
                <c:pt idx="32">
                  <c:v>45886</c:v>
                </c:pt>
                <c:pt idx="34">
                  <c:v>45887</c:v>
                </c:pt>
                <c:pt idx="36">
                  <c:v>45888</c:v>
                </c:pt>
                <c:pt idx="38">
                  <c:v>45889</c:v>
                </c:pt>
                <c:pt idx="40">
                  <c:v>45890</c:v>
                </c:pt>
                <c:pt idx="42">
                  <c:v>45891</c:v>
                </c:pt>
                <c:pt idx="44">
                  <c:v>45892</c:v>
                </c:pt>
                <c:pt idx="46">
                  <c:v>45893</c:v>
                </c:pt>
                <c:pt idx="48">
                  <c:v>45894</c:v>
                </c:pt>
                <c:pt idx="50">
                  <c:v>45895</c:v>
                </c:pt>
                <c:pt idx="52">
                  <c:v>45896</c:v>
                </c:pt>
                <c:pt idx="54">
                  <c:v>45897</c:v>
                </c:pt>
                <c:pt idx="56">
                  <c:v>45898</c:v>
                </c:pt>
                <c:pt idx="58">
                  <c:v>45899</c:v>
                </c:pt>
                <c:pt idx="60">
                  <c:v>45900</c:v>
                </c:pt>
              </c:numCache>
            </c:numRef>
          </c:cat>
          <c:val>
            <c:numRef>
              <c:f>'8月'!$D$34:$BM$34</c:f>
              <c:numCache>
                <c:formatCode>"¥"#,##0_);[Red]\("¥"#,##0\)</c:formatCode>
                <c:ptCount val="62"/>
                <c:pt idx="0">
                  <c:v>8402000</c:v>
                </c:pt>
                <c:pt idx="2">
                  <c:v>8402000</c:v>
                </c:pt>
                <c:pt idx="4">
                  <c:v>8402000</c:v>
                </c:pt>
                <c:pt idx="6">
                  <c:v>8402000</c:v>
                </c:pt>
                <c:pt idx="8">
                  <c:v>8402000</c:v>
                </c:pt>
                <c:pt idx="10">
                  <c:v>8402000</c:v>
                </c:pt>
                <c:pt idx="12">
                  <c:v>8402000</c:v>
                </c:pt>
                <c:pt idx="14">
                  <c:v>8402000</c:v>
                </c:pt>
                <c:pt idx="16">
                  <c:v>8402000</c:v>
                </c:pt>
                <c:pt idx="18">
                  <c:v>8402000</c:v>
                </c:pt>
                <c:pt idx="20">
                  <c:v>8402000</c:v>
                </c:pt>
                <c:pt idx="22">
                  <c:v>8402000</c:v>
                </c:pt>
                <c:pt idx="24">
                  <c:v>8402000</c:v>
                </c:pt>
                <c:pt idx="26">
                  <c:v>8402000</c:v>
                </c:pt>
                <c:pt idx="28">
                  <c:v>8402000</c:v>
                </c:pt>
                <c:pt idx="30">
                  <c:v>8402000</c:v>
                </c:pt>
                <c:pt idx="32">
                  <c:v>8402000</c:v>
                </c:pt>
                <c:pt idx="34">
                  <c:v>8402000</c:v>
                </c:pt>
                <c:pt idx="36">
                  <c:v>8402000</c:v>
                </c:pt>
                <c:pt idx="38">
                  <c:v>8402000</c:v>
                </c:pt>
                <c:pt idx="40">
                  <c:v>8402000</c:v>
                </c:pt>
                <c:pt idx="42">
                  <c:v>8402000</c:v>
                </c:pt>
                <c:pt idx="44">
                  <c:v>8402000</c:v>
                </c:pt>
                <c:pt idx="46">
                  <c:v>8402000</c:v>
                </c:pt>
                <c:pt idx="48">
                  <c:v>8402000</c:v>
                </c:pt>
                <c:pt idx="50">
                  <c:v>8402000</c:v>
                </c:pt>
                <c:pt idx="52">
                  <c:v>8402000</c:v>
                </c:pt>
                <c:pt idx="54">
                  <c:v>8402000</c:v>
                </c:pt>
                <c:pt idx="56">
                  <c:v>8402000</c:v>
                </c:pt>
                <c:pt idx="58">
                  <c:v>8402000</c:v>
                </c:pt>
                <c:pt idx="60">
                  <c:v>8402000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0C3-C641-9DF8-5CECBF5233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14"/>
          <c:order val="0"/>
          <c:tx>
            <c:strRef>
              <c:f>口座!$Q$23:$Q$24</c:f>
              <c:strCache>
                <c:ptCount val="2"/>
                <c:pt idx="0">
                  <c:v>8月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03D-9B48-8EC3-E8DB8741060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03D-9B48-8EC3-E8DB8741060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03D-9B48-8EC3-E8DB8741060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03D-9B48-8EC3-E8DB8741060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03D-9B48-8EC3-E8DB8741060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03D-9B48-8EC3-E8DB8741060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03D-9B48-8EC3-E8DB8741060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03D-9B48-8EC3-E8DB8741060B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03D-9B48-8EC3-E8DB8741060B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A03D-9B48-8EC3-E8DB8741060B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A03D-9B48-8EC3-E8DB8741060B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A03D-9B48-8EC3-E8DB8741060B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A03D-9B48-8EC3-E8DB8741060B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A03D-9B48-8EC3-E8DB8741060B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A03D-9B48-8EC3-E8DB8741060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口座!$Q$25:$Q$39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70000</c:v>
                </c:pt>
                <c:pt idx="6">
                  <c:v>7000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A03D-9B48-8EC3-E8DB87410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EE5-3446-AEBD-464191A170B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EE5-3446-AEBD-464191A170B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EE5-3446-AEBD-464191A170B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EE5-3446-AEBD-464191A170BC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E5-3446-AEBD-464191A170BC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E5-3446-AEBD-464191A170BC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EE5-3446-AEBD-464191A170BC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EE5-3446-AEBD-464191A170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'9月'!$X$3:$X$6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'9月'!$Y$3:$Y$6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EE5-3446-AEBD-464191A17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'9月'!$C$17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9-2F4E-819F-4841F1C12C85}"/>
            </c:ext>
          </c:extLst>
        </c:ser>
        <c:ser>
          <c:idx val="1"/>
          <c:order val="1"/>
          <c:tx>
            <c:strRef>
              <c:f>'9月'!$C$18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'9月'!$D$18:$BK$18</c:f>
              <c:numCache>
                <c:formatCode>aaa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F9-2F4E-819F-4841F1C12C85}"/>
            </c:ext>
          </c:extLst>
        </c:ser>
        <c:ser>
          <c:idx val="2"/>
          <c:order val="2"/>
          <c:tx>
            <c:strRef>
              <c:f>'9月'!$C$19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'9月'!$D$19:$BK$19</c:f>
              <c:numCache>
                <c:formatCode>"¥"#,##0_);[Red]\("¥"#,##0\)</c:formatCode>
                <c:ptCount val="60"/>
                <c:pt idx="0">
                  <c:v>4980000</c:v>
                </c:pt>
                <c:pt idx="2">
                  <c:v>4980000</c:v>
                </c:pt>
                <c:pt idx="4">
                  <c:v>4980000</c:v>
                </c:pt>
                <c:pt idx="6">
                  <c:v>4980000</c:v>
                </c:pt>
                <c:pt idx="8">
                  <c:v>4980000</c:v>
                </c:pt>
                <c:pt idx="10">
                  <c:v>4980000</c:v>
                </c:pt>
                <c:pt idx="12">
                  <c:v>4980000</c:v>
                </c:pt>
                <c:pt idx="14">
                  <c:v>4980000</c:v>
                </c:pt>
                <c:pt idx="16">
                  <c:v>4980000</c:v>
                </c:pt>
                <c:pt idx="18">
                  <c:v>4980000</c:v>
                </c:pt>
                <c:pt idx="20">
                  <c:v>4980000</c:v>
                </c:pt>
                <c:pt idx="22">
                  <c:v>4980000</c:v>
                </c:pt>
                <c:pt idx="24">
                  <c:v>4980000</c:v>
                </c:pt>
                <c:pt idx="26">
                  <c:v>4980000</c:v>
                </c:pt>
                <c:pt idx="28">
                  <c:v>4980000</c:v>
                </c:pt>
                <c:pt idx="30">
                  <c:v>4980000</c:v>
                </c:pt>
                <c:pt idx="32">
                  <c:v>4980000</c:v>
                </c:pt>
                <c:pt idx="34">
                  <c:v>4980000</c:v>
                </c:pt>
                <c:pt idx="36">
                  <c:v>4980000</c:v>
                </c:pt>
                <c:pt idx="38">
                  <c:v>4980000</c:v>
                </c:pt>
                <c:pt idx="40">
                  <c:v>4980000</c:v>
                </c:pt>
                <c:pt idx="42">
                  <c:v>4980000</c:v>
                </c:pt>
                <c:pt idx="44">
                  <c:v>4980000</c:v>
                </c:pt>
                <c:pt idx="46">
                  <c:v>4980000</c:v>
                </c:pt>
                <c:pt idx="48">
                  <c:v>4980000</c:v>
                </c:pt>
                <c:pt idx="50">
                  <c:v>4980000</c:v>
                </c:pt>
                <c:pt idx="52">
                  <c:v>4980000</c:v>
                </c:pt>
                <c:pt idx="54">
                  <c:v>4980000</c:v>
                </c:pt>
                <c:pt idx="56">
                  <c:v>4980000</c:v>
                </c:pt>
                <c:pt idx="58">
                  <c:v>4980000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F9-2F4E-819F-4841F1C12C85}"/>
            </c:ext>
          </c:extLst>
        </c:ser>
        <c:ser>
          <c:idx val="3"/>
          <c:order val="3"/>
          <c:tx>
            <c:strRef>
              <c:f>'9月'!$C$20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'9月'!$D$20:$BK$20</c:f>
              <c:numCache>
                <c:formatCode>"¥"#,##0_);[Red]\("¥"#,##0\)</c:formatCode>
                <c:ptCount val="60"/>
                <c:pt idx="0">
                  <c:v>1750000</c:v>
                </c:pt>
                <c:pt idx="2">
                  <c:v>1750000</c:v>
                </c:pt>
                <c:pt idx="4">
                  <c:v>1750000</c:v>
                </c:pt>
                <c:pt idx="6">
                  <c:v>1750000</c:v>
                </c:pt>
                <c:pt idx="8">
                  <c:v>1750000</c:v>
                </c:pt>
                <c:pt idx="10">
                  <c:v>1750000</c:v>
                </c:pt>
                <c:pt idx="12">
                  <c:v>1750000</c:v>
                </c:pt>
                <c:pt idx="14">
                  <c:v>1750000</c:v>
                </c:pt>
                <c:pt idx="16">
                  <c:v>1750000</c:v>
                </c:pt>
                <c:pt idx="18">
                  <c:v>1750000</c:v>
                </c:pt>
                <c:pt idx="20">
                  <c:v>1750000</c:v>
                </c:pt>
                <c:pt idx="22">
                  <c:v>1750000</c:v>
                </c:pt>
                <c:pt idx="24">
                  <c:v>1750000</c:v>
                </c:pt>
                <c:pt idx="26">
                  <c:v>1750000</c:v>
                </c:pt>
                <c:pt idx="28">
                  <c:v>1750000</c:v>
                </c:pt>
                <c:pt idx="30">
                  <c:v>1750000</c:v>
                </c:pt>
                <c:pt idx="32">
                  <c:v>1750000</c:v>
                </c:pt>
                <c:pt idx="34">
                  <c:v>1750000</c:v>
                </c:pt>
                <c:pt idx="36">
                  <c:v>1750000</c:v>
                </c:pt>
                <c:pt idx="38">
                  <c:v>1750000</c:v>
                </c:pt>
                <c:pt idx="40">
                  <c:v>1750000</c:v>
                </c:pt>
                <c:pt idx="42">
                  <c:v>1750000</c:v>
                </c:pt>
                <c:pt idx="44">
                  <c:v>1750000</c:v>
                </c:pt>
                <c:pt idx="46">
                  <c:v>1750000</c:v>
                </c:pt>
                <c:pt idx="48">
                  <c:v>1750000</c:v>
                </c:pt>
                <c:pt idx="50">
                  <c:v>1750000</c:v>
                </c:pt>
                <c:pt idx="52">
                  <c:v>1750000</c:v>
                </c:pt>
                <c:pt idx="54">
                  <c:v>1750000</c:v>
                </c:pt>
                <c:pt idx="56">
                  <c:v>1750000</c:v>
                </c:pt>
                <c:pt idx="58">
                  <c:v>1750000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F9-2F4E-819F-4841F1C12C85}"/>
            </c:ext>
          </c:extLst>
        </c:ser>
        <c:ser>
          <c:idx val="4"/>
          <c:order val="4"/>
          <c:tx>
            <c:strRef>
              <c:f>'9月'!$C$21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'9月'!$D$21:$BK$21</c:f>
              <c:numCache>
                <c:formatCode>"¥"#,##0_);[Red]\("¥"#,##0\)</c:formatCode>
                <c:ptCount val="60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F9-2F4E-819F-4841F1C12C85}"/>
            </c:ext>
          </c:extLst>
        </c:ser>
        <c:ser>
          <c:idx val="5"/>
          <c:order val="5"/>
          <c:tx>
            <c:strRef>
              <c:f>'9月'!$C$22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'9月'!$D$22:$BK$22</c:f>
              <c:numCache>
                <c:formatCode>"¥"#,##0_);[Red]\("¥"#,##0\)</c:formatCode>
                <c:ptCount val="60"/>
                <c:pt idx="0">
                  <c:v>92000</c:v>
                </c:pt>
                <c:pt idx="2">
                  <c:v>92000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  <c:pt idx="58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5F9-2F4E-819F-4841F1C12C85}"/>
            </c:ext>
          </c:extLst>
        </c:ser>
        <c:ser>
          <c:idx val="6"/>
          <c:order val="6"/>
          <c:tx>
            <c:strRef>
              <c:f>'9月'!$C$23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'9月'!$D$23:$BK$23</c:f>
              <c:numCache>
                <c:formatCode>"¥"#,##0_);[Red]\("¥"#,##0\)</c:formatCode>
                <c:ptCount val="60"/>
                <c:pt idx="0">
                  <c:v>53000</c:v>
                </c:pt>
                <c:pt idx="2">
                  <c:v>53000</c:v>
                </c:pt>
                <c:pt idx="4">
                  <c:v>53000</c:v>
                </c:pt>
                <c:pt idx="6">
                  <c:v>53000</c:v>
                </c:pt>
                <c:pt idx="8">
                  <c:v>53000</c:v>
                </c:pt>
                <c:pt idx="10">
                  <c:v>53000</c:v>
                </c:pt>
                <c:pt idx="12">
                  <c:v>53000</c:v>
                </c:pt>
                <c:pt idx="14">
                  <c:v>53000</c:v>
                </c:pt>
                <c:pt idx="16">
                  <c:v>53000</c:v>
                </c:pt>
                <c:pt idx="18">
                  <c:v>53000</c:v>
                </c:pt>
                <c:pt idx="20">
                  <c:v>53000</c:v>
                </c:pt>
                <c:pt idx="22">
                  <c:v>53000</c:v>
                </c:pt>
                <c:pt idx="24">
                  <c:v>53000</c:v>
                </c:pt>
                <c:pt idx="26">
                  <c:v>53000</c:v>
                </c:pt>
                <c:pt idx="28">
                  <c:v>53000</c:v>
                </c:pt>
                <c:pt idx="30">
                  <c:v>53000</c:v>
                </c:pt>
                <c:pt idx="32">
                  <c:v>53000</c:v>
                </c:pt>
                <c:pt idx="34">
                  <c:v>53000</c:v>
                </c:pt>
                <c:pt idx="36">
                  <c:v>53000</c:v>
                </c:pt>
                <c:pt idx="38">
                  <c:v>53000</c:v>
                </c:pt>
                <c:pt idx="40">
                  <c:v>53000</c:v>
                </c:pt>
                <c:pt idx="42">
                  <c:v>53000</c:v>
                </c:pt>
                <c:pt idx="44">
                  <c:v>53000</c:v>
                </c:pt>
                <c:pt idx="46">
                  <c:v>53000</c:v>
                </c:pt>
                <c:pt idx="48">
                  <c:v>53000</c:v>
                </c:pt>
                <c:pt idx="50">
                  <c:v>53000</c:v>
                </c:pt>
                <c:pt idx="52">
                  <c:v>53000</c:v>
                </c:pt>
                <c:pt idx="54">
                  <c:v>53000</c:v>
                </c:pt>
                <c:pt idx="56">
                  <c:v>53000</c:v>
                </c:pt>
                <c:pt idx="58">
                  <c:v>53000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F9-2F4E-819F-4841F1C12C85}"/>
            </c:ext>
          </c:extLst>
        </c:ser>
        <c:ser>
          <c:idx val="7"/>
          <c:order val="7"/>
          <c:tx>
            <c:strRef>
              <c:f>'9月'!$C$24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'9月'!$D$24:$BK$24</c:f>
              <c:numCache>
                <c:formatCode>"¥"#,##0_);[Red]\("¥"#,##0\)</c:formatCode>
                <c:ptCount val="60"/>
                <c:pt idx="0">
                  <c:v>-640000</c:v>
                </c:pt>
                <c:pt idx="2">
                  <c:v>-640000</c:v>
                </c:pt>
                <c:pt idx="4">
                  <c:v>-640000</c:v>
                </c:pt>
                <c:pt idx="6">
                  <c:v>-640000</c:v>
                </c:pt>
                <c:pt idx="8">
                  <c:v>-640000</c:v>
                </c:pt>
                <c:pt idx="10">
                  <c:v>-640000</c:v>
                </c:pt>
                <c:pt idx="12">
                  <c:v>-640000</c:v>
                </c:pt>
                <c:pt idx="14">
                  <c:v>-640000</c:v>
                </c:pt>
                <c:pt idx="16">
                  <c:v>-640000</c:v>
                </c:pt>
                <c:pt idx="18">
                  <c:v>-640000</c:v>
                </c:pt>
                <c:pt idx="20">
                  <c:v>-640000</c:v>
                </c:pt>
                <c:pt idx="22">
                  <c:v>-640000</c:v>
                </c:pt>
                <c:pt idx="24">
                  <c:v>-640000</c:v>
                </c:pt>
                <c:pt idx="26">
                  <c:v>-640000</c:v>
                </c:pt>
                <c:pt idx="28">
                  <c:v>-640000</c:v>
                </c:pt>
                <c:pt idx="30">
                  <c:v>-640000</c:v>
                </c:pt>
                <c:pt idx="32">
                  <c:v>-640000</c:v>
                </c:pt>
                <c:pt idx="34">
                  <c:v>-640000</c:v>
                </c:pt>
                <c:pt idx="36">
                  <c:v>-640000</c:v>
                </c:pt>
                <c:pt idx="38">
                  <c:v>-640000</c:v>
                </c:pt>
                <c:pt idx="40">
                  <c:v>-640000</c:v>
                </c:pt>
                <c:pt idx="42">
                  <c:v>-640000</c:v>
                </c:pt>
                <c:pt idx="44">
                  <c:v>-640000</c:v>
                </c:pt>
                <c:pt idx="46">
                  <c:v>-640000</c:v>
                </c:pt>
                <c:pt idx="48">
                  <c:v>-640000</c:v>
                </c:pt>
                <c:pt idx="50">
                  <c:v>-640000</c:v>
                </c:pt>
                <c:pt idx="52">
                  <c:v>-640000</c:v>
                </c:pt>
                <c:pt idx="54">
                  <c:v>-640000</c:v>
                </c:pt>
                <c:pt idx="56">
                  <c:v>-640000</c:v>
                </c:pt>
                <c:pt idx="58">
                  <c:v>-640000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F9-2F4E-819F-4841F1C12C85}"/>
            </c:ext>
          </c:extLst>
        </c:ser>
        <c:ser>
          <c:idx val="8"/>
          <c:order val="8"/>
          <c:tx>
            <c:strRef>
              <c:f>'9月'!$C$25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'9月'!$D$25:$BK$25</c:f>
              <c:numCache>
                <c:formatCode>"¥"#,##0_);[Red]\("¥"#,##0\)</c:formatCode>
                <c:ptCount val="60"/>
                <c:pt idx="0">
                  <c:v>-120000</c:v>
                </c:pt>
                <c:pt idx="2">
                  <c:v>-120000</c:v>
                </c:pt>
                <c:pt idx="4">
                  <c:v>-120000</c:v>
                </c:pt>
                <c:pt idx="6">
                  <c:v>-120000</c:v>
                </c:pt>
                <c:pt idx="8">
                  <c:v>-120000</c:v>
                </c:pt>
                <c:pt idx="10">
                  <c:v>-120000</c:v>
                </c:pt>
                <c:pt idx="12">
                  <c:v>-120000</c:v>
                </c:pt>
                <c:pt idx="14">
                  <c:v>-120000</c:v>
                </c:pt>
                <c:pt idx="16">
                  <c:v>-120000</c:v>
                </c:pt>
                <c:pt idx="18">
                  <c:v>-120000</c:v>
                </c:pt>
                <c:pt idx="20">
                  <c:v>-120000</c:v>
                </c:pt>
                <c:pt idx="22">
                  <c:v>-120000</c:v>
                </c:pt>
                <c:pt idx="24">
                  <c:v>-120000</c:v>
                </c:pt>
                <c:pt idx="26">
                  <c:v>-120000</c:v>
                </c:pt>
                <c:pt idx="28">
                  <c:v>-120000</c:v>
                </c:pt>
                <c:pt idx="30">
                  <c:v>-120000</c:v>
                </c:pt>
                <c:pt idx="32">
                  <c:v>-120000</c:v>
                </c:pt>
                <c:pt idx="34">
                  <c:v>-120000</c:v>
                </c:pt>
                <c:pt idx="36">
                  <c:v>-120000</c:v>
                </c:pt>
                <c:pt idx="38">
                  <c:v>-120000</c:v>
                </c:pt>
                <c:pt idx="40">
                  <c:v>-120000</c:v>
                </c:pt>
                <c:pt idx="42">
                  <c:v>-120000</c:v>
                </c:pt>
                <c:pt idx="44">
                  <c:v>-120000</c:v>
                </c:pt>
                <c:pt idx="46">
                  <c:v>-120000</c:v>
                </c:pt>
                <c:pt idx="48">
                  <c:v>-120000</c:v>
                </c:pt>
                <c:pt idx="50">
                  <c:v>-120000</c:v>
                </c:pt>
                <c:pt idx="52">
                  <c:v>-120000</c:v>
                </c:pt>
                <c:pt idx="54">
                  <c:v>-120000</c:v>
                </c:pt>
                <c:pt idx="56">
                  <c:v>-120000</c:v>
                </c:pt>
                <c:pt idx="58">
                  <c:v>-120000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5F9-2F4E-819F-4841F1C12C85}"/>
            </c:ext>
          </c:extLst>
        </c:ser>
        <c:ser>
          <c:idx val="9"/>
          <c:order val="9"/>
          <c:tx>
            <c:strRef>
              <c:f>'9月'!$C$26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'9月'!$D$26:$BK$26</c:f>
              <c:numCache>
                <c:formatCode>"¥"#,##0_);[Red]\("¥"#,##0\)</c:formatCode>
                <c:ptCount val="60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  <c:pt idx="58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5F9-2F4E-819F-4841F1C12C85}"/>
            </c:ext>
          </c:extLst>
        </c:ser>
        <c:ser>
          <c:idx val="10"/>
          <c:order val="10"/>
          <c:tx>
            <c:strRef>
              <c:f>'9月'!$C$27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'9月'!$D$27:$BK$27</c:f>
              <c:numCache>
                <c:formatCode>"¥"#,##0_);[Red]\("¥"#,##0\)</c:formatCode>
                <c:ptCount val="60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  <c:pt idx="58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5F9-2F4E-819F-4841F1C12C85}"/>
            </c:ext>
          </c:extLst>
        </c:ser>
        <c:ser>
          <c:idx val="11"/>
          <c:order val="11"/>
          <c:tx>
            <c:strRef>
              <c:f>'9月'!$C$28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'9月'!$D$28:$BK$28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5F9-2F4E-819F-4841F1C12C85}"/>
            </c:ext>
          </c:extLst>
        </c:ser>
        <c:ser>
          <c:idx val="12"/>
          <c:order val="12"/>
          <c:tx>
            <c:strRef>
              <c:f>'9月'!$C$29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'9月'!$D$29:$BK$29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5F9-2F4E-819F-4841F1C12C85}"/>
            </c:ext>
          </c:extLst>
        </c:ser>
        <c:ser>
          <c:idx val="13"/>
          <c:order val="13"/>
          <c:tx>
            <c:strRef>
              <c:f>'9月'!$C$30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'9月'!$D$30:$BK$30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5F9-2F4E-819F-4841F1C12C85}"/>
            </c:ext>
          </c:extLst>
        </c:ser>
        <c:ser>
          <c:idx val="14"/>
          <c:order val="14"/>
          <c:tx>
            <c:strRef>
              <c:f>'9月'!$C$31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'9月'!$D$31:$BK$31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5F9-2F4E-819F-4841F1C12C85}"/>
            </c:ext>
          </c:extLst>
        </c:ser>
        <c:ser>
          <c:idx val="15"/>
          <c:order val="15"/>
          <c:tx>
            <c:strRef>
              <c:f>'9月'!$C$32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'9月'!$D$32:$BK$32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5F9-2F4E-819F-4841F1C12C85}"/>
            </c:ext>
          </c:extLst>
        </c:ser>
        <c:ser>
          <c:idx val="16"/>
          <c:order val="16"/>
          <c:tx>
            <c:strRef>
              <c:f>'9月'!$C$33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'9月'!$D$33:$BK$33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5F9-2F4E-819F-4841F1C12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'9月'!$C$34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'9月'!$D$17:$BK$17</c:f>
              <c:numCache>
                <c:formatCode>d</c:formatCode>
                <c:ptCount val="60"/>
                <c:pt idx="0">
                  <c:v>45901</c:v>
                </c:pt>
                <c:pt idx="2">
                  <c:v>45902</c:v>
                </c:pt>
                <c:pt idx="4">
                  <c:v>45903</c:v>
                </c:pt>
                <c:pt idx="6">
                  <c:v>45904</c:v>
                </c:pt>
                <c:pt idx="8">
                  <c:v>45905</c:v>
                </c:pt>
                <c:pt idx="10">
                  <c:v>45906</c:v>
                </c:pt>
                <c:pt idx="12">
                  <c:v>45907</c:v>
                </c:pt>
                <c:pt idx="14">
                  <c:v>45908</c:v>
                </c:pt>
                <c:pt idx="16">
                  <c:v>45909</c:v>
                </c:pt>
                <c:pt idx="18">
                  <c:v>45910</c:v>
                </c:pt>
                <c:pt idx="20">
                  <c:v>45911</c:v>
                </c:pt>
                <c:pt idx="22">
                  <c:v>45912</c:v>
                </c:pt>
                <c:pt idx="24">
                  <c:v>45913</c:v>
                </c:pt>
                <c:pt idx="26">
                  <c:v>45914</c:v>
                </c:pt>
                <c:pt idx="28">
                  <c:v>45915</c:v>
                </c:pt>
                <c:pt idx="30">
                  <c:v>45916</c:v>
                </c:pt>
                <c:pt idx="32">
                  <c:v>45917</c:v>
                </c:pt>
                <c:pt idx="34">
                  <c:v>45918</c:v>
                </c:pt>
                <c:pt idx="36">
                  <c:v>45919</c:v>
                </c:pt>
                <c:pt idx="38">
                  <c:v>45920</c:v>
                </c:pt>
                <c:pt idx="40">
                  <c:v>45921</c:v>
                </c:pt>
                <c:pt idx="42">
                  <c:v>45922</c:v>
                </c:pt>
                <c:pt idx="44">
                  <c:v>45923</c:v>
                </c:pt>
                <c:pt idx="46">
                  <c:v>45924</c:v>
                </c:pt>
                <c:pt idx="48">
                  <c:v>45925</c:v>
                </c:pt>
                <c:pt idx="50">
                  <c:v>45926</c:v>
                </c:pt>
                <c:pt idx="52">
                  <c:v>45927</c:v>
                </c:pt>
                <c:pt idx="54">
                  <c:v>45928</c:v>
                </c:pt>
                <c:pt idx="56">
                  <c:v>45929</c:v>
                </c:pt>
                <c:pt idx="58">
                  <c:v>45930</c:v>
                </c:pt>
              </c:numCache>
            </c:numRef>
          </c:cat>
          <c:val>
            <c:numRef>
              <c:f>'9月'!$D$34:$BK$34</c:f>
              <c:numCache>
                <c:formatCode>"¥"#,##0_);[Red]\("¥"#,##0\)</c:formatCode>
                <c:ptCount val="60"/>
                <c:pt idx="0">
                  <c:v>8585000</c:v>
                </c:pt>
                <c:pt idx="2">
                  <c:v>8585000</c:v>
                </c:pt>
                <c:pt idx="4">
                  <c:v>8585000</c:v>
                </c:pt>
                <c:pt idx="6">
                  <c:v>8585000</c:v>
                </c:pt>
                <c:pt idx="8">
                  <c:v>8585000</c:v>
                </c:pt>
                <c:pt idx="10">
                  <c:v>8585000</c:v>
                </c:pt>
                <c:pt idx="12">
                  <c:v>8585000</c:v>
                </c:pt>
                <c:pt idx="14">
                  <c:v>8585000</c:v>
                </c:pt>
                <c:pt idx="16">
                  <c:v>8585000</c:v>
                </c:pt>
                <c:pt idx="18">
                  <c:v>8585000</c:v>
                </c:pt>
                <c:pt idx="20">
                  <c:v>8585000</c:v>
                </c:pt>
                <c:pt idx="22">
                  <c:v>8585000</c:v>
                </c:pt>
                <c:pt idx="24">
                  <c:v>8585000</c:v>
                </c:pt>
                <c:pt idx="26">
                  <c:v>8585000</c:v>
                </c:pt>
                <c:pt idx="28">
                  <c:v>8585000</c:v>
                </c:pt>
                <c:pt idx="30">
                  <c:v>8585000</c:v>
                </c:pt>
                <c:pt idx="32">
                  <c:v>8585000</c:v>
                </c:pt>
                <c:pt idx="34">
                  <c:v>8585000</c:v>
                </c:pt>
                <c:pt idx="36">
                  <c:v>8585000</c:v>
                </c:pt>
                <c:pt idx="38">
                  <c:v>8585000</c:v>
                </c:pt>
                <c:pt idx="40">
                  <c:v>8585000</c:v>
                </c:pt>
                <c:pt idx="42">
                  <c:v>8585000</c:v>
                </c:pt>
                <c:pt idx="44">
                  <c:v>8585000</c:v>
                </c:pt>
                <c:pt idx="46">
                  <c:v>8585000</c:v>
                </c:pt>
                <c:pt idx="48">
                  <c:v>8585000</c:v>
                </c:pt>
                <c:pt idx="50">
                  <c:v>8585000</c:v>
                </c:pt>
                <c:pt idx="52">
                  <c:v>8585000</c:v>
                </c:pt>
                <c:pt idx="54">
                  <c:v>8585000</c:v>
                </c:pt>
                <c:pt idx="56">
                  <c:v>8585000</c:v>
                </c:pt>
                <c:pt idx="58">
                  <c:v>8585000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5F9-2F4E-819F-4841F1C12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16"/>
          <c:order val="0"/>
          <c:tx>
            <c:strRef>
              <c:f>口座!$S$23:$S$24</c:f>
              <c:strCache>
                <c:ptCount val="2"/>
                <c:pt idx="0">
                  <c:v>9月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F04-1B47-9C60-12518B390F3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F04-1B47-9C60-12518B390F3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F04-1B47-9C60-12518B390F3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F04-1B47-9C60-12518B390F3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F04-1B47-9C60-12518B390F3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F04-1B47-9C60-12518B390F34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3F04-1B47-9C60-12518B390F34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3F04-1B47-9C60-12518B390F34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3F04-1B47-9C60-12518B390F34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3F04-1B47-9C60-12518B390F34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3F04-1B47-9C60-12518B390F34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3F04-1B47-9C60-12518B390F34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3F04-1B47-9C60-12518B390F34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3F04-1B47-9C60-12518B390F34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3F04-1B47-9C60-12518B390F3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口座!$S$25:$S$39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70000</c:v>
                </c:pt>
                <c:pt idx="6">
                  <c:v>7000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3F04-1B47-9C60-12518B390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BFB-1E45-B961-55524ABC9BA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BFB-1E45-B961-55524ABC9BA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BFB-1E45-B961-55524ABC9BA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BFB-1E45-B961-55524ABC9BA0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FB-1E45-B961-55524ABC9BA0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BFB-1E45-B961-55524ABC9BA0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BFB-1E45-B961-55524ABC9BA0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BFB-1E45-B961-55524ABC9B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'10月'!$Y$3:$Y$6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BFB-1E45-B961-55524ABC9B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'10月'!$C$17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59-0842-95C5-0D33AF483AB0}"/>
            </c:ext>
          </c:extLst>
        </c:ser>
        <c:ser>
          <c:idx val="1"/>
          <c:order val="1"/>
          <c:tx>
            <c:strRef>
              <c:f>'10月'!$C$18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'10月'!$D$18:$BM$18</c:f>
              <c:numCache>
                <c:formatCode>aaa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59-0842-95C5-0D33AF483AB0}"/>
            </c:ext>
          </c:extLst>
        </c:ser>
        <c:ser>
          <c:idx val="2"/>
          <c:order val="2"/>
          <c:tx>
            <c:strRef>
              <c:f>'10月'!$C$19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'10月'!$D$19:$BM$19</c:f>
              <c:numCache>
                <c:formatCode>"¥"#,##0_);[Red]\("¥"#,##0\)</c:formatCode>
                <c:ptCount val="62"/>
                <c:pt idx="0">
                  <c:v>5200000</c:v>
                </c:pt>
                <c:pt idx="2">
                  <c:v>5200000</c:v>
                </c:pt>
                <c:pt idx="4">
                  <c:v>5200000</c:v>
                </c:pt>
                <c:pt idx="6">
                  <c:v>5200000</c:v>
                </c:pt>
                <c:pt idx="8">
                  <c:v>5200000</c:v>
                </c:pt>
                <c:pt idx="10">
                  <c:v>5200000</c:v>
                </c:pt>
                <c:pt idx="12">
                  <c:v>5200000</c:v>
                </c:pt>
                <c:pt idx="14">
                  <c:v>5200000</c:v>
                </c:pt>
                <c:pt idx="16">
                  <c:v>5200000</c:v>
                </c:pt>
                <c:pt idx="18">
                  <c:v>5200000</c:v>
                </c:pt>
                <c:pt idx="20">
                  <c:v>5200000</c:v>
                </c:pt>
                <c:pt idx="22">
                  <c:v>5200000</c:v>
                </c:pt>
                <c:pt idx="24">
                  <c:v>5200000</c:v>
                </c:pt>
                <c:pt idx="26">
                  <c:v>5200000</c:v>
                </c:pt>
                <c:pt idx="28">
                  <c:v>5200000</c:v>
                </c:pt>
                <c:pt idx="30">
                  <c:v>5200000</c:v>
                </c:pt>
                <c:pt idx="32">
                  <c:v>5200000</c:v>
                </c:pt>
                <c:pt idx="34">
                  <c:v>5200000</c:v>
                </c:pt>
                <c:pt idx="36">
                  <c:v>5200000</c:v>
                </c:pt>
                <c:pt idx="38">
                  <c:v>5200000</c:v>
                </c:pt>
                <c:pt idx="40">
                  <c:v>5200000</c:v>
                </c:pt>
                <c:pt idx="42">
                  <c:v>5200000</c:v>
                </c:pt>
                <c:pt idx="44">
                  <c:v>5200000</c:v>
                </c:pt>
                <c:pt idx="46">
                  <c:v>5200000</c:v>
                </c:pt>
                <c:pt idx="48">
                  <c:v>5200000</c:v>
                </c:pt>
                <c:pt idx="50">
                  <c:v>5200000</c:v>
                </c:pt>
                <c:pt idx="52">
                  <c:v>5200000</c:v>
                </c:pt>
                <c:pt idx="54">
                  <c:v>5200000</c:v>
                </c:pt>
                <c:pt idx="56">
                  <c:v>5200000</c:v>
                </c:pt>
                <c:pt idx="58">
                  <c:v>5200000</c:v>
                </c:pt>
                <c:pt idx="60">
                  <c:v>5200000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59-0842-95C5-0D33AF483AB0}"/>
            </c:ext>
          </c:extLst>
        </c:ser>
        <c:ser>
          <c:idx val="3"/>
          <c:order val="3"/>
          <c:tx>
            <c:strRef>
              <c:f>'10月'!$C$20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'10月'!$D$20:$BM$20</c:f>
              <c:numCache>
                <c:formatCode>"¥"#,##0_);[Red]\("¥"#,##0\)</c:formatCode>
                <c:ptCount val="62"/>
                <c:pt idx="0">
                  <c:v>1800000</c:v>
                </c:pt>
                <c:pt idx="2">
                  <c:v>1800000</c:v>
                </c:pt>
                <c:pt idx="4">
                  <c:v>1800000</c:v>
                </c:pt>
                <c:pt idx="6">
                  <c:v>1800000</c:v>
                </c:pt>
                <c:pt idx="8">
                  <c:v>1800000</c:v>
                </c:pt>
                <c:pt idx="10">
                  <c:v>1800000</c:v>
                </c:pt>
                <c:pt idx="12">
                  <c:v>1800000</c:v>
                </c:pt>
                <c:pt idx="14">
                  <c:v>1800000</c:v>
                </c:pt>
                <c:pt idx="16">
                  <c:v>1800000</c:v>
                </c:pt>
                <c:pt idx="18">
                  <c:v>1800000</c:v>
                </c:pt>
                <c:pt idx="20">
                  <c:v>1800000</c:v>
                </c:pt>
                <c:pt idx="22">
                  <c:v>1800000</c:v>
                </c:pt>
                <c:pt idx="24">
                  <c:v>1800000</c:v>
                </c:pt>
                <c:pt idx="26">
                  <c:v>1800000</c:v>
                </c:pt>
                <c:pt idx="28">
                  <c:v>1800000</c:v>
                </c:pt>
                <c:pt idx="30">
                  <c:v>1800000</c:v>
                </c:pt>
                <c:pt idx="32">
                  <c:v>1800000</c:v>
                </c:pt>
                <c:pt idx="34">
                  <c:v>1800000</c:v>
                </c:pt>
                <c:pt idx="36">
                  <c:v>1800000</c:v>
                </c:pt>
                <c:pt idx="38">
                  <c:v>1800000</c:v>
                </c:pt>
                <c:pt idx="40">
                  <c:v>1800000</c:v>
                </c:pt>
                <c:pt idx="42">
                  <c:v>1800000</c:v>
                </c:pt>
                <c:pt idx="44">
                  <c:v>1800000</c:v>
                </c:pt>
                <c:pt idx="46">
                  <c:v>1800000</c:v>
                </c:pt>
                <c:pt idx="48">
                  <c:v>1800000</c:v>
                </c:pt>
                <c:pt idx="50">
                  <c:v>1800000</c:v>
                </c:pt>
                <c:pt idx="52">
                  <c:v>1800000</c:v>
                </c:pt>
                <c:pt idx="54">
                  <c:v>1800000</c:v>
                </c:pt>
                <c:pt idx="56">
                  <c:v>1800000</c:v>
                </c:pt>
                <c:pt idx="58">
                  <c:v>1800000</c:v>
                </c:pt>
                <c:pt idx="60">
                  <c:v>1800000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59-0842-95C5-0D33AF483AB0}"/>
            </c:ext>
          </c:extLst>
        </c:ser>
        <c:ser>
          <c:idx val="4"/>
          <c:order val="4"/>
          <c:tx>
            <c:strRef>
              <c:f>'10月'!$C$21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'10月'!$D$21:$BM$21</c:f>
              <c:numCache>
                <c:formatCode>"¥"#,##0_);[Red]\("¥"#,##0\)</c:formatCode>
                <c:ptCount val="62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  <c:pt idx="60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D59-0842-95C5-0D33AF483AB0}"/>
            </c:ext>
          </c:extLst>
        </c:ser>
        <c:ser>
          <c:idx val="5"/>
          <c:order val="5"/>
          <c:tx>
            <c:strRef>
              <c:f>'10月'!$C$22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'10月'!$D$22:$BM$22</c:f>
              <c:numCache>
                <c:formatCode>"¥"#,##0_);[Red]\("¥"#,##0\)</c:formatCode>
                <c:ptCount val="62"/>
                <c:pt idx="0">
                  <c:v>92000</c:v>
                </c:pt>
                <c:pt idx="2">
                  <c:v>92000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  <c:pt idx="58">
                  <c:v>92000</c:v>
                </c:pt>
                <c:pt idx="60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D59-0842-95C5-0D33AF483AB0}"/>
            </c:ext>
          </c:extLst>
        </c:ser>
        <c:ser>
          <c:idx val="6"/>
          <c:order val="6"/>
          <c:tx>
            <c:strRef>
              <c:f>'10月'!$C$23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'10月'!$D$23:$BM$23</c:f>
              <c:numCache>
                <c:formatCode>"¥"#,##0_);[Red]\("¥"#,##0\)</c:formatCode>
                <c:ptCount val="62"/>
                <c:pt idx="0">
                  <c:v>43000</c:v>
                </c:pt>
                <c:pt idx="2">
                  <c:v>43000</c:v>
                </c:pt>
                <c:pt idx="4">
                  <c:v>43000</c:v>
                </c:pt>
                <c:pt idx="6">
                  <c:v>43000</c:v>
                </c:pt>
                <c:pt idx="8">
                  <c:v>43000</c:v>
                </c:pt>
                <c:pt idx="10">
                  <c:v>43000</c:v>
                </c:pt>
                <c:pt idx="12">
                  <c:v>43000</c:v>
                </c:pt>
                <c:pt idx="14">
                  <c:v>43000</c:v>
                </c:pt>
                <c:pt idx="16">
                  <c:v>43000</c:v>
                </c:pt>
                <c:pt idx="18">
                  <c:v>43000</c:v>
                </c:pt>
                <c:pt idx="20">
                  <c:v>43000</c:v>
                </c:pt>
                <c:pt idx="22">
                  <c:v>43000</c:v>
                </c:pt>
                <c:pt idx="24">
                  <c:v>43000</c:v>
                </c:pt>
                <c:pt idx="26">
                  <c:v>43000</c:v>
                </c:pt>
                <c:pt idx="28">
                  <c:v>43000</c:v>
                </c:pt>
                <c:pt idx="30">
                  <c:v>43000</c:v>
                </c:pt>
                <c:pt idx="32">
                  <c:v>43000</c:v>
                </c:pt>
                <c:pt idx="34">
                  <c:v>43000</c:v>
                </c:pt>
                <c:pt idx="36">
                  <c:v>43000</c:v>
                </c:pt>
                <c:pt idx="38">
                  <c:v>43000</c:v>
                </c:pt>
                <c:pt idx="40">
                  <c:v>43000</c:v>
                </c:pt>
                <c:pt idx="42">
                  <c:v>43000</c:v>
                </c:pt>
                <c:pt idx="44">
                  <c:v>43000</c:v>
                </c:pt>
                <c:pt idx="46">
                  <c:v>43000</c:v>
                </c:pt>
                <c:pt idx="48">
                  <c:v>43000</c:v>
                </c:pt>
                <c:pt idx="50">
                  <c:v>43000</c:v>
                </c:pt>
                <c:pt idx="52">
                  <c:v>43000</c:v>
                </c:pt>
                <c:pt idx="54">
                  <c:v>43000</c:v>
                </c:pt>
                <c:pt idx="56">
                  <c:v>43000</c:v>
                </c:pt>
                <c:pt idx="58">
                  <c:v>43000</c:v>
                </c:pt>
                <c:pt idx="60">
                  <c:v>43000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59-0842-95C5-0D33AF483AB0}"/>
            </c:ext>
          </c:extLst>
        </c:ser>
        <c:ser>
          <c:idx val="7"/>
          <c:order val="7"/>
          <c:tx>
            <c:strRef>
              <c:f>'10月'!$C$24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'10月'!$D$24:$BM$24</c:f>
              <c:numCache>
                <c:formatCode>"¥"#,##0_);[Red]\("¥"#,##0\)</c:formatCode>
                <c:ptCount val="62"/>
                <c:pt idx="0">
                  <c:v>-710000</c:v>
                </c:pt>
                <c:pt idx="2">
                  <c:v>-710000</c:v>
                </c:pt>
                <c:pt idx="4">
                  <c:v>-710000</c:v>
                </c:pt>
                <c:pt idx="6">
                  <c:v>-710000</c:v>
                </c:pt>
                <c:pt idx="8">
                  <c:v>-710000</c:v>
                </c:pt>
                <c:pt idx="10">
                  <c:v>-710000</c:v>
                </c:pt>
                <c:pt idx="12">
                  <c:v>-710000</c:v>
                </c:pt>
                <c:pt idx="14">
                  <c:v>-710000</c:v>
                </c:pt>
                <c:pt idx="16">
                  <c:v>-710000</c:v>
                </c:pt>
                <c:pt idx="18">
                  <c:v>-710000</c:v>
                </c:pt>
                <c:pt idx="20">
                  <c:v>-710000</c:v>
                </c:pt>
                <c:pt idx="22">
                  <c:v>-710000</c:v>
                </c:pt>
                <c:pt idx="24">
                  <c:v>-710000</c:v>
                </c:pt>
                <c:pt idx="26">
                  <c:v>-710000</c:v>
                </c:pt>
                <c:pt idx="28">
                  <c:v>-710000</c:v>
                </c:pt>
                <c:pt idx="30">
                  <c:v>-710000</c:v>
                </c:pt>
                <c:pt idx="32">
                  <c:v>-710000</c:v>
                </c:pt>
                <c:pt idx="34">
                  <c:v>-710000</c:v>
                </c:pt>
                <c:pt idx="36">
                  <c:v>-710000</c:v>
                </c:pt>
                <c:pt idx="38">
                  <c:v>-710000</c:v>
                </c:pt>
                <c:pt idx="40">
                  <c:v>-710000</c:v>
                </c:pt>
                <c:pt idx="42">
                  <c:v>-710000</c:v>
                </c:pt>
                <c:pt idx="44">
                  <c:v>-710000</c:v>
                </c:pt>
                <c:pt idx="46">
                  <c:v>-710000</c:v>
                </c:pt>
                <c:pt idx="48">
                  <c:v>-710000</c:v>
                </c:pt>
                <c:pt idx="50">
                  <c:v>-710000</c:v>
                </c:pt>
                <c:pt idx="52">
                  <c:v>-710000</c:v>
                </c:pt>
                <c:pt idx="54">
                  <c:v>-710000</c:v>
                </c:pt>
                <c:pt idx="56">
                  <c:v>-710000</c:v>
                </c:pt>
                <c:pt idx="58">
                  <c:v>-710000</c:v>
                </c:pt>
                <c:pt idx="60">
                  <c:v>-710000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59-0842-95C5-0D33AF483AB0}"/>
            </c:ext>
          </c:extLst>
        </c:ser>
        <c:ser>
          <c:idx val="8"/>
          <c:order val="8"/>
          <c:tx>
            <c:strRef>
              <c:f>'10月'!$C$25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'10月'!$D$25:$BM$25</c:f>
              <c:numCache>
                <c:formatCode>"¥"#,##0_);[Red]\("¥"#,##0\)</c:formatCode>
                <c:ptCount val="62"/>
                <c:pt idx="0">
                  <c:v>-127000</c:v>
                </c:pt>
                <c:pt idx="2">
                  <c:v>-127000</c:v>
                </c:pt>
                <c:pt idx="4">
                  <c:v>-127000</c:v>
                </c:pt>
                <c:pt idx="6">
                  <c:v>-127000</c:v>
                </c:pt>
                <c:pt idx="8">
                  <c:v>-127000</c:v>
                </c:pt>
                <c:pt idx="10">
                  <c:v>-127000</c:v>
                </c:pt>
                <c:pt idx="12">
                  <c:v>-127000</c:v>
                </c:pt>
                <c:pt idx="14">
                  <c:v>-127000</c:v>
                </c:pt>
                <c:pt idx="16">
                  <c:v>-127000</c:v>
                </c:pt>
                <c:pt idx="18">
                  <c:v>-127000</c:v>
                </c:pt>
                <c:pt idx="20">
                  <c:v>-127000</c:v>
                </c:pt>
                <c:pt idx="22">
                  <c:v>-127000</c:v>
                </c:pt>
                <c:pt idx="24">
                  <c:v>-127000</c:v>
                </c:pt>
                <c:pt idx="26">
                  <c:v>-127000</c:v>
                </c:pt>
                <c:pt idx="28">
                  <c:v>-127000</c:v>
                </c:pt>
                <c:pt idx="30">
                  <c:v>-127000</c:v>
                </c:pt>
                <c:pt idx="32">
                  <c:v>-127000</c:v>
                </c:pt>
                <c:pt idx="34">
                  <c:v>-127000</c:v>
                </c:pt>
                <c:pt idx="36">
                  <c:v>-127000</c:v>
                </c:pt>
                <c:pt idx="38">
                  <c:v>-127000</c:v>
                </c:pt>
                <c:pt idx="40">
                  <c:v>-127000</c:v>
                </c:pt>
                <c:pt idx="42">
                  <c:v>-127000</c:v>
                </c:pt>
                <c:pt idx="44">
                  <c:v>-127000</c:v>
                </c:pt>
                <c:pt idx="46">
                  <c:v>-127000</c:v>
                </c:pt>
                <c:pt idx="48">
                  <c:v>-127000</c:v>
                </c:pt>
                <c:pt idx="50">
                  <c:v>-127000</c:v>
                </c:pt>
                <c:pt idx="52">
                  <c:v>-127000</c:v>
                </c:pt>
                <c:pt idx="54">
                  <c:v>-127000</c:v>
                </c:pt>
                <c:pt idx="56">
                  <c:v>-127000</c:v>
                </c:pt>
                <c:pt idx="58">
                  <c:v>-127000</c:v>
                </c:pt>
                <c:pt idx="60">
                  <c:v>-127000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D59-0842-95C5-0D33AF483AB0}"/>
            </c:ext>
          </c:extLst>
        </c:ser>
        <c:ser>
          <c:idx val="9"/>
          <c:order val="9"/>
          <c:tx>
            <c:strRef>
              <c:f>'10月'!$C$26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'10月'!$D$26:$BM$26</c:f>
              <c:numCache>
                <c:formatCode>"¥"#,##0_);[Red]\("¥"#,##0\)</c:formatCode>
                <c:ptCount val="62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  <c:pt idx="58">
                  <c:v>-30000</c:v>
                </c:pt>
                <c:pt idx="60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59-0842-95C5-0D33AF483AB0}"/>
            </c:ext>
          </c:extLst>
        </c:ser>
        <c:ser>
          <c:idx val="10"/>
          <c:order val="10"/>
          <c:tx>
            <c:strRef>
              <c:f>'10月'!$C$27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'10月'!$D$27:$BM$27</c:f>
              <c:numCache>
                <c:formatCode>"¥"#,##0_);[Red]\("¥"#,##0\)</c:formatCode>
                <c:ptCount val="62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  <c:pt idx="58">
                  <c:v>1000000</c:v>
                </c:pt>
                <c:pt idx="60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59-0842-95C5-0D33AF483AB0}"/>
            </c:ext>
          </c:extLst>
        </c:ser>
        <c:ser>
          <c:idx val="11"/>
          <c:order val="11"/>
          <c:tx>
            <c:strRef>
              <c:f>'10月'!$C$28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'10月'!$D$28:$BM$28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59-0842-95C5-0D33AF483AB0}"/>
            </c:ext>
          </c:extLst>
        </c:ser>
        <c:ser>
          <c:idx val="12"/>
          <c:order val="12"/>
          <c:tx>
            <c:strRef>
              <c:f>'10月'!$C$29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'10月'!$D$29:$BM$29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D59-0842-95C5-0D33AF483AB0}"/>
            </c:ext>
          </c:extLst>
        </c:ser>
        <c:ser>
          <c:idx val="13"/>
          <c:order val="13"/>
          <c:tx>
            <c:strRef>
              <c:f>'10月'!$C$30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'10月'!$D$30:$BM$30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59-0842-95C5-0D33AF483AB0}"/>
            </c:ext>
          </c:extLst>
        </c:ser>
        <c:ser>
          <c:idx val="14"/>
          <c:order val="14"/>
          <c:tx>
            <c:strRef>
              <c:f>'10月'!$C$31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'10月'!$D$31:$BM$31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D59-0842-95C5-0D33AF483AB0}"/>
            </c:ext>
          </c:extLst>
        </c:ser>
        <c:ser>
          <c:idx val="15"/>
          <c:order val="15"/>
          <c:tx>
            <c:strRef>
              <c:f>'10月'!$C$32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'10月'!$D$32:$BM$32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D59-0842-95C5-0D33AF483AB0}"/>
            </c:ext>
          </c:extLst>
        </c:ser>
        <c:ser>
          <c:idx val="16"/>
          <c:order val="16"/>
          <c:tx>
            <c:strRef>
              <c:f>'10月'!$C$33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'10月'!$D$33:$BM$33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D59-0842-95C5-0D33AF483A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'10月'!$C$34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'10月'!$D$17:$BM$17</c:f>
              <c:numCache>
                <c:formatCode>d</c:formatCode>
                <c:ptCount val="62"/>
                <c:pt idx="0">
                  <c:v>45931</c:v>
                </c:pt>
                <c:pt idx="2">
                  <c:v>45932</c:v>
                </c:pt>
                <c:pt idx="4">
                  <c:v>45933</c:v>
                </c:pt>
                <c:pt idx="6">
                  <c:v>45934</c:v>
                </c:pt>
                <c:pt idx="8">
                  <c:v>45935</c:v>
                </c:pt>
                <c:pt idx="10">
                  <c:v>45936</c:v>
                </c:pt>
                <c:pt idx="12">
                  <c:v>45937</c:v>
                </c:pt>
                <c:pt idx="14">
                  <c:v>45938</c:v>
                </c:pt>
                <c:pt idx="16">
                  <c:v>45939</c:v>
                </c:pt>
                <c:pt idx="18">
                  <c:v>45940</c:v>
                </c:pt>
                <c:pt idx="20">
                  <c:v>45941</c:v>
                </c:pt>
                <c:pt idx="22">
                  <c:v>45942</c:v>
                </c:pt>
                <c:pt idx="24">
                  <c:v>45943</c:v>
                </c:pt>
                <c:pt idx="26">
                  <c:v>45944</c:v>
                </c:pt>
                <c:pt idx="28">
                  <c:v>45945</c:v>
                </c:pt>
                <c:pt idx="30">
                  <c:v>45946</c:v>
                </c:pt>
                <c:pt idx="32">
                  <c:v>45947</c:v>
                </c:pt>
                <c:pt idx="34">
                  <c:v>45948</c:v>
                </c:pt>
                <c:pt idx="36">
                  <c:v>45949</c:v>
                </c:pt>
                <c:pt idx="38">
                  <c:v>45950</c:v>
                </c:pt>
                <c:pt idx="40">
                  <c:v>45951</c:v>
                </c:pt>
                <c:pt idx="42">
                  <c:v>45952</c:v>
                </c:pt>
                <c:pt idx="44">
                  <c:v>45953</c:v>
                </c:pt>
                <c:pt idx="46">
                  <c:v>45954</c:v>
                </c:pt>
                <c:pt idx="48">
                  <c:v>45955</c:v>
                </c:pt>
                <c:pt idx="50">
                  <c:v>45956</c:v>
                </c:pt>
                <c:pt idx="52">
                  <c:v>45957</c:v>
                </c:pt>
                <c:pt idx="54">
                  <c:v>45958</c:v>
                </c:pt>
                <c:pt idx="56">
                  <c:v>45959</c:v>
                </c:pt>
                <c:pt idx="58">
                  <c:v>45960</c:v>
                </c:pt>
                <c:pt idx="60">
                  <c:v>45961</c:v>
                </c:pt>
              </c:numCache>
            </c:numRef>
          </c:cat>
          <c:val>
            <c:numRef>
              <c:f>'10月'!$D$34:$BM$34</c:f>
              <c:numCache>
                <c:formatCode>"¥"#,##0_);[Red]\("¥"#,##0\)</c:formatCode>
                <c:ptCount val="62"/>
                <c:pt idx="0">
                  <c:v>8768000</c:v>
                </c:pt>
                <c:pt idx="2">
                  <c:v>8768000</c:v>
                </c:pt>
                <c:pt idx="4">
                  <c:v>8768000</c:v>
                </c:pt>
                <c:pt idx="6">
                  <c:v>8768000</c:v>
                </c:pt>
                <c:pt idx="8">
                  <c:v>8768000</c:v>
                </c:pt>
                <c:pt idx="10">
                  <c:v>8768000</c:v>
                </c:pt>
                <c:pt idx="12">
                  <c:v>8768000</c:v>
                </c:pt>
                <c:pt idx="14">
                  <c:v>8768000</c:v>
                </c:pt>
                <c:pt idx="16">
                  <c:v>8768000</c:v>
                </c:pt>
                <c:pt idx="18">
                  <c:v>8768000</c:v>
                </c:pt>
                <c:pt idx="20">
                  <c:v>8768000</c:v>
                </c:pt>
                <c:pt idx="22">
                  <c:v>8768000</c:v>
                </c:pt>
                <c:pt idx="24">
                  <c:v>8768000</c:v>
                </c:pt>
                <c:pt idx="26">
                  <c:v>8768000</c:v>
                </c:pt>
                <c:pt idx="28">
                  <c:v>8768000</c:v>
                </c:pt>
                <c:pt idx="30">
                  <c:v>8768000</c:v>
                </c:pt>
                <c:pt idx="32">
                  <c:v>8768000</c:v>
                </c:pt>
                <c:pt idx="34">
                  <c:v>8768000</c:v>
                </c:pt>
                <c:pt idx="36">
                  <c:v>8768000</c:v>
                </c:pt>
                <c:pt idx="38">
                  <c:v>8768000</c:v>
                </c:pt>
                <c:pt idx="40">
                  <c:v>8768000</c:v>
                </c:pt>
                <c:pt idx="42">
                  <c:v>8768000</c:v>
                </c:pt>
                <c:pt idx="44">
                  <c:v>8768000</c:v>
                </c:pt>
                <c:pt idx="46">
                  <c:v>8768000</c:v>
                </c:pt>
                <c:pt idx="48">
                  <c:v>8768000</c:v>
                </c:pt>
                <c:pt idx="50">
                  <c:v>8768000</c:v>
                </c:pt>
                <c:pt idx="52">
                  <c:v>8768000</c:v>
                </c:pt>
                <c:pt idx="54">
                  <c:v>8768000</c:v>
                </c:pt>
                <c:pt idx="56">
                  <c:v>8768000</c:v>
                </c:pt>
                <c:pt idx="58">
                  <c:v>8768000</c:v>
                </c:pt>
                <c:pt idx="60">
                  <c:v>8768000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D59-0842-95C5-0D33AF483A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口座別消費金額</a:t>
            </a:r>
          </a:p>
        </c:rich>
      </c:tx>
      <c:layout>
        <c:manualLayout>
          <c:xMode val="edge"/>
          <c:yMode val="edge"/>
          <c:x val="4.5134257387475535E-2"/>
          <c:y val="2.2364217252396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口座!$C$23:$C$24</c:f>
              <c:strCache>
                <c:ptCount val="2"/>
                <c:pt idx="0">
                  <c:v>1月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365-A24C-A23A-143DD2E4408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365-A24C-A23A-143DD2E4408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365-A24C-A23A-143DD2E4408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365-A24C-A23A-143DD2E4408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365-A24C-A23A-143DD2E4408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365-A24C-A23A-143DD2E4408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365-A24C-A23A-143DD2E4408F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365-A24C-A23A-143DD2E4408F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365-A24C-A23A-143DD2E4408F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365-A24C-A23A-143DD2E4408F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D365-A24C-A23A-143DD2E4408F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D365-A24C-A23A-143DD2E4408F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D365-A24C-A23A-143DD2E4408F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D365-A24C-A23A-143DD2E4408F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D365-A24C-A23A-143DD2E4408F}"/>
              </c:ext>
            </c:extLst>
          </c:dPt>
          <c:dLbls>
            <c:dLbl>
              <c:idx val="0"/>
              <c:layout>
                <c:manualLayout>
                  <c:x val="0.11420345777108061"/>
                  <c:y val="-3.194888178913737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65-A24C-A23A-143DD2E4408F}"/>
                </c:ext>
              </c:extLst>
            </c:dLbl>
            <c:dLbl>
              <c:idx val="1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886620492758739"/>
                      <c:h val="9.27637040577595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365-A24C-A23A-143DD2E4408F}"/>
                </c:ext>
              </c:extLst>
            </c:dLbl>
            <c:dLbl>
              <c:idx val="2"/>
              <c:layout>
                <c:manualLayout>
                  <c:x val="-0.14555342657098524"/>
                  <c:y val="7.028753993610223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365-A24C-A23A-143DD2E4408F}"/>
                </c:ext>
              </c:extLst>
            </c:dLbl>
            <c:dLbl>
              <c:idx val="3"/>
              <c:layout>
                <c:manualLayout>
                  <c:x val="-3.1349968799904503E-2"/>
                  <c:y val="-0.1214057507987220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365-A24C-A23A-143DD2E4408F}"/>
                </c:ext>
              </c:extLst>
            </c:dLbl>
            <c:dLbl>
              <c:idx val="4"/>
              <c:layout>
                <c:manualLayout>
                  <c:x val="0.10524632382825075"/>
                  <c:y val="4.792332268370606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365-A24C-A23A-143DD2E4408F}"/>
                </c:ext>
              </c:extLst>
            </c:dLbl>
            <c:dLbl>
              <c:idx val="5"/>
              <c:layout>
                <c:manualLayout>
                  <c:x val="-0.10524632382825087"/>
                  <c:y val="9.5846645367411547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365-A24C-A23A-143DD2E440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口座!$C$25:$C$39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8000</c:v>
                </c:pt>
                <c:pt idx="4">
                  <c:v>7000</c:v>
                </c:pt>
                <c:pt idx="5">
                  <c:v>70000</c:v>
                </c:pt>
                <c:pt idx="6">
                  <c:v>14000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D365-A24C-A23A-143DD2E44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18"/>
          <c:order val="0"/>
          <c:tx>
            <c:strRef>
              <c:f>口座!$U$23:$U$24</c:f>
              <c:strCache>
                <c:ptCount val="2"/>
                <c:pt idx="0">
                  <c:v>10月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9AC-FE4E-BFA9-1853D54F1FC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9AC-FE4E-BFA9-1853D54F1FC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9AC-FE4E-BFA9-1853D54F1FC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9AC-FE4E-BFA9-1853D54F1FC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9AC-FE4E-BFA9-1853D54F1FC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9AC-FE4E-BFA9-1853D54F1FC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9AC-FE4E-BFA9-1853D54F1FC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79AC-FE4E-BFA9-1853D54F1FC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79AC-FE4E-BFA9-1853D54F1FC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79AC-FE4E-BFA9-1853D54F1FC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79AC-FE4E-BFA9-1853D54F1FC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79AC-FE4E-BFA9-1853D54F1FC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79AC-FE4E-BFA9-1853D54F1FC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79AC-FE4E-BFA9-1853D54F1FC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79AC-FE4E-BFA9-1853D54F1F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口座!$U$25:$U$39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70000</c:v>
                </c:pt>
                <c:pt idx="6">
                  <c:v>7000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79AC-FE4E-BFA9-1853D54F1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66D-3B4D-A24A-E485E3BF4C0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66D-3B4D-A24A-E485E3BF4C0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66D-3B4D-A24A-E485E3BF4C0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66D-3B4D-A24A-E485E3BF4C04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6D-3B4D-A24A-E485E3BF4C04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6D-3B4D-A24A-E485E3BF4C04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6D-3B4D-A24A-E485E3BF4C04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66D-3B4D-A24A-E485E3BF4C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'11月'!$X$3:$X$6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'11月'!$Y$3:$Y$6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66D-3B4D-A24A-E485E3BF4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'11月'!$C$17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00-134C-9D55-ABB078B21A56}"/>
            </c:ext>
          </c:extLst>
        </c:ser>
        <c:ser>
          <c:idx val="1"/>
          <c:order val="1"/>
          <c:tx>
            <c:strRef>
              <c:f>'11月'!$C$18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'11月'!$D$18:$BK$18</c:f>
              <c:numCache>
                <c:formatCode>aaa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00-134C-9D55-ABB078B21A56}"/>
            </c:ext>
          </c:extLst>
        </c:ser>
        <c:ser>
          <c:idx val="2"/>
          <c:order val="2"/>
          <c:tx>
            <c:strRef>
              <c:f>'11月'!$C$19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'11月'!$D$19:$BK$19</c:f>
              <c:numCache>
                <c:formatCode>"¥"#,##0_);[Red]\("¥"#,##0\)</c:formatCode>
                <c:ptCount val="60"/>
                <c:pt idx="0">
                  <c:v>5420000</c:v>
                </c:pt>
                <c:pt idx="2">
                  <c:v>5420000</c:v>
                </c:pt>
                <c:pt idx="4">
                  <c:v>5420000</c:v>
                </c:pt>
                <c:pt idx="6">
                  <c:v>5420000</c:v>
                </c:pt>
                <c:pt idx="8">
                  <c:v>5420000</c:v>
                </c:pt>
                <c:pt idx="10">
                  <c:v>5420000</c:v>
                </c:pt>
                <c:pt idx="12">
                  <c:v>5420000</c:v>
                </c:pt>
                <c:pt idx="14">
                  <c:v>5420000</c:v>
                </c:pt>
                <c:pt idx="16">
                  <c:v>5420000</c:v>
                </c:pt>
                <c:pt idx="18">
                  <c:v>5420000</c:v>
                </c:pt>
                <c:pt idx="20">
                  <c:v>5420000</c:v>
                </c:pt>
                <c:pt idx="22">
                  <c:v>5420000</c:v>
                </c:pt>
                <c:pt idx="24">
                  <c:v>5420000</c:v>
                </c:pt>
                <c:pt idx="26">
                  <c:v>5420000</c:v>
                </c:pt>
                <c:pt idx="28">
                  <c:v>5420000</c:v>
                </c:pt>
                <c:pt idx="30">
                  <c:v>5420000</c:v>
                </c:pt>
                <c:pt idx="32">
                  <c:v>5420000</c:v>
                </c:pt>
                <c:pt idx="34">
                  <c:v>5420000</c:v>
                </c:pt>
                <c:pt idx="36">
                  <c:v>5420000</c:v>
                </c:pt>
                <c:pt idx="38">
                  <c:v>5420000</c:v>
                </c:pt>
                <c:pt idx="40">
                  <c:v>5420000</c:v>
                </c:pt>
                <c:pt idx="42">
                  <c:v>5420000</c:v>
                </c:pt>
                <c:pt idx="44">
                  <c:v>5420000</c:v>
                </c:pt>
                <c:pt idx="46">
                  <c:v>5420000</c:v>
                </c:pt>
                <c:pt idx="48">
                  <c:v>5420000</c:v>
                </c:pt>
                <c:pt idx="50">
                  <c:v>5420000</c:v>
                </c:pt>
                <c:pt idx="52">
                  <c:v>5420000</c:v>
                </c:pt>
                <c:pt idx="54">
                  <c:v>5420000</c:v>
                </c:pt>
                <c:pt idx="56">
                  <c:v>5420000</c:v>
                </c:pt>
                <c:pt idx="58">
                  <c:v>5420000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00-134C-9D55-ABB078B21A56}"/>
            </c:ext>
          </c:extLst>
        </c:ser>
        <c:ser>
          <c:idx val="3"/>
          <c:order val="3"/>
          <c:tx>
            <c:strRef>
              <c:f>'11月'!$C$20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'11月'!$D$20:$BK$20</c:f>
              <c:numCache>
                <c:formatCode>"¥"#,##0_);[Red]\("¥"#,##0\)</c:formatCode>
                <c:ptCount val="60"/>
                <c:pt idx="0">
                  <c:v>1850000</c:v>
                </c:pt>
                <c:pt idx="2">
                  <c:v>1850000</c:v>
                </c:pt>
                <c:pt idx="4">
                  <c:v>1850000</c:v>
                </c:pt>
                <c:pt idx="6">
                  <c:v>1850000</c:v>
                </c:pt>
                <c:pt idx="8">
                  <c:v>1850000</c:v>
                </c:pt>
                <c:pt idx="10">
                  <c:v>1850000</c:v>
                </c:pt>
                <c:pt idx="12">
                  <c:v>1850000</c:v>
                </c:pt>
                <c:pt idx="14">
                  <c:v>1850000</c:v>
                </c:pt>
                <c:pt idx="16">
                  <c:v>1850000</c:v>
                </c:pt>
                <c:pt idx="18">
                  <c:v>1850000</c:v>
                </c:pt>
                <c:pt idx="20">
                  <c:v>1850000</c:v>
                </c:pt>
                <c:pt idx="22">
                  <c:v>1850000</c:v>
                </c:pt>
                <c:pt idx="24">
                  <c:v>1850000</c:v>
                </c:pt>
                <c:pt idx="26">
                  <c:v>1850000</c:v>
                </c:pt>
                <c:pt idx="28">
                  <c:v>1850000</c:v>
                </c:pt>
                <c:pt idx="30">
                  <c:v>1850000</c:v>
                </c:pt>
                <c:pt idx="32">
                  <c:v>1850000</c:v>
                </c:pt>
                <c:pt idx="34">
                  <c:v>1850000</c:v>
                </c:pt>
                <c:pt idx="36">
                  <c:v>1850000</c:v>
                </c:pt>
                <c:pt idx="38">
                  <c:v>1850000</c:v>
                </c:pt>
                <c:pt idx="40">
                  <c:v>1850000</c:v>
                </c:pt>
                <c:pt idx="42">
                  <c:v>1850000</c:v>
                </c:pt>
                <c:pt idx="44">
                  <c:v>1850000</c:v>
                </c:pt>
                <c:pt idx="46">
                  <c:v>1850000</c:v>
                </c:pt>
                <c:pt idx="48">
                  <c:v>1850000</c:v>
                </c:pt>
                <c:pt idx="50">
                  <c:v>1850000</c:v>
                </c:pt>
                <c:pt idx="52">
                  <c:v>1850000</c:v>
                </c:pt>
                <c:pt idx="54">
                  <c:v>1850000</c:v>
                </c:pt>
                <c:pt idx="56">
                  <c:v>1850000</c:v>
                </c:pt>
                <c:pt idx="58">
                  <c:v>1850000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00-134C-9D55-ABB078B21A56}"/>
            </c:ext>
          </c:extLst>
        </c:ser>
        <c:ser>
          <c:idx val="4"/>
          <c:order val="4"/>
          <c:tx>
            <c:strRef>
              <c:f>'11月'!$C$21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'11月'!$D$21:$BK$21</c:f>
              <c:numCache>
                <c:formatCode>"¥"#,##0_);[Red]\("¥"#,##0\)</c:formatCode>
                <c:ptCount val="60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00-134C-9D55-ABB078B21A56}"/>
            </c:ext>
          </c:extLst>
        </c:ser>
        <c:ser>
          <c:idx val="5"/>
          <c:order val="5"/>
          <c:tx>
            <c:strRef>
              <c:f>'11月'!$C$22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'11月'!$D$22:$BK$22</c:f>
              <c:numCache>
                <c:formatCode>"¥"#,##0_);[Red]\("¥"#,##0\)</c:formatCode>
                <c:ptCount val="60"/>
                <c:pt idx="0">
                  <c:v>92000</c:v>
                </c:pt>
                <c:pt idx="2">
                  <c:v>92000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  <c:pt idx="58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500-134C-9D55-ABB078B21A56}"/>
            </c:ext>
          </c:extLst>
        </c:ser>
        <c:ser>
          <c:idx val="6"/>
          <c:order val="6"/>
          <c:tx>
            <c:strRef>
              <c:f>'11月'!$C$23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'11月'!$D$23:$BK$23</c:f>
              <c:numCache>
                <c:formatCode>"¥"#,##0_);[Red]\("¥"#,##0\)</c:formatCode>
                <c:ptCount val="60"/>
                <c:pt idx="0">
                  <c:v>33000</c:v>
                </c:pt>
                <c:pt idx="2">
                  <c:v>33000</c:v>
                </c:pt>
                <c:pt idx="4">
                  <c:v>33000</c:v>
                </c:pt>
                <c:pt idx="6">
                  <c:v>33000</c:v>
                </c:pt>
                <c:pt idx="8">
                  <c:v>33000</c:v>
                </c:pt>
                <c:pt idx="10">
                  <c:v>33000</c:v>
                </c:pt>
                <c:pt idx="12">
                  <c:v>33000</c:v>
                </c:pt>
                <c:pt idx="14">
                  <c:v>33000</c:v>
                </c:pt>
                <c:pt idx="16">
                  <c:v>33000</c:v>
                </c:pt>
                <c:pt idx="18">
                  <c:v>33000</c:v>
                </c:pt>
                <c:pt idx="20">
                  <c:v>33000</c:v>
                </c:pt>
                <c:pt idx="22">
                  <c:v>33000</c:v>
                </c:pt>
                <c:pt idx="24">
                  <c:v>33000</c:v>
                </c:pt>
                <c:pt idx="26">
                  <c:v>33000</c:v>
                </c:pt>
                <c:pt idx="28">
                  <c:v>33000</c:v>
                </c:pt>
                <c:pt idx="30">
                  <c:v>33000</c:v>
                </c:pt>
                <c:pt idx="32">
                  <c:v>33000</c:v>
                </c:pt>
                <c:pt idx="34">
                  <c:v>33000</c:v>
                </c:pt>
                <c:pt idx="36">
                  <c:v>33000</c:v>
                </c:pt>
                <c:pt idx="38">
                  <c:v>33000</c:v>
                </c:pt>
                <c:pt idx="40">
                  <c:v>33000</c:v>
                </c:pt>
                <c:pt idx="42">
                  <c:v>33000</c:v>
                </c:pt>
                <c:pt idx="44">
                  <c:v>33000</c:v>
                </c:pt>
                <c:pt idx="46">
                  <c:v>33000</c:v>
                </c:pt>
                <c:pt idx="48">
                  <c:v>33000</c:v>
                </c:pt>
                <c:pt idx="50">
                  <c:v>33000</c:v>
                </c:pt>
                <c:pt idx="52">
                  <c:v>33000</c:v>
                </c:pt>
                <c:pt idx="54">
                  <c:v>33000</c:v>
                </c:pt>
                <c:pt idx="56">
                  <c:v>33000</c:v>
                </c:pt>
                <c:pt idx="58">
                  <c:v>33000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00-134C-9D55-ABB078B21A56}"/>
            </c:ext>
          </c:extLst>
        </c:ser>
        <c:ser>
          <c:idx val="7"/>
          <c:order val="7"/>
          <c:tx>
            <c:strRef>
              <c:f>'11月'!$C$24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'11月'!$D$24:$BK$24</c:f>
              <c:numCache>
                <c:formatCode>"¥"#,##0_);[Red]\("¥"#,##0\)</c:formatCode>
                <c:ptCount val="60"/>
                <c:pt idx="0">
                  <c:v>-780000</c:v>
                </c:pt>
                <c:pt idx="2">
                  <c:v>-780000</c:v>
                </c:pt>
                <c:pt idx="4">
                  <c:v>-780000</c:v>
                </c:pt>
                <c:pt idx="6">
                  <c:v>-780000</c:v>
                </c:pt>
                <c:pt idx="8">
                  <c:v>-780000</c:v>
                </c:pt>
                <c:pt idx="10">
                  <c:v>-780000</c:v>
                </c:pt>
                <c:pt idx="12">
                  <c:v>-780000</c:v>
                </c:pt>
                <c:pt idx="14">
                  <c:v>-780000</c:v>
                </c:pt>
                <c:pt idx="16">
                  <c:v>-780000</c:v>
                </c:pt>
                <c:pt idx="18">
                  <c:v>-780000</c:v>
                </c:pt>
                <c:pt idx="20">
                  <c:v>-780000</c:v>
                </c:pt>
                <c:pt idx="22">
                  <c:v>-780000</c:v>
                </c:pt>
                <c:pt idx="24">
                  <c:v>-780000</c:v>
                </c:pt>
                <c:pt idx="26">
                  <c:v>-780000</c:v>
                </c:pt>
                <c:pt idx="28">
                  <c:v>-780000</c:v>
                </c:pt>
                <c:pt idx="30">
                  <c:v>-780000</c:v>
                </c:pt>
                <c:pt idx="32">
                  <c:v>-780000</c:v>
                </c:pt>
                <c:pt idx="34">
                  <c:v>-780000</c:v>
                </c:pt>
                <c:pt idx="36">
                  <c:v>-780000</c:v>
                </c:pt>
                <c:pt idx="38">
                  <c:v>-780000</c:v>
                </c:pt>
                <c:pt idx="40">
                  <c:v>-780000</c:v>
                </c:pt>
                <c:pt idx="42">
                  <c:v>-780000</c:v>
                </c:pt>
                <c:pt idx="44">
                  <c:v>-780000</c:v>
                </c:pt>
                <c:pt idx="46">
                  <c:v>-780000</c:v>
                </c:pt>
                <c:pt idx="48">
                  <c:v>-780000</c:v>
                </c:pt>
                <c:pt idx="50">
                  <c:v>-780000</c:v>
                </c:pt>
                <c:pt idx="52">
                  <c:v>-780000</c:v>
                </c:pt>
                <c:pt idx="54">
                  <c:v>-780000</c:v>
                </c:pt>
                <c:pt idx="56">
                  <c:v>-780000</c:v>
                </c:pt>
                <c:pt idx="58">
                  <c:v>-780000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500-134C-9D55-ABB078B21A56}"/>
            </c:ext>
          </c:extLst>
        </c:ser>
        <c:ser>
          <c:idx val="8"/>
          <c:order val="8"/>
          <c:tx>
            <c:strRef>
              <c:f>'11月'!$C$25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'11月'!$D$25:$BK$25</c:f>
              <c:numCache>
                <c:formatCode>"¥"#,##0_);[Red]\("¥"#,##0\)</c:formatCode>
                <c:ptCount val="60"/>
                <c:pt idx="0">
                  <c:v>-134000</c:v>
                </c:pt>
                <c:pt idx="2">
                  <c:v>-134000</c:v>
                </c:pt>
                <c:pt idx="4">
                  <c:v>-134000</c:v>
                </c:pt>
                <c:pt idx="6">
                  <c:v>-134000</c:v>
                </c:pt>
                <c:pt idx="8">
                  <c:v>-134000</c:v>
                </c:pt>
                <c:pt idx="10">
                  <c:v>-134000</c:v>
                </c:pt>
                <c:pt idx="12">
                  <c:v>-134000</c:v>
                </c:pt>
                <c:pt idx="14">
                  <c:v>-134000</c:v>
                </c:pt>
                <c:pt idx="16">
                  <c:v>-134000</c:v>
                </c:pt>
                <c:pt idx="18">
                  <c:v>-134000</c:v>
                </c:pt>
                <c:pt idx="20">
                  <c:v>-134000</c:v>
                </c:pt>
                <c:pt idx="22">
                  <c:v>-134000</c:v>
                </c:pt>
                <c:pt idx="24">
                  <c:v>-134000</c:v>
                </c:pt>
                <c:pt idx="26">
                  <c:v>-134000</c:v>
                </c:pt>
                <c:pt idx="28">
                  <c:v>-134000</c:v>
                </c:pt>
                <c:pt idx="30">
                  <c:v>-134000</c:v>
                </c:pt>
                <c:pt idx="32">
                  <c:v>-134000</c:v>
                </c:pt>
                <c:pt idx="34">
                  <c:v>-134000</c:v>
                </c:pt>
                <c:pt idx="36">
                  <c:v>-134000</c:v>
                </c:pt>
                <c:pt idx="38">
                  <c:v>-134000</c:v>
                </c:pt>
                <c:pt idx="40">
                  <c:v>-134000</c:v>
                </c:pt>
                <c:pt idx="42">
                  <c:v>-134000</c:v>
                </c:pt>
                <c:pt idx="44">
                  <c:v>-134000</c:v>
                </c:pt>
                <c:pt idx="46">
                  <c:v>-134000</c:v>
                </c:pt>
                <c:pt idx="48">
                  <c:v>-134000</c:v>
                </c:pt>
                <c:pt idx="50">
                  <c:v>-134000</c:v>
                </c:pt>
                <c:pt idx="52">
                  <c:v>-134000</c:v>
                </c:pt>
                <c:pt idx="54">
                  <c:v>-134000</c:v>
                </c:pt>
                <c:pt idx="56">
                  <c:v>-134000</c:v>
                </c:pt>
                <c:pt idx="58">
                  <c:v>-134000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500-134C-9D55-ABB078B21A56}"/>
            </c:ext>
          </c:extLst>
        </c:ser>
        <c:ser>
          <c:idx val="9"/>
          <c:order val="9"/>
          <c:tx>
            <c:strRef>
              <c:f>'11月'!$C$26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'11月'!$D$26:$BK$26</c:f>
              <c:numCache>
                <c:formatCode>"¥"#,##0_);[Red]\("¥"#,##0\)</c:formatCode>
                <c:ptCount val="60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  <c:pt idx="58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00-134C-9D55-ABB078B21A56}"/>
            </c:ext>
          </c:extLst>
        </c:ser>
        <c:ser>
          <c:idx val="10"/>
          <c:order val="10"/>
          <c:tx>
            <c:strRef>
              <c:f>'11月'!$C$27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'11月'!$D$27:$BK$27</c:f>
              <c:numCache>
                <c:formatCode>"¥"#,##0_);[Red]\("¥"#,##0\)</c:formatCode>
                <c:ptCount val="60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  <c:pt idx="58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00-134C-9D55-ABB078B21A56}"/>
            </c:ext>
          </c:extLst>
        </c:ser>
        <c:ser>
          <c:idx val="11"/>
          <c:order val="11"/>
          <c:tx>
            <c:strRef>
              <c:f>'11月'!$C$28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'11月'!$D$28:$BK$28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00-134C-9D55-ABB078B21A56}"/>
            </c:ext>
          </c:extLst>
        </c:ser>
        <c:ser>
          <c:idx val="12"/>
          <c:order val="12"/>
          <c:tx>
            <c:strRef>
              <c:f>'11月'!$C$29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'11月'!$D$29:$BK$29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00-134C-9D55-ABB078B21A56}"/>
            </c:ext>
          </c:extLst>
        </c:ser>
        <c:ser>
          <c:idx val="13"/>
          <c:order val="13"/>
          <c:tx>
            <c:strRef>
              <c:f>'11月'!$C$30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'11月'!$D$30:$BK$30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500-134C-9D55-ABB078B21A56}"/>
            </c:ext>
          </c:extLst>
        </c:ser>
        <c:ser>
          <c:idx val="14"/>
          <c:order val="14"/>
          <c:tx>
            <c:strRef>
              <c:f>'11月'!$C$31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'11月'!$D$31:$BK$31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500-134C-9D55-ABB078B21A56}"/>
            </c:ext>
          </c:extLst>
        </c:ser>
        <c:ser>
          <c:idx val="15"/>
          <c:order val="15"/>
          <c:tx>
            <c:strRef>
              <c:f>'11月'!$C$32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'11月'!$D$32:$BK$32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500-134C-9D55-ABB078B21A56}"/>
            </c:ext>
          </c:extLst>
        </c:ser>
        <c:ser>
          <c:idx val="16"/>
          <c:order val="16"/>
          <c:tx>
            <c:strRef>
              <c:f>'11月'!$C$33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'11月'!$D$33:$BK$33</c:f>
              <c:numCache>
                <c:formatCode>"¥"#,##0_);[Red]\("¥"#,##0\)</c:formatCode>
                <c:ptCount val="6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500-134C-9D55-ABB078B21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'11月'!$C$34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'11月'!$D$17:$BK$17</c:f>
              <c:numCache>
                <c:formatCode>d</c:formatCode>
                <c:ptCount val="60"/>
                <c:pt idx="0">
                  <c:v>45962</c:v>
                </c:pt>
                <c:pt idx="2">
                  <c:v>45963</c:v>
                </c:pt>
                <c:pt idx="4">
                  <c:v>45964</c:v>
                </c:pt>
                <c:pt idx="6">
                  <c:v>45965</c:v>
                </c:pt>
                <c:pt idx="8">
                  <c:v>45966</c:v>
                </c:pt>
                <c:pt idx="10">
                  <c:v>45967</c:v>
                </c:pt>
                <c:pt idx="12">
                  <c:v>45968</c:v>
                </c:pt>
                <c:pt idx="14">
                  <c:v>45969</c:v>
                </c:pt>
                <c:pt idx="16">
                  <c:v>45970</c:v>
                </c:pt>
                <c:pt idx="18">
                  <c:v>45971</c:v>
                </c:pt>
                <c:pt idx="20">
                  <c:v>45972</c:v>
                </c:pt>
                <c:pt idx="22">
                  <c:v>45973</c:v>
                </c:pt>
                <c:pt idx="24">
                  <c:v>45974</c:v>
                </c:pt>
                <c:pt idx="26">
                  <c:v>45975</c:v>
                </c:pt>
                <c:pt idx="28">
                  <c:v>45976</c:v>
                </c:pt>
                <c:pt idx="30">
                  <c:v>45977</c:v>
                </c:pt>
                <c:pt idx="32">
                  <c:v>45978</c:v>
                </c:pt>
                <c:pt idx="34">
                  <c:v>45979</c:v>
                </c:pt>
                <c:pt idx="36">
                  <c:v>45980</c:v>
                </c:pt>
                <c:pt idx="38">
                  <c:v>45981</c:v>
                </c:pt>
                <c:pt idx="40">
                  <c:v>45982</c:v>
                </c:pt>
                <c:pt idx="42">
                  <c:v>45983</c:v>
                </c:pt>
                <c:pt idx="44">
                  <c:v>45984</c:v>
                </c:pt>
                <c:pt idx="46">
                  <c:v>45985</c:v>
                </c:pt>
                <c:pt idx="48">
                  <c:v>45986</c:v>
                </c:pt>
                <c:pt idx="50">
                  <c:v>45987</c:v>
                </c:pt>
                <c:pt idx="52">
                  <c:v>45988</c:v>
                </c:pt>
                <c:pt idx="54">
                  <c:v>45989</c:v>
                </c:pt>
                <c:pt idx="56">
                  <c:v>45990</c:v>
                </c:pt>
                <c:pt idx="58">
                  <c:v>45991</c:v>
                </c:pt>
              </c:numCache>
            </c:numRef>
          </c:cat>
          <c:val>
            <c:numRef>
              <c:f>'11月'!$D$34:$BK$34</c:f>
              <c:numCache>
                <c:formatCode>"¥"#,##0_);[Red]\("¥"#,##0\)</c:formatCode>
                <c:ptCount val="60"/>
                <c:pt idx="0">
                  <c:v>8951000</c:v>
                </c:pt>
                <c:pt idx="2">
                  <c:v>8951000</c:v>
                </c:pt>
                <c:pt idx="4">
                  <c:v>8951000</c:v>
                </c:pt>
                <c:pt idx="6">
                  <c:v>8951000</c:v>
                </c:pt>
                <c:pt idx="8">
                  <c:v>8951000</c:v>
                </c:pt>
                <c:pt idx="10">
                  <c:v>8951000</c:v>
                </c:pt>
                <c:pt idx="12">
                  <c:v>8951000</c:v>
                </c:pt>
                <c:pt idx="14">
                  <c:v>8951000</c:v>
                </c:pt>
                <c:pt idx="16">
                  <c:v>8951000</c:v>
                </c:pt>
                <c:pt idx="18">
                  <c:v>8951000</c:v>
                </c:pt>
                <c:pt idx="20">
                  <c:v>8951000</c:v>
                </c:pt>
                <c:pt idx="22">
                  <c:v>8951000</c:v>
                </c:pt>
                <c:pt idx="24">
                  <c:v>8951000</c:v>
                </c:pt>
                <c:pt idx="26">
                  <c:v>8951000</c:v>
                </c:pt>
                <c:pt idx="28">
                  <c:v>8951000</c:v>
                </c:pt>
                <c:pt idx="30">
                  <c:v>8951000</c:v>
                </c:pt>
                <c:pt idx="32">
                  <c:v>8951000</c:v>
                </c:pt>
                <c:pt idx="34">
                  <c:v>8951000</c:v>
                </c:pt>
                <c:pt idx="36">
                  <c:v>8951000</c:v>
                </c:pt>
                <c:pt idx="38">
                  <c:v>8951000</c:v>
                </c:pt>
                <c:pt idx="40">
                  <c:v>8951000</c:v>
                </c:pt>
                <c:pt idx="42">
                  <c:v>8951000</c:v>
                </c:pt>
                <c:pt idx="44">
                  <c:v>8951000</c:v>
                </c:pt>
                <c:pt idx="46">
                  <c:v>8951000</c:v>
                </c:pt>
                <c:pt idx="48">
                  <c:v>8951000</c:v>
                </c:pt>
                <c:pt idx="50">
                  <c:v>8951000</c:v>
                </c:pt>
                <c:pt idx="52">
                  <c:v>8951000</c:v>
                </c:pt>
                <c:pt idx="54">
                  <c:v>8951000</c:v>
                </c:pt>
                <c:pt idx="56">
                  <c:v>8951000</c:v>
                </c:pt>
                <c:pt idx="58">
                  <c:v>8951000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500-134C-9D55-ABB078B21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20"/>
          <c:order val="0"/>
          <c:tx>
            <c:strRef>
              <c:f>口座!$W$23:$W$24</c:f>
              <c:strCache>
                <c:ptCount val="2"/>
                <c:pt idx="0">
                  <c:v>11月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F56-9542-9A32-712B994EE0B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56-9542-9A32-712B994EE0B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56-9542-9A32-712B994EE0B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56-9542-9A32-712B994EE0B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F56-9542-9A32-712B994EE0B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F56-9542-9A32-712B994EE0B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F56-9542-9A32-712B994EE0B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F56-9542-9A32-712B994EE0BB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CF56-9542-9A32-712B994EE0BB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CF56-9542-9A32-712B994EE0BB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CF56-9542-9A32-712B994EE0BB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CF56-9542-9A32-712B994EE0BB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CF56-9542-9A32-712B994EE0BB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CF56-9542-9A32-712B994EE0BB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CF56-9542-9A32-712B994EE0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口座!$W$25:$W$39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70000</c:v>
                </c:pt>
                <c:pt idx="6">
                  <c:v>7000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CF56-9542-9A32-712B994EE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482-7442-9E0D-38D62E18985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482-7442-9E0D-38D62E18985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482-7442-9E0D-38D62E18985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482-7442-9E0D-38D62E18985E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82-7442-9E0D-38D62E18985E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82-7442-9E0D-38D62E18985E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82-7442-9E0D-38D62E18985E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482-7442-9E0D-38D62E1898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'12月'!$X$3:$X$6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'12月'!$Y$3:$Y$6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482-7442-9E0D-38D62E189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'12月'!$C$17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C0-9C41-95C4-7203B10D8467}"/>
            </c:ext>
          </c:extLst>
        </c:ser>
        <c:ser>
          <c:idx val="1"/>
          <c:order val="1"/>
          <c:tx>
            <c:strRef>
              <c:f>'12月'!$C$18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'12月'!$D$18:$BM$18</c:f>
              <c:numCache>
                <c:formatCode>aaa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C0-9C41-95C4-7203B10D8467}"/>
            </c:ext>
          </c:extLst>
        </c:ser>
        <c:ser>
          <c:idx val="2"/>
          <c:order val="2"/>
          <c:tx>
            <c:strRef>
              <c:f>'12月'!$C$19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'12月'!$D$19:$BM$19</c:f>
              <c:numCache>
                <c:formatCode>"¥"#,##0_);[Red]\("¥"#,##0\)</c:formatCode>
                <c:ptCount val="62"/>
                <c:pt idx="0">
                  <c:v>5640000</c:v>
                </c:pt>
                <c:pt idx="2">
                  <c:v>5640000</c:v>
                </c:pt>
                <c:pt idx="4">
                  <c:v>5640000</c:v>
                </c:pt>
                <c:pt idx="6">
                  <c:v>5640000</c:v>
                </c:pt>
                <c:pt idx="8">
                  <c:v>5640000</c:v>
                </c:pt>
                <c:pt idx="10">
                  <c:v>5640000</c:v>
                </c:pt>
                <c:pt idx="12">
                  <c:v>5640000</c:v>
                </c:pt>
                <c:pt idx="14">
                  <c:v>5640000</c:v>
                </c:pt>
                <c:pt idx="16">
                  <c:v>5640000</c:v>
                </c:pt>
                <c:pt idx="18">
                  <c:v>5640000</c:v>
                </c:pt>
                <c:pt idx="20">
                  <c:v>5640000</c:v>
                </c:pt>
                <c:pt idx="22">
                  <c:v>5640000</c:v>
                </c:pt>
                <c:pt idx="24">
                  <c:v>5640000</c:v>
                </c:pt>
                <c:pt idx="26">
                  <c:v>5640000</c:v>
                </c:pt>
                <c:pt idx="28">
                  <c:v>5640000</c:v>
                </c:pt>
                <c:pt idx="30">
                  <c:v>5640000</c:v>
                </c:pt>
                <c:pt idx="32">
                  <c:v>5640000</c:v>
                </c:pt>
                <c:pt idx="34">
                  <c:v>5640000</c:v>
                </c:pt>
                <c:pt idx="36">
                  <c:v>5640000</c:v>
                </c:pt>
                <c:pt idx="38">
                  <c:v>5640000</c:v>
                </c:pt>
                <c:pt idx="40">
                  <c:v>5640000</c:v>
                </c:pt>
                <c:pt idx="42">
                  <c:v>5640000</c:v>
                </c:pt>
                <c:pt idx="44">
                  <c:v>5640000</c:v>
                </c:pt>
                <c:pt idx="46">
                  <c:v>5640000</c:v>
                </c:pt>
                <c:pt idx="48">
                  <c:v>5640000</c:v>
                </c:pt>
                <c:pt idx="50">
                  <c:v>5640000</c:v>
                </c:pt>
                <c:pt idx="52">
                  <c:v>5640000</c:v>
                </c:pt>
                <c:pt idx="54">
                  <c:v>5640000</c:v>
                </c:pt>
                <c:pt idx="56">
                  <c:v>5640000</c:v>
                </c:pt>
                <c:pt idx="58">
                  <c:v>5640000</c:v>
                </c:pt>
                <c:pt idx="60">
                  <c:v>5640000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C0-9C41-95C4-7203B10D8467}"/>
            </c:ext>
          </c:extLst>
        </c:ser>
        <c:ser>
          <c:idx val="3"/>
          <c:order val="3"/>
          <c:tx>
            <c:strRef>
              <c:f>'12月'!$C$20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'12月'!$D$20:$BM$20</c:f>
              <c:numCache>
                <c:formatCode>"¥"#,##0_);[Red]\("¥"#,##0\)</c:formatCode>
                <c:ptCount val="62"/>
                <c:pt idx="0">
                  <c:v>1900000</c:v>
                </c:pt>
                <c:pt idx="2">
                  <c:v>1900000</c:v>
                </c:pt>
                <c:pt idx="4">
                  <c:v>1900000</c:v>
                </c:pt>
                <c:pt idx="6">
                  <c:v>1900000</c:v>
                </c:pt>
                <c:pt idx="8">
                  <c:v>1900000</c:v>
                </c:pt>
                <c:pt idx="10">
                  <c:v>1900000</c:v>
                </c:pt>
                <c:pt idx="12">
                  <c:v>1900000</c:v>
                </c:pt>
                <c:pt idx="14">
                  <c:v>1900000</c:v>
                </c:pt>
                <c:pt idx="16">
                  <c:v>1900000</c:v>
                </c:pt>
                <c:pt idx="18">
                  <c:v>1900000</c:v>
                </c:pt>
                <c:pt idx="20">
                  <c:v>1900000</c:v>
                </c:pt>
                <c:pt idx="22">
                  <c:v>1900000</c:v>
                </c:pt>
                <c:pt idx="24">
                  <c:v>1900000</c:v>
                </c:pt>
                <c:pt idx="26">
                  <c:v>1900000</c:v>
                </c:pt>
                <c:pt idx="28">
                  <c:v>1900000</c:v>
                </c:pt>
                <c:pt idx="30">
                  <c:v>1900000</c:v>
                </c:pt>
                <c:pt idx="32">
                  <c:v>1900000</c:v>
                </c:pt>
                <c:pt idx="34">
                  <c:v>1900000</c:v>
                </c:pt>
                <c:pt idx="36">
                  <c:v>1900000</c:v>
                </c:pt>
                <c:pt idx="38">
                  <c:v>1900000</c:v>
                </c:pt>
                <c:pt idx="40">
                  <c:v>1900000</c:v>
                </c:pt>
                <c:pt idx="42">
                  <c:v>1900000</c:v>
                </c:pt>
                <c:pt idx="44">
                  <c:v>1900000</c:v>
                </c:pt>
                <c:pt idx="46">
                  <c:v>1900000</c:v>
                </c:pt>
                <c:pt idx="48">
                  <c:v>1900000</c:v>
                </c:pt>
                <c:pt idx="50">
                  <c:v>1900000</c:v>
                </c:pt>
                <c:pt idx="52">
                  <c:v>1900000</c:v>
                </c:pt>
                <c:pt idx="54">
                  <c:v>1900000</c:v>
                </c:pt>
                <c:pt idx="56">
                  <c:v>1900000</c:v>
                </c:pt>
                <c:pt idx="58">
                  <c:v>1900000</c:v>
                </c:pt>
                <c:pt idx="60">
                  <c:v>1900000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C0-9C41-95C4-7203B10D8467}"/>
            </c:ext>
          </c:extLst>
        </c:ser>
        <c:ser>
          <c:idx val="4"/>
          <c:order val="4"/>
          <c:tx>
            <c:strRef>
              <c:f>'12月'!$C$21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'12月'!$D$21:$BM$21</c:f>
              <c:numCache>
                <c:formatCode>"¥"#,##0_);[Red]\("¥"#,##0\)</c:formatCode>
                <c:ptCount val="62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  <c:pt idx="60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5C0-9C41-95C4-7203B10D8467}"/>
            </c:ext>
          </c:extLst>
        </c:ser>
        <c:ser>
          <c:idx val="5"/>
          <c:order val="5"/>
          <c:tx>
            <c:strRef>
              <c:f>'12月'!$C$22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'12月'!$D$22:$BM$22</c:f>
              <c:numCache>
                <c:formatCode>"¥"#,##0_);[Red]\("¥"#,##0\)</c:formatCode>
                <c:ptCount val="62"/>
                <c:pt idx="0">
                  <c:v>92000</c:v>
                </c:pt>
                <c:pt idx="2">
                  <c:v>92000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  <c:pt idx="58">
                  <c:v>92000</c:v>
                </c:pt>
                <c:pt idx="60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C0-9C41-95C4-7203B10D8467}"/>
            </c:ext>
          </c:extLst>
        </c:ser>
        <c:ser>
          <c:idx val="6"/>
          <c:order val="6"/>
          <c:tx>
            <c:strRef>
              <c:f>'12月'!$C$23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'12月'!$D$23:$BM$23</c:f>
              <c:numCache>
                <c:formatCode>"¥"#,##0_);[Red]\("¥"#,##0\)</c:formatCode>
                <c:ptCount val="62"/>
                <c:pt idx="0">
                  <c:v>23000</c:v>
                </c:pt>
                <c:pt idx="2">
                  <c:v>23000</c:v>
                </c:pt>
                <c:pt idx="4">
                  <c:v>23000</c:v>
                </c:pt>
                <c:pt idx="6">
                  <c:v>23000</c:v>
                </c:pt>
                <c:pt idx="8">
                  <c:v>23000</c:v>
                </c:pt>
                <c:pt idx="10">
                  <c:v>23000</c:v>
                </c:pt>
                <c:pt idx="12">
                  <c:v>23000</c:v>
                </c:pt>
                <c:pt idx="14">
                  <c:v>23000</c:v>
                </c:pt>
                <c:pt idx="16">
                  <c:v>23000</c:v>
                </c:pt>
                <c:pt idx="18">
                  <c:v>23000</c:v>
                </c:pt>
                <c:pt idx="20">
                  <c:v>23000</c:v>
                </c:pt>
                <c:pt idx="22">
                  <c:v>23000</c:v>
                </c:pt>
                <c:pt idx="24">
                  <c:v>23000</c:v>
                </c:pt>
                <c:pt idx="26">
                  <c:v>23000</c:v>
                </c:pt>
                <c:pt idx="28">
                  <c:v>23000</c:v>
                </c:pt>
                <c:pt idx="30">
                  <c:v>23000</c:v>
                </c:pt>
                <c:pt idx="32">
                  <c:v>23000</c:v>
                </c:pt>
                <c:pt idx="34">
                  <c:v>23000</c:v>
                </c:pt>
                <c:pt idx="36">
                  <c:v>23000</c:v>
                </c:pt>
                <c:pt idx="38">
                  <c:v>23000</c:v>
                </c:pt>
                <c:pt idx="40">
                  <c:v>23000</c:v>
                </c:pt>
                <c:pt idx="42">
                  <c:v>23000</c:v>
                </c:pt>
                <c:pt idx="44">
                  <c:v>23000</c:v>
                </c:pt>
                <c:pt idx="46">
                  <c:v>23000</c:v>
                </c:pt>
                <c:pt idx="48">
                  <c:v>23000</c:v>
                </c:pt>
                <c:pt idx="50">
                  <c:v>23000</c:v>
                </c:pt>
                <c:pt idx="52">
                  <c:v>23000</c:v>
                </c:pt>
                <c:pt idx="54">
                  <c:v>23000</c:v>
                </c:pt>
                <c:pt idx="56">
                  <c:v>23000</c:v>
                </c:pt>
                <c:pt idx="58">
                  <c:v>23000</c:v>
                </c:pt>
                <c:pt idx="60">
                  <c:v>23000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5C0-9C41-95C4-7203B10D8467}"/>
            </c:ext>
          </c:extLst>
        </c:ser>
        <c:ser>
          <c:idx val="7"/>
          <c:order val="7"/>
          <c:tx>
            <c:strRef>
              <c:f>'12月'!$C$24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'12月'!$D$24:$BM$24</c:f>
              <c:numCache>
                <c:formatCode>"¥"#,##0_);[Red]\("¥"#,##0\)</c:formatCode>
                <c:ptCount val="62"/>
                <c:pt idx="0">
                  <c:v>-850000</c:v>
                </c:pt>
                <c:pt idx="2">
                  <c:v>-850000</c:v>
                </c:pt>
                <c:pt idx="4">
                  <c:v>-850000</c:v>
                </c:pt>
                <c:pt idx="6">
                  <c:v>-850000</c:v>
                </c:pt>
                <c:pt idx="8">
                  <c:v>-850000</c:v>
                </c:pt>
                <c:pt idx="10">
                  <c:v>-850000</c:v>
                </c:pt>
                <c:pt idx="12">
                  <c:v>-850000</c:v>
                </c:pt>
                <c:pt idx="14">
                  <c:v>-850000</c:v>
                </c:pt>
                <c:pt idx="16">
                  <c:v>-850000</c:v>
                </c:pt>
                <c:pt idx="18">
                  <c:v>-850000</c:v>
                </c:pt>
                <c:pt idx="20">
                  <c:v>-850000</c:v>
                </c:pt>
                <c:pt idx="22">
                  <c:v>-850000</c:v>
                </c:pt>
                <c:pt idx="24">
                  <c:v>-850000</c:v>
                </c:pt>
                <c:pt idx="26">
                  <c:v>-850000</c:v>
                </c:pt>
                <c:pt idx="28">
                  <c:v>-850000</c:v>
                </c:pt>
                <c:pt idx="30">
                  <c:v>-850000</c:v>
                </c:pt>
                <c:pt idx="32">
                  <c:v>-850000</c:v>
                </c:pt>
                <c:pt idx="34">
                  <c:v>-850000</c:v>
                </c:pt>
                <c:pt idx="36">
                  <c:v>-850000</c:v>
                </c:pt>
                <c:pt idx="38">
                  <c:v>-850000</c:v>
                </c:pt>
                <c:pt idx="40">
                  <c:v>-850000</c:v>
                </c:pt>
                <c:pt idx="42">
                  <c:v>-850000</c:v>
                </c:pt>
                <c:pt idx="44">
                  <c:v>-850000</c:v>
                </c:pt>
                <c:pt idx="46">
                  <c:v>-850000</c:v>
                </c:pt>
                <c:pt idx="48">
                  <c:v>-850000</c:v>
                </c:pt>
                <c:pt idx="50">
                  <c:v>-850000</c:v>
                </c:pt>
                <c:pt idx="52">
                  <c:v>-850000</c:v>
                </c:pt>
                <c:pt idx="54">
                  <c:v>-850000</c:v>
                </c:pt>
                <c:pt idx="56">
                  <c:v>-850000</c:v>
                </c:pt>
                <c:pt idx="58">
                  <c:v>-850000</c:v>
                </c:pt>
                <c:pt idx="60">
                  <c:v>-850000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5C0-9C41-95C4-7203B10D8467}"/>
            </c:ext>
          </c:extLst>
        </c:ser>
        <c:ser>
          <c:idx val="8"/>
          <c:order val="8"/>
          <c:tx>
            <c:strRef>
              <c:f>'12月'!$C$25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'12月'!$D$25:$BM$25</c:f>
              <c:numCache>
                <c:formatCode>"¥"#,##0_);[Red]\("¥"#,##0\)</c:formatCode>
                <c:ptCount val="62"/>
                <c:pt idx="0">
                  <c:v>-141000</c:v>
                </c:pt>
                <c:pt idx="2">
                  <c:v>-141000</c:v>
                </c:pt>
                <c:pt idx="4">
                  <c:v>-141000</c:v>
                </c:pt>
                <c:pt idx="6">
                  <c:v>-141000</c:v>
                </c:pt>
                <c:pt idx="8">
                  <c:v>-141000</c:v>
                </c:pt>
                <c:pt idx="10">
                  <c:v>-141000</c:v>
                </c:pt>
                <c:pt idx="12">
                  <c:v>-141000</c:v>
                </c:pt>
                <c:pt idx="14">
                  <c:v>-141000</c:v>
                </c:pt>
                <c:pt idx="16">
                  <c:v>-141000</c:v>
                </c:pt>
                <c:pt idx="18">
                  <c:v>-141000</c:v>
                </c:pt>
                <c:pt idx="20">
                  <c:v>-141000</c:v>
                </c:pt>
                <c:pt idx="22">
                  <c:v>-141000</c:v>
                </c:pt>
                <c:pt idx="24">
                  <c:v>-141000</c:v>
                </c:pt>
                <c:pt idx="26">
                  <c:v>-141000</c:v>
                </c:pt>
                <c:pt idx="28">
                  <c:v>-141000</c:v>
                </c:pt>
                <c:pt idx="30">
                  <c:v>-141000</c:v>
                </c:pt>
                <c:pt idx="32">
                  <c:v>-141000</c:v>
                </c:pt>
                <c:pt idx="34">
                  <c:v>-141000</c:v>
                </c:pt>
                <c:pt idx="36">
                  <c:v>-141000</c:v>
                </c:pt>
                <c:pt idx="38">
                  <c:v>-141000</c:v>
                </c:pt>
                <c:pt idx="40">
                  <c:v>-141000</c:v>
                </c:pt>
                <c:pt idx="42">
                  <c:v>-141000</c:v>
                </c:pt>
                <c:pt idx="44">
                  <c:v>-141000</c:v>
                </c:pt>
                <c:pt idx="46">
                  <c:v>-141000</c:v>
                </c:pt>
                <c:pt idx="48">
                  <c:v>-141000</c:v>
                </c:pt>
                <c:pt idx="50">
                  <c:v>-141000</c:v>
                </c:pt>
                <c:pt idx="52">
                  <c:v>-141000</c:v>
                </c:pt>
                <c:pt idx="54">
                  <c:v>-141000</c:v>
                </c:pt>
                <c:pt idx="56">
                  <c:v>-141000</c:v>
                </c:pt>
                <c:pt idx="58">
                  <c:v>-141000</c:v>
                </c:pt>
                <c:pt idx="60">
                  <c:v>-141000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5C0-9C41-95C4-7203B10D8467}"/>
            </c:ext>
          </c:extLst>
        </c:ser>
        <c:ser>
          <c:idx val="9"/>
          <c:order val="9"/>
          <c:tx>
            <c:strRef>
              <c:f>'12月'!$C$26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'12月'!$D$26:$BM$26</c:f>
              <c:numCache>
                <c:formatCode>"¥"#,##0_);[Red]\("¥"#,##0\)</c:formatCode>
                <c:ptCount val="62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  <c:pt idx="58">
                  <c:v>-30000</c:v>
                </c:pt>
                <c:pt idx="60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5C0-9C41-95C4-7203B10D8467}"/>
            </c:ext>
          </c:extLst>
        </c:ser>
        <c:ser>
          <c:idx val="10"/>
          <c:order val="10"/>
          <c:tx>
            <c:strRef>
              <c:f>'12月'!$C$27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'12月'!$D$27:$BM$27</c:f>
              <c:numCache>
                <c:formatCode>"¥"#,##0_);[Red]\("¥"#,##0\)</c:formatCode>
                <c:ptCount val="62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  <c:pt idx="58">
                  <c:v>1000000</c:v>
                </c:pt>
                <c:pt idx="60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C0-9C41-95C4-7203B10D8467}"/>
            </c:ext>
          </c:extLst>
        </c:ser>
        <c:ser>
          <c:idx val="11"/>
          <c:order val="11"/>
          <c:tx>
            <c:strRef>
              <c:f>'12月'!$C$28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'12月'!$D$28:$BM$28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C0-9C41-95C4-7203B10D8467}"/>
            </c:ext>
          </c:extLst>
        </c:ser>
        <c:ser>
          <c:idx val="12"/>
          <c:order val="12"/>
          <c:tx>
            <c:strRef>
              <c:f>'12月'!$C$29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'12月'!$D$29:$BM$29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5C0-9C41-95C4-7203B10D8467}"/>
            </c:ext>
          </c:extLst>
        </c:ser>
        <c:ser>
          <c:idx val="13"/>
          <c:order val="13"/>
          <c:tx>
            <c:strRef>
              <c:f>'12月'!$C$30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'12月'!$D$30:$BM$30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5C0-9C41-95C4-7203B10D8467}"/>
            </c:ext>
          </c:extLst>
        </c:ser>
        <c:ser>
          <c:idx val="14"/>
          <c:order val="14"/>
          <c:tx>
            <c:strRef>
              <c:f>'12月'!$C$31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'12月'!$D$31:$BM$31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5C0-9C41-95C4-7203B10D8467}"/>
            </c:ext>
          </c:extLst>
        </c:ser>
        <c:ser>
          <c:idx val="15"/>
          <c:order val="15"/>
          <c:tx>
            <c:strRef>
              <c:f>'12月'!$C$32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'12月'!$D$32:$BM$32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55C0-9C41-95C4-7203B10D8467}"/>
            </c:ext>
          </c:extLst>
        </c:ser>
        <c:ser>
          <c:idx val="16"/>
          <c:order val="16"/>
          <c:tx>
            <c:strRef>
              <c:f>'12月'!$C$33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'12月'!$D$33:$BM$33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5C0-9C41-95C4-7203B10D8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'12月'!$C$34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'12月'!$D$17:$BM$17</c:f>
              <c:numCache>
                <c:formatCode>d</c:formatCode>
                <c:ptCount val="62"/>
                <c:pt idx="0">
                  <c:v>45992</c:v>
                </c:pt>
                <c:pt idx="2">
                  <c:v>45993</c:v>
                </c:pt>
                <c:pt idx="4">
                  <c:v>45994</c:v>
                </c:pt>
                <c:pt idx="6">
                  <c:v>45995</c:v>
                </c:pt>
                <c:pt idx="8">
                  <c:v>45996</c:v>
                </c:pt>
                <c:pt idx="10">
                  <c:v>45997</c:v>
                </c:pt>
                <c:pt idx="12">
                  <c:v>45998</c:v>
                </c:pt>
                <c:pt idx="14">
                  <c:v>45999</c:v>
                </c:pt>
                <c:pt idx="16">
                  <c:v>46000</c:v>
                </c:pt>
                <c:pt idx="18">
                  <c:v>46001</c:v>
                </c:pt>
                <c:pt idx="20">
                  <c:v>46002</c:v>
                </c:pt>
                <c:pt idx="22">
                  <c:v>46003</c:v>
                </c:pt>
                <c:pt idx="24">
                  <c:v>46004</c:v>
                </c:pt>
                <c:pt idx="26">
                  <c:v>46005</c:v>
                </c:pt>
                <c:pt idx="28">
                  <c:v>46006</c:v>
                </c:pt>
                <c:pt idx="30">
                  <c:v>46007</c:v>
                </c:pt>
                <c:pt idx="32">
                  <c:v>46008</c:v>
                </c:pt>
                <c:pt idx="34">
                  <c:v>46009</c:v>
                </c:pt>
                <c:pt idx="36">
                  <c:v>46010</c:v>
                </c:pt>
                <c:pt idx="38">
                  <c:v>46011</c:v>
                </c:pt>
                <c:pt idx="40">
                  <c:v>46012</c:v>
                </c:pt>
                <c:pt idx="42">
                  <c:v>46013</c:v>
                </c:pt>
                <c:pt idx="44">
                  <c:v>46014</c:v>
                </c:pt>
                <c:pt idx="46">
                  <c:v>46015</c:v>
                </c:pt>
                <c:pt idx="48">
                  <c:v>46016</c:v>
                </c:pt>
                <c:pt idx="50">
                  <c:v>46017</c:v>
                </c:pt>
                <c:pt idx="52">
                  <c:v>46018</c:v>
                </c:pt>
                <c:pt idx="54">
                  <c:v>46019</c:v>
                </c:pt>
                <c:pt idx="56">
                  <c:v>46020</c:v>
                </c:pt>
                <c:pt idx="58">
                  <c:v>46021</c:v>
                </c:pt>
                <c:pt idx="60">
                  <c:v>46022</c:v>
                </c:pt>
              </c:numCache>
            </c:numRef>
          </c:cat>
          <c:val>
            <c:numRef>
              <c:f>'12月'!$D$34:$BM$34</c:f>
              <c:numCache>
                <c:formatCode>"¥"#,##0_);[Red]\("¥"#,##0\)</c:formatCode>
                <c:ptCount val="62"/>
                <c:pt idx="0">
                  <c:v>9134000</c:v>
                </c:pt>
                <c:pt idx="2">
                  <c:v>9134000</c:v>
                </c:pt>
                <c:pt idx="4">
                  <c:v>9134000</c:v>
                </c:pt>
                <c:pt idx="6">
                  <c:v>9134000</c:v>
                </c:pt>
                <c:pt idx="8">
                  <c:v>9134000</c:v>
                </c:pt>
                <c:pt idx="10">
                  <c:v>9134000</c:v>
                </c:pt>
                <c:pt idx="12">
                  <c:v>9134000</c:v>
                </c:pt>
                <c:pt idx="14">
                  <c:v>9134000</c:v>
                </c:pt>
                <c:pt idx="16">
                  <c:v>9134000</c:v>
                </c:pt>
                <c:pt idx="18">
                  <c:v>9134000</c:v>
                </c:pt>
                <c:pt idx="20">
                  <c:v>9134000</c:v>
                </c:pt>
                <c:pt idx="22">
                  <c:v>9134000</c:v>
                </c:pt>
                <c:pt idx="24">
                  <c:v>9134000</c:v>
                </c:pt>
                <c:pt idx="26">
                  <c:v>9134000</c:v>
                </c:pt>
                <c:pt idx="28">
                  <c:v>9134000</c:v>
                </c:pt>
                <c:pt idx="30">
                  <c:v>9134000</c:v>
                </c:pt>
                <c:pt idx="32">
                  <c:v>9134000</c:v>
                </c:pt>
                <c:pt idx="34">
                  <c:v>9134000</c:v>
                </c:pt>
                <c:pt idx="36">
                  <c:v>9134000</c:v>
                </c:pt>
                <c:pt idx="38">
                  <c:v>9134000</c:v>
                </c:pt>
                <c:pt idx="40">
                  <c:v>9134000</c:v>
                </c:pt>
                <c:pt idx="42">
                  <c:v>9134000</c:v>
                </c:pt>
                <c:pt idx="44">
                  <c:v>9134000</c:v>
                </c:pt>
                <c:pt idx="46">
                  <c:v>9134000</c:v>
                </c:pt>
                <c:pt idx="48">
                  <c:v>9134000</c:v>
                </c:pt>
                <c:pt idx="50">
                  <c:v>9134000</c:v>
                </c:pt>
                <c:pt idx="52">
                  <c:v>9134000</c:v>
                </c:pt>
                <c:pt idx="54">
                  <c:v>9134000</c:v>
                </c:pt>
                <c:pt idx="56">
                  <c:v>9134000</c:v>
                </c:pt>
                <c:pt idx="58">
                  <c:v>9134000</c:v>
                </c:pt>
                <c:pt idx="60">
                  <c:v>9134000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55C0-9C41-95C4-7203B10D8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8137225557388476"/>
          <c:y val="0.17047549073971388"/>
          <c:w val="0.45798983010493027"/>
          <c:h val="0.77895663049697139"/>
        </c:manualLayout>
      </c:layout>
      <c:doughnutChart>
        <c:varyColors val="1"/>
        <c:ser>
          <c:idx val="22"/>
          <c:order val="0"/>
          <c:tx>
            <c:strRef>
              <c:f>口座!$Y$23:$Y$24</c:f>
              <c:strCache>
                <c:ptCount val="2"/>
                <c:pt idx="0">
                  <c:v>12月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54A-D14E-9E54-CAA7695A7E2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54A-D14E-9E54-CAA7695A7E2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54A-D14E-9E54-CAA7695A7E2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54A-D14E-9E54-CAA7695A7E2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54A-D14E-9E54-CAA7695A7E2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F54A-D14E-9E54-CAA7695A7E2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54A-D14E-9E54-CAA7695A7E2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54A-D14E-9E54-CAA7695A7E2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F54A-D14E-9E54-CAA7695A7E27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F54A-D14E-9E54-CAA7695A7E27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F54A-D14E-9E54-CAA7695A7E27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F54A-D14E-9E54-CAA7695A7E27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F54A-D14E-9E54-CAA7695A7E27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F54A-D14E-9E54-CAA7695A7E27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F54A-D14E-9E54-CAA7695A7E2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口座!$Y$25:$Y$39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70000</c:v>
                </c:pt>
                <c:pt idx="6">
                  <c:v>7000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F54A-D14E-9E54-CAA7695A7E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年間推移</a:t>
            </a:r>
          </a:p>
        </c:rich>
      </c:tx>
      <c:layout>
        <c:manualLayout>
          <c:xMode val="edge"/>
          <c:yMode val="edge"/>
          <c:x val="6.833127954496386E-3"/>
          <c:y val="6.46612871738139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21"/>
          <c:order val="1"/>
          <c:tx>
            <c:strRef>
              <c:f>年間!$C$24</c:f>
              <c:strCache>
                <c:ptCount val="1"/>
                <c:pt idx="0">
                  <c:v>税金合計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年間!$D$2:$O$2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年間!$D$24:$O$24</c:f>
              <c:numCache>
                <c:formatCode>"¥"#,##0_);[Red]\("¥"#,##0\)</c:formatCode>
                <c:ptCount val="12"/>
                <c:pt idx="0">
                  <c:v>40000</c:v>
                </c:pt>
                <c:pt idx="1">
                  <c:v>40000</c:v>
                </c:pt>
                <c:pt idx="2">
                  <c:v>40000</c:v>
                </c:pt>
                <c:pt idx="3">
                  <c:v>40000</c:v>
                </c:pt>
                <c:pt idx="4">
                  <c:v>40000</c:v>
                </c:pt>
                <c:pt idx="5">
                  <c:v>40000</c:v>
                </c:pt>
                <c:pt idx="6">
                  <c:v>40000</c:v>
                </c:pt>
                <c:pt idx="7">
                  <c:v>40000</c:v>
                </c:pt>
                <c:pt idx="8">
                  <c:v>40000</c:v>
                </c:pt>
                <c:pt idx="9">
                  <c:v>40000</c:v>
                </c:pt>
                <c:pt idx="10">
                  <c:v>40000</c:v>
                </c:pt>
                <c:pt idx="11">
                  <c:v>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668-6E42-96A7-07E1753AD173}"/>
            </c:ext>
          </c:extLst>
        </c:ser>
        <c:ser>
          <c:idx val="32"/>
          <c:order val="2"/>
          <c:tx>
            <c:strRef>
              <c:f>年間!$C$35</c:f>
              <c:strCache>
                <c:ptCount val="1"/>
                <c:pt idx="0">
                  <c:v>貯蓄合計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年間!$D$2:$O$2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年間!$D$35:$O$35</c:f>
              <c:numCache>
                <c:formatCode>"¥"#,##0_);[Red]\("¥"#,##0\)</c:formatCode>
                <c:ptCount val="12"/>
                <c:pt idx="0">
                  <c:v>30000</c:v>
                </c:pt>
                <c:pt idx="1">
                  <c:v>30000</c:v>
                </c:pt>
                <c:pt idx="2">
                  <c:v>30000</c:v>
                </c:pt>
                <c:pt idx="3">
                  <c:v>30000</c:v>
                </c:pt>
                <c:pt idx="4">
                  <c:v>30000</c:v>
                </c:pt>
                <c:pt idx="5">
                  <c:v>30000</c:v>
                </c:pt>
                <c:pt idx="6">
                  <c:v>30000</c:v>
                </c:pt>
                <c:pt idx="7">
                  <c:v>30000</c:v>
                </c:pt>
                <c:pt idx="8">
                  <c:v>30000</c:v>
                </c:pt>
                <c:pt idx="9">
                  <c:v>30000</c:v>
                </c:pt>
                <c:pt idx="10">
                  <c:v>30000</c:v>
                </c:pt>
                <c:pt idx="11">
                  <c:v>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2668-6E42-96A7-07E1753AD173}"/>
            </c:ext>
          </c:extLst>
        </c:ser>
        <c:ser>
          <c:idx val="43"/>
          <c:order val="3"/>
          <c:tx>
            <c:strRef>
              <c:f>年間!$C$46</c:f>
              <c:strCache>
                <c:ptCount val="1"/>
                <c:pt idx="0">
                  <c:v>固定費合計</c:v>
                </c:pt>
              </c:strCache>
            </c:strRef>
          </c:tx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年間!$D$2:$O$2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年間!$D$46:$O$46</c:f>
              <c:numCache>
                <c:formatCode>"¥"#,##0_);[Red]\("¥"#,##0\)</c:formatCode>
                <c:ptCount val="12"/>
                <c:pt idx="0">
                  <c:v>70000</c:v>
                </c:pt>
                <c:pt idx="1">
                  <c:v>70000</c:v>
                </c:pt>
                <c:pt idx="2">
                  <c:v>70000</c:v>
                </c:pt>
                <c:pt idx="3">
                  <c:v>70000</c:v>
                </c:pt>
                <c:pt idx="4">
                  <c:v>70000</c:v>
                </c:pt>
                <c:pt idx="5">
                  <c:v>70000</c:v>
                </c:pt>
                <c:pt idx="6">
                  <c:v>70000</c:v>
                </c:pt>
                <c:pt idx="7">
                  <c:v>70000</c:v>
                </c:pt>
                <c:pt idx="8">
                  <c:v>70000</c:v>
                </c:pt>
                <c:pt idx="9">
                  <c:v>70000</c:v>
                </c:pt>
                <c:pt idx="10">
                  <c:v>70000</c:v>
                </c:pt>
                <c:pt idx="11">
                  <c:v>70000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2668-6E42-96A7-07E1753AD173}"/>
            </c:ext>
          </c:extLst>
        </c:ser>
        <c:ser>
          <c:idx val="54"/>
          <c:order val="4"/>
          <c:tx>
            <c:strRef>
              <c:f>年間!$C$57</c:f>
              <c:strCache>
                <c:ptCount val="1"/>
                <c:pt idx="0">
                  <c:v>変動費合計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年間!$D$2:$O$2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年間!$D$57:$O$57</c:f>
              <c:numCache>
                <c:formatCode>"¥"#,##0_);[Red]\("¥"#,##0\)</c:formatCode>
                <c:ptCount val="12"/>
                <c:pt idx="0">
                  <c:v>66000</c:v>
                </c:pt>
                <c:pt idx="1">
                  <c:v>7000</c:v>
                </c:pt>
                <c:pt idx="2">
                  <c:v>7000</c:v>
                </c:pt>
                <c:pt idx="3">
                  <c:v>7000</c:v>
                </c:pt>
                <c:pt idx="4">
                  <c:v>7000</c:v>
                </c:pt>
                <c:pt idx="5">
                  <c:v>7000</c:v>
                </c:pt>
                <c:pt idx="6">
                  <c:v>7000</c:v>
                </c:pt>
                <c:pt idx="7">
                  <c:v>7000</c:v>
                </c:pt>
                <c:pt idx="8">
                  <c:v>7000</c:v>
                </c:pt>
                <c:pt idx="9">
                  <c:v>7000</c:v>
                </c:pt>
                <c:pt idx="10">
                  <c:v>7000</c:v>
                </c:pt>
                <c:pt idx="11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2668-6E42-96A7-07E1753AD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71330575"/>
        <c:axId val="371298447"/>
      </c:barChart>
      <c:lineChart>
        <c:grouping val="standard"/>
        <c:varyColors val="0"/>
        <c:ser>
          <c:idx val="10"/>
          <c:order val="0"/>
          <c:tx>
            <c:strRef>
              <c:f>年間!$C$13</c:f>
              <c:strCache>
                <c:ptCount val="1"/>
                <c:pt idx="0">
                  <c:v>収入合計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年間!$D$2:$O$2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年間!$D$13:$O$13</c:f>
              <c:numCache>
                <c:formatCode>"¥"#,##0_);[Red]\("¥"#,##0\)</c:formatCode>
                <c:ptCount val="12"/>
                <c:pt idx="0">
                  <c:v>430000</c:v>
                </c:pt>
                <c:pt idx="1">
                  <c:v>330000</c:v>
                </c:pt>
                <c:pt idx="2">
                  <c:v>330000</c:v>
                </c:pt>
                <c:pt idx="3">
                  <c:v>330000</c:v>
                </c:pt>
                <c:pt idx="4">
                  <c:v>330000</c:v>
                </c:pt>
                <c:pt idx="5">
                  <c:v>330000</c:v>
                </c:pt>
                <c:pt idx="6">
                  <c:v>330000</c:v>
                </c:pt>
                <c:pt idx="7">
                  <c:v>330000</c:v>
                </c:pt>
                <c:pt idx="8">
                  <c:v>330000</c:v>
                </c:pt>
                <c:pt idx="9">
                  <c:v>330000</c:v>
                </c:pt>
                <c:pt idx="10">
                  <c:v>330000</c:v>
                </c:pt>
                <c:pt idx="11">
                  <c:v>330000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668-6E42-96A7-07E1753AD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1330575"/>
        <c:axId val="371298447"/>
      </c:lineChart>
      <c:catAx>
        <c:axId val="37133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1298447"/>
        <c:crosses val="autoZero"/>
        <c:auto val="1"/>
        <c:lblAlgn val="ctr"/>
        <c:lblOffset val="100"/>
        <c:noMultiLvlLbl val="0"/>
      </c:catAx>
      <c:valAx>
        <c:axId val="371298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1330575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b="1"/>
              <a:t>資産推移</a:t>
            </a:r>
          </a:p>
        </c:rich>
      </c:tx>
      <c:layout>
        <c:manualLayout>
          <c:xMode val="edge"/>
          <c:yMode val="edge"/>
          <c:x val="7.8099611042595551E-2"/>
          <c:y val="8.540924309589003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口座!$B$5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(口座!$C$5,口座!$E$5,口座!$G$5,口座!$I$5,口座!$K$5,口座!$M$5,口座!$O$5,口座!$Q$5,口座!$S$5,口座!$U$5,口座!$W$5,口座!$Y$5)</c:f>
              <c:numCache>
                <c:formatCode>"¥"#,##0_);[Red]\("¥"#,##0\)</c:formatCode>
                <c:ptCount val="12"/>
                <c:pt idx="0">
                  <c:v>3220000</c:v>
                </c:pt>
                <c:pt idx="1">
                  <c:v>3440000</c:v>
                </c:pt>
                <c:pt idx="2">
                  <c:v>3660000</c:v>
                </c:pt>
                <c:pt idx="3">
                  <c:v>3880000</c:v>
                </c:pt>
                <c:pt idx="4">
                  <c:v>4100000</c:v>
                </c:pt>
                <c:pt idx="5">
                  <c:v>4320000</c:v>
                </c:pt>
                <c:pt idx="6">
                  <c:v>4540000</c:v>
                </c:pt>
                <c:pt idx="7">
                  <c:v>4760000</c:v>
                </c:pt>
                <c:pt idx="8">
                  <c:v>4980000</c:v>
                </c:pt>
                <c:pt idx="9">
                  <c:v>5200000</c:v>
                </c:pt>
                <c:pt idx="10">
                  <c:v>5420000</c:v>
                </c:pt>
                <c:pt idx="11">
                  <c:v>5640000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DC-BD41-A218-3B460A3F0E98}"/>
            </c:ext>
          </c:extLst>
        </c:ser>
        <c:ser>
          <c:idx val="2"/>
          <c:order val="1"/>
          <c:tx>
            <c:strRef>
              <c:f>口座!$B$6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(口座!$C$6,口座!$E$6,口座!$G$6,口座!$I$6,口座!$K$6,口座!$M$6,口座!$O$6,口座!$Q$6,口座!$S$6,口座!$U$6,口座!$W$6,口座!$Y$6)</c:f>
              <c:numCache>
                <c:formatCode>"¥"#,##0_);[Red]\("¥"#,##0\)</c:formatCode>
                <c:ptCount val="12"/>
                <c:pt idx="0">
                  <c:v>1350000</c:v>
                </c:pt>
                <c:pt idx="1">
                  <c:v>1400000</c:v>
                </c:pt>
                <c:pt idx="2">
                  <c:v>1450000</c:v>
                </c:pt>
                <c:pt idx="3">
                  <c:v>1500000</c:v>
                </c:pt>
                <c:pt idx="4">
                  <c:v>1550000</c:v>
                </c:pt>
                <c:pt idx="5">
                  <c:v>1600000</c:v>
                </c:pt>
                <c:pt idx="6">
                  <c:v>1650000</c:v>
                </c:pt>
                <c:pt idx="7">
                  <c:v>1700000</c:v>
                </c:pt>
                <c:pt idx="8">
                  <c:v>1750000</c:v>
                </c:pt>
                <c:pt idx="9">
                  <c:v>1800000</c:v>
                </c:pt>
                <c:pt idx="10">
                  <c:v>1850000</c:v>
                </c:pt>
                <c:pt idx="11">
                  <c:v>1900000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DC-BD41-A218-3B460A3F0E98}"/>
            </c:ext>
          </c:extLst>
        </c:ser>
        <c:ser>
          <c:idx val="4"/>
          <c:order val="2"/>
          <c:tx>
            <c:strRef>
              <c:f>口座!$B$7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(口座!$C$7,口座!$E$7,口座!$G$7,口座!$I$7,口座!$K$7,口座!$M$7,口座!$O$7,口座!$Q$7,口座!$S$7,口座!$U$7,口座!$W$7,口座!$Y$7)</c:f>
              <c:numCache>
                <c:formatCode>"¥"#,##0_);[Red]\("¥"#,##0\)</c:formatCode>
                <c:ptCount val="12"/>
                <c:pt idx="0">
                  <c:v>1500000</c:v>
                </c:pt>
                <c:pt idx="1">
                  <c:v>1500000</c:v>
                </c:pt>
                <c:pt idx="2">
                  <c:v>1500000</c:v>
                </c:pt>
                <c:pt idx="3">
                  <c:v>1500000</c:v>
                </c:pt>
                <c:pt idx="4">
                  <c:v>1500000</c:v>
                </c:pt>
                <c:pt idx="5">
                  <c:v>1500000</c:v>
                </c:pt>
                <c:pt idx="6">
                  <c:v>1500000</c:v>
                </c:pt>
                <c:pt idx="7">
                  <c:v>1500000</c:v>
                </c:pt>
                <c:pt idx="8">
                  <c:v>1500000</c:v>
                </c:pt>
                <c:pt idx="9">
                  <c:v>1500000</c:v>
                </c:pt>
                <c:pt idx="10">
                  <c:v>1500000</c:v>
                </c:pt>
                <c:pt idx="11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DC-BD41-A218-3B460A3F0E98}"/>
            </c:ext>
          </c:extLst>
        </c:ser>
        <c:ser>
          <c:idx val="6"/>
          <c:order val="3"/>
          <c:tx>
            <c:strRef>
              <c:f>口座!$B$8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(口座!$C$8,口座!$E$8,口座!$G$8,口座!$I$8,口座!$K$8,口座!$M$8,口座!$O$8,口座!$Q$8,口座!$S$8,口座!$U$8,口座!$W$8,口座!$Y$8)</c:f>
              <c:numCache>
                <c:formatCode>"¥"#,##0_);[Red]\("¥"#,##0\)</c:formatCode>
                <c:ptCount val="12"/>
                <c:pt idx="0">
                  <c:v>92000</c:v>
                </c:pt>
                <c:pt idx="1">
                  <c:v>92000</c:v>
                </c:pt>
                <c:pt idx="2">
                  <c:v>92000</c:v>
                </c:pt>
                <c:pt idx="3">
                  <c:v>92000</c:v>
                </c:pt>
                <c:pt idx="4">
                  <c:v>92000</c:v>
                </c:pt>
                <c:pt idx="5">
                  <c:v>92000</c:v>
                </c:pt>
                <c:pt idx="6">
                  <c:v>92000</c:v>
                </c:pt>
                <c:pt idx="7">
                  <c:v>92000</c:v>
                </c:pt>
                <c:pt idx="8">
                  <c:v>92000</c:v>
                </c:pt>
                <c:pt idx="9">
                  <c:v>92000</c:v>
                </c:pt>
                <c:pt idx="10">
                  <c:v>92000</c:v>
                </c:pt>
                <c:pt idx="11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DC-BD41-A218-3B460A3F0E98}"/>
            </c:ext>
          </c:extLst>
        </c:ser>
        <c:ser>
          <c:idx val="8"/>
          <c:order val="4"/>
          <c:tx>
            <c:strRef>
              <c:f>口座!$B$9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(口座!$C$9,口座!$E$9,口座!$G$9,口座!$I$9,口座!$K$9,口座!$M$9,口座!$O$9,口座!$Q$9,口座!$S$9,口座!$U$9,口座!$W$9,口座!$Y$9)</c:f>
              <c:numCache>
                <c:formatCode>"¥"#,##0_);[Red]\("¥"#,##0\)</c:formatCode>
                <c:ptCount val="12"/>
                <c:pt idx="0">
                  <c:v>133000</c:v>
                </c:pt>
                <c:pt idx="1">
                  <c:v>123000</c:v>
                </c:pt>
                <c:pt idx="2">
                  <c:v>113000</c:v>
                </c:pt>
                <c:pt idx="3">
                  <c:v>103000</c:v>
                </c:pt>
                <c:pt idx="4">
                  <c:v>93000</c:v>
                </c:pt>
                <c:pt idx="5">
                  <c:v>83000</c:v>
                </c:pt>
                <c:pt idx="6">
                  <c:v>73000</c:v>
                </c:pt>
                <c:pt idx="7">
                  <c:v>63000</c:v>
                </c:pt>
                <c:pt idx="8">
                  <c:v>53000</c:v>
                </c:pt>
                <c:pt idx="9">
                  <c:v>43000</c:v>
                </c:pt>
                <c:pt idx="10">
                  <c:v>33000</c:v>
                </c:pt>
                <c:pt idx="11">
                  <c:v>23000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DC-BD41-A218-3B460A3F0E98}"/>
            </c:ext>
          </c:extLst>
        </c:ser>
        <c:ser>
          <c:idx val="10"/>
          <c:order val="5"/>
          <c:tx>
            <c:strRef>
              <c:f>口座!$B$10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(口座!$C$10,口座!$E$10,口座!$G$10,口座!$I$10,口座!$K$10,口座!$M$10,口座!$O$10,口座!$Q$10,口座!$S$10,口座!$U$10,口座!$W$10,口座!$Y$10)</c:f>
              <c:numCache>
                <c:formatCode>"¥"#,##0_);[Red]\("¥"#,##0\)</c:formatCode>
                <c:ptCount val="12"/>
                <c:pt idx="0">
                  <c:v>-80000</c:v>
                </c:pt>
                <c:pt idx="1">
                  <c:v>-150000</c:v>
                </c:pt>
                <c:pt idx="2">
                  <c:v>-220000</c:v>
                </c:pt>
                <c:pt idx="3">
                  <c:v>-290000</c:v>
                </c:pt>
                <c:pt idx="4">
                  <c:v>-360000</c:v>
                </c:pt>
                <c:pt idx="5">
                  <c:v>-430000</c:v>
                </c:pt>
                <c:pt idx="6">
                  <c:v>-500000</c:v>
                </c:pt>
                <c:pt idx="7">
                  <c:v>-570000</c:v>
                </c:pt>
                <c:pt idx="8">
                  <c:v>-640000</c:v>
                </c:pt>
                <c:pt idx="9">
                  <c:v>-710000</c:v>
                </c:pt>
                <c:pt idx="10">
                  <c:v>-780000</c:v>
                </c:pt>
                <c:pt idx="11">
                  <c:v>-850000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DC-BD41-A218-3B460A3F0E98}"/>
            </c:ext>
          </c:extLst>
        </c:ser>
        <c:ser>
          <c:idx val="12"/>
          <c:order val="6"/>
          <c:tx>
            <c:strRef>
              <c:f>口座!$B$11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(口座!$C$11,口座!$E$11,口座!$G$11,口座!$I$11,口座!$K$11,口座!$M$11,口座!$O$11,口座!$Q$11,口座!$S$11,口座!$U$11,口座!$W$11,口座!$Y$11)</c:f>
              <c:numCache>
                <c:formatCode>"¥"#,##0_);[Red]\("¥"#,##0\)</c:formatCode>
                <c:ptCount val="12"/>
                <c:pt idx="0">
                  <c:v>-64000</c:v>
                </c:pt>
                <c:pt idx="1">
                  <c:v>-71000</c:v>
                </c:pt>
                <c:pt idx="2">
                  <c:v>-78000</c:v>
                </c:pt>
                <c:pt idx="3">
                  <c:v>-85000</c:v>
                </c:pt>
                <c:pt idx="4">
                  <c:v>-92000</c:v>
                </c:pt>
                <c:pt idx="5">
                  <c:v>-99000</c:v>
                </c:pt>
                <c:pt idx="6">
                  <c:v>-106000</c:v>
                </c:pt>
                <c:pt idx="7">
                  <c:v>-113000</c:v>
                </c:pt>
                <c:pt idx="8">
                  <c:v>-120000</c:v>
                </c:pt>
                <c:pt idx="9">
                  <c:v>-127000</c:v>
                </c:pt>
                <c:pt idx="10">
                  <c:v>-134000</c:v>
                </c:pt>
                <c:pt idx="11">
                  <c:v>-141000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EDC-BD41-A218-3B460A3F0E98}"/>
            </c:ext>
          </c:extLst>
        </c:ser>
        <c:ser>
          <c:idx val="14"/>
          <c:order val="7"/>
          <c:tx>
            <c:strRef>
              <c:f>口座!$B$12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(口座!$C$12,口座!$E$12,口座!$G$12,口座!$I$12,口座!$K$12,口座!$M$12,口座!$O$12,口座!$Q$12,口座!$S$12,口座!$U$12,口座!$W$12,口座!$Y$12)</c:f>
              <c:numCache>
                <c:formatCode>"¥"#,##0_);[Red]\("¥"#,##0\)</c:formatCode>
                <c:ptCount val="12"/>
                <c:pt idx="0">
                  <c:v>-30000</c:v>
                </c:pt>
                <c:pt idx="1">
                  <c:v>-30000</c:v>
                </c:pt>
                <c:pt idx="2">
                  <c:v>-30000</c:v>
                </c:pt>
                <c:pt idx="3">
                  <c:v>-30000</c:v>
                </c:pt>
                <c:pt idx="4">
                  <c:v>-30000</c:v>
                </c:pt>
                <c:pt idx="5">
                  <c:v>-30000</c:v>
                </c:pt>
                <c:pt idx="6">
                  <c:v>-30000</c:v>
                </c:pt>
                <c:pt idx="7">
                  <c:v>-30000</c:v>
                </c:pt>
                <c:pt idx="8">
                  <c:v>-30000</c:v>
                </c:pt>
                <c:pt idx="9">
                  <c:v>-30000</c:v>
                </c:pt>
                <c:pt idx="10">
                  <c:v>-30000</c:v>
                </c:pt>
                <c:pt idx="11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EDC-BD41-A218-3B460A3F0E98}"/>
            </c:ext>
          </c:extLst>
        </c:ser>
        <c:ser>
          <c:idx val="16"/>
          <c:order val="8"/>
          <c:tx>
            <c:strRef>
              <c:f>口座!$B$13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(口座!$C$13,口座!$E$13,口座!$G$13,口座!$I$13,口座!$K$13,口座!$M$13,口座!$O$13,口座!$Q$13,口座!$S$13,口座!$U$13,口座!$W$13,口座!$Y$13)</c:f>
              <c:numCache>
                <c:formatCode>"¥"#,##0_);[Red]\("¥"#,##0\)</c:formatCode>
                <c:ptCount val="12"/>
                <c:pt idx="0">
                  <c:v>1000000</c:v>
                </c:pt>
                <c:pt idx="1">
                  <c:v>1000000</c:v>
                </c:pt>
                <c:pt idx="2">
                  <c:v>1000000</c:v>
                </c:pt>
                <c:pt idx="3">
                  <c:v>1000000</c:v>
                </c:pt>
                <c:pt idx="4">
                  <c:v>1000000</c:v>
                </c:pt>
                <c:pt idx="5">
                  <c:v>1000000</c:v>
                </c:pt>
                <c:pt idx="6">
                  <c:v>1000000</c:v>
                </c:pt>
                <c:pt idx="7">
                  <c:v>1000000</c:v>
                </c:pt>
                <c:pt idx="8">
                  <c:v>1000000</c:v>
                </c:pt>
                <c:pt idx="9">
                  <c:v>1000000</c:v>
                </c:pt>
                <c:pt idx="10">
                  <c:v>1000000</c:v>
                </c:pt>
                <c:pt idx="11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EDC-BD41-A218-3B460A3F0E98}"/>
            </c:ext>
          </c:extLst>
        </c:ser>
        <c:ser>
          <c:idx val="18"/>
          <c:order val="9"/>
          <c:tx>
            <c:strRef>
              <c:f>口座!$B$14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(口座!$C$14,口座!$E$14,口座!$G$14,口座!$I$14,口座!$K$14,口座!$M$14,口座!$O$14,口座!$Q$14,口座!$S$14,口座!$U$14,口座!$W$14,口座!$Y$14)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EDC-BD41-A218-3B460A3F0E98}"/>
            </c:ext>
          </c:extLst>
        </c:ser>
        <c:ser>
          <c:idx val="20"/>
          <c:order val="10"/>
          <c:tx>
            <c:strRef>
              <c:f>口座!$B$15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(口座!$C$15,口座!$E$15,口座!$G$15,口座!$I$15,口座!$K$15,口座!$M$15,口座!$O$15,口座!$Q$15,口座!$S$15,口座!$U$15,口座!$W$15,口座!$Y$15)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EDC-BD41-A218-3B460A3F0E98}"/>
            </c:ext>
          </c:extLst>
        </c:ser>
        <c:ser>
          <c:idx val="22"/>
          <c:order val="11"/>
          <c:tx>
            <c:strRef>
              <c:f>口座!$B$16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(口座!$C$16,口座!$E$16,口座!$G$16,口座!$I$16,口座!$K$16,口座!$M$16,口座!$O$16,口座!$Q$16,口座!$S$16,口座!$U$16,口座!$W$16,口座!$Y$16)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2EDC-BD41-A218-3B460A3F0E98}"/>
            </c:ext>
          </c:extLst>
        </c:ser>
        <c:ser>
          <c:idx val="1"/>
          <c:order val="12"/>
          <c:tx>
            <c:strRef>
              <c:f>口座!$B$17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(口座!$C$17,口座!$E$17,口座!$G$17,口座!$I$17,口座!$K$17,口座!$M$17,口座!$O$17,口座!$Q$17,口座!$S$17,口座!$U$17,口座!$W$17,口座!$Y$17)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2EDC-BD41-A218-3B460A3F0E98}"/>
            </c:ext>
          </c:extLst>
        </c:ser>
        <c:ser>
          <c:idx val="3"/>
          <c:order val="13"/>
          <c:tx>
            <c:strRef>
              <c:f>口座!$B$18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(口座!$C$18,口座!$E$18,口座!$G$18,口座!$I$18,口座!$K$18,口座!$M$18,口座!$O$18,口座!$Q$18,口座!$S$18,口座!$U$18,口座!$W$18,口座!$Y$18)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2EDC-BD41-A218-3B460A3F0E98}"/>
            </c:ext>
          </c:extLst>
        </c:ser>
        <c:ser>
          <c:idx val="5"/>
          <c:order val="14"/>
          <c:tx>
            <c:strRef>
              <c:f>口座!$B$19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(口座!$C$19,口座!$E$19,口座!$G$19,口座!$I$19,口座!$K$19,口座!$M$19,口座!$O$19,口座!$Q$19,口座!$S$19,口座!$U$19,口座!$W$19,口座!$Y$19)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2EDC-BD41-A218-3B460A3F0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993264"/>
        <c:axId val="684967440"/>
      </c:barChart>
      <c:lineChart>
        <c:grouping val="standard"/>
        <c:varyColors val="0"/>
        <c:ser>
          <c:idx val="7"/>
          <c:order val="15"/>
          <c:tx>
            <c:strRef>
              <c:f>口座!$B$20</c:f>
              <c:strCache>
                <c:ptCount val="1"/>
                <c:pt idx="0">
                  <c:v>合計金額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(口座!$C$3:$C$4,口座!$E$3:$E$4,口座!$G$3:$G$4,口座!$I$3:$I$4,口座!$K$3:$K$4,口座!$M$3:$M$4,口座!$O$3:$O$4,口座!$Q$3:$Q$4,口座!$S$3:$S$4,口座!$U$3:$U$4,口座!$W$3:$W$4,口座!$Y$3:$Y$4)</c:f>
              <c:multiLvlStrCache>
                <c:ptCount val="12"/>
                <c:lvl>
                  <c:pt idx="0">
                    <c:v>口座金額</c:v>
                  </c:pt>
                  <c:pt idx="1">
                    <c:v>口座金額</c:v>
                  </c:pt>
                  <c:pt idx="2">
                    <c:v>口座金額</c:v>
                  </c:pt>
                  <c:pt idx="3">
                    <c:v>口座金額</c:v>
                  </c:pt>
                  <c:pt idx="4">
                    <c:v>口座金額</c:v>
                  </c:pt>
                  <c:pt idx="5">
                    <c:v>口座金額</c:v>
                  </c:pt>
                  <c:pt idx="6">
                    <c:v>口座金額</c:v>
                  </c:pt>
                  <c:pt idx="7">
                    <c:v>口座金額</c:v>
                  </c:pt>
                  <c:pt idx="8">
                    <c:v>口座金額</c:v>
                  </c:pt>
                  <c:pt idx="9">
                    <c:v>口座金額</c:v>
                  </c:pt>
                  <c:pt idx="10">
                    <c:v>口座金額</c:v>
                  </c:pt>
                  <c:pt idx="11">
                    <c:v>口座金額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(口座!$C$20,口座!$E$20,口座!$G$20,口座!$I$20,口座!$K$20,口座!$M$20,口座!$O$20,口座!$Q$20,口座!$S$20,口座!$U$20,口座!$W$20,口座!$Y$20)</c:f>
              <c:numCache>
                <c:formatCode>"¥"#,##0_);[Red]\("¥"#,##0\)</c:formatCode>
                <c:ptCount val="12"/>
                <c:pt idx="0">
                  <c:v>7121000</c:v>
                </c:pt>
                <c:pt idx="1">
                  <c:v>7304000</c:v>
                </c:pt>
                <c:pt idx="2">
                  <c:v>7487000</c:v>
                </c:pt>
                <c:pt idx="3">
                  <c:v>7670000</c:v>
                </c:pt>
                <c:pt idx="4">
                  <c:v>7853000</c:v>
                </c:pt>
                <c:pt idx="5">
                  <c:v>8036000</c:v>
                </c:pt>
                <c:pt idx="6">
                  <c:v>8219000</c:v>
                </c:pt>
                <c:pt idx="7">
                  <c:v>8402000</c:v>
                </c:pt>
                <c:pt idx="8">
                  <c:v>8585000</c:v>
                </c:pt>
                <c:pt idx="9">
                  <c:v>8768000</c:v>
                </c:pt>
                <c:pt idx="10">
                  <c:v>8951000</c:v>
                </c:pt>
                <c:pt idx="11">
                  <c:v>9134000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2EDC-BD41-A218-3B460A3F0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4993264"/>
        <c:axId val="684967440"/>
      </c:lineChart>
      <c:catAx>
        <c:axId val="68499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84967440"/>
        <c:crosses val="autoZero"/>
        <c:auto val="1"/>
        <c:lblAlgn val="ctr"/>
        <c:lblOffset val="100"/>
        <c:noMultiLvlLbl val="0"/>
      </c:catAx>
      <c:valAx>
        <c:axId val="68496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8499326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b="1"/>
              <a:t>口座別消費金額</a:t>
            </a:r>
          </a:p>
        </c:rich>
      </c:tx>
      <c:layout>
        <c:manualLayout>
          <c:xMode val="edge"/>
          <c:yMode val="edge"/>
          <c:x val="8.0059355050546482E-2"/>
          <c:y val="1.0865875525406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口座!$B$25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(口座!$C$25,口座!$E$25,口座!$G$25,口座!$I$25,口座!$K$25,口座!$M$25,口座!$O$25,口座!$Q$25,口座!$S$25,口座!$U$25,口座!$W$25,口座!$Y$25)</c:f>
              <c:numCache>
                <c:formatCode>"¥"#,##0_);[Red]\("¥"#,##0\)</c:formatCode>
                <c:ptCount val="12"/>
                <c:pt idx="0">
                  <c:v>70000</c:v>
                </c:pt>
                <c:pt idx="1">
                  <c:v>70000</c:v>
                </c:pt>
                <c:pt idx="2">
                  <c:v>70000</c:v>
                </c:pt>
                <c:pt idx="3">
                  <c:v>70000</c:v>
                </c:pt>
                <c:pt idx="4">
                  <c:v>70000</c:v>
                </c:pt>
                <c:pt idx="5">
                  <c:v>70000</c:v>
                </c:pt>
                <c:pt idx="6">
                  <c:v>70000</c:v>
                </c:pt>
                <c:pt idx="7">
                  <c:v>70000</c:v>
                </c:pt>
                <c:pt idx="8">
                  <c:v>70000</c:v>
                </c:pt>
                <c:pt idx="9">
                  <c:v>70000</c:v>
                </c:pt>
                <c:pt idx="10">
                  <c:v>70000</c:v>
                </c:pt>
                <c:pt idx="11">
                  <c:v>70000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51-5947-9103-37A2C164E598}"/>
            </c:ext>
          </c:extLst>
        </c:ser>
        <c:ser>
          <c:idx val="2"/>
          <c:order val="1"/>
          <c:tx>
            <c:strRef>
              <c:f>口座!$B$26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(口座!$C$26,口座!$E$26,口座!$G$26,口座!$I$26,口座!$K$26,口座!$M$26,口座!$O$26,口座!$Q$26,口座!$S$26,口座!$U$26,口座!$W$26,口座!$Y$26)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51-5947-9103-37A2C164E598}"/>
            </c:ext>
          </c:extLst>
        </c:ser>
        <c:ser>
          <c:idx val="4"/>
          <c:order val="2"/>
          <c:tx>
            <c:strRef>
              <c:f>口座!$B$27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(口座!$C$27,口座!$E$27,口座!$G$27,口座!$I$27,口座!$K$27,口座!$M$27,口座!$O$27,口座!$Q$27,口座!$S$27,口座!$U$27,口座!$W$27,口座!$Y$27)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151-5947-9103-37A2C164E598}"/>
            </c:ext>
          </c:extLst>
        </c:ser>
        <c:ser>
          <c:idx val="6"/>
          <c:order val="3"/>
          <c:tx>
            <c:strRef>
              <c:f>口座!$B$28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(口座!$C$28,口座!$E$28,口座!$G$28,口座!$I$28,口座!$K$28,口座!$M$28,口座!$O$28,口座!$Q$28,口座!$S$28,口座!$U$28,口座!$W$28,口座!$Y$28)</c:f>
              <c:numCache>
                <c:formatCode>"¥"#,##0_);[Red]\("¥"#,##0\)</c:formatCode>
                <c:ptCount val="12"/>
                <c:pt idx="0">
                  <c:v>8000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151-5947-9103-37A2C164E598}"/>
            </c:ext>
          </c:extLst>
        </c:ser>
        <c:ser>
          <c:idx val="8"/>
          <c:order val="4"/>
          <c:tx>
            <c:strRef>
              <c:f>口座!$B$29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(口座!$C$29,口座!$E$29,口座!$G$29,口座!$I$29,口座!$K$29,口座!$M$29,口座!$O$29,口座!$Q$29,口座!$S$29,口座!$U$29,口座!$W$29,口座!$Y$29)</c:f>
              <c:numCache>
                <c:formatCode>"¥"#,##0_);[Red]\("¥"#,##0\)</c:formatCode>
                <c:ptCount val="12"/>
                <c:pt idx="0">
                  <c:v>7000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151-5947-9103-37A2C164E598}"/>
            </c:ext>
          </c:extLst>
        </c:ser>
        <c:ser>
          <c:idx val="10"/>
          <c:order val="5"/>
          <c:tx>
            <c:strRef>
              <c:f>口座!$B$30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(口座!$C$30,口座!$E$30,口座!$G$30,口座!$I$30,口座!$K$30,口座!$M$30,口座!$O$30,口座!$Q$30,口座!$S$30,口座!$U$30,口座!$W$30,口座!$Y$30)</c:f>
              <c:numCache>
                <c:formatCode>"¥"#,##0_);[Red]\("¥"#,##0\)</c:formatCode>
                <c:ptCount val="12"/>
                <c:pt idx="0">
                  <c:v>70000</c:v>
                </c:pt>
                <c:pt idx="1">
                  <c:v>70000</c:v>
                </c:pt>
                <c:pt idx="2">
                  <c:v>70000</c:v>
                </c:pt>
                <c:pt idx="3">
                  <c:v>70000</c:v>
                </c:pt>
                <c:pt idx="4">
                  <c:v>70000</c:v>
                </c:pt>
                <c:pt idx="5">
                  <c:v>70000</c:v>
                </c:pt>
                <c:pt idx="6">
                  <c:v>70000</c:v>
                </c:pt>
                <c:pt idx="7">
                  <c:v>70000</c:v>
                </c:pt>
                <c:pt idx="8">
                  <c:v>70000</c:v>
                </c:pt>
                <c:pt idx="9">
                  <c:v>70000</c:v>
                </c:pt>
                <c:pt idx="10">
                  <c:v>70000</c:v>
                </c:pt>
                <c:pt idx="11">
                  <c:v>70000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51-5947-9103-37A2C164E598}"/>
            </c:ext>
          </c:extLst>
        </c:ser>
        <c:ser>
          <c:idx val="12"/>
          <c:order val="6"/>
          <c:tx>
            <c:strRef>
              <c:f>口座!$B$31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(口座!$C$31,口座!$E$31,口座!$G$31,口座!$I$31,口座!$K$31,口座!$M$31,口座!$O$31,口座!$Q$31,口座!$S$31,口座!$U$31,口座!$W$31,口座!$Y$31)</c:f>
              <c:numCache>
                <c:formatCode>"¥"#,##0_);[Red]\("¥"#,##0\)</c:formatCode>
                <c:ptCount val="12"/>
                <c:pt idx="0">
                  <c:v>14000</c:v>
                </c:pt>
                <c:pt idx="1">
                  <c:v>7000</c:v>
                </c:pt>
                <c:pt idx="2">
                  <c:v>7000</c:v>
                </c:pt>
                <c:pt idx="3">
                  <c:v>7000</c:v>
                </c:pt>
                <c:pt idx="4">
                  <c:v>7000</c:v>
                </c:pt>
                <c:pt idx="5">
                  <c:v>7000</c:v>
                </c:pt>
                <c:pt idx="6">
                  <c:v>7000</c:v>
                </c:pt>
                <c:pt idx="7">
                  <c:v>7000</c:v>
                </c:pt>
                <c:pt idx="8">
                  <c:v>7000</c:v>
                </c:pt>
                <c:pt idx="9">
                  <c:v>7000</c:v>
                </c:pt>
                <c:pt idx="10">
                  <c:v>7000</c:v>
                </c:pt>
                <c:pt idx="11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151-5947-9103-37A2C164E598}"/>
            </c:ext>
          </c:extLst>
        </c:ser>
        <c:ser>
          <c:idx val="14"/>
          <c:order val="7"/>
          <c:tx>
            <c:strRef>
              <c:f>口座!$B$32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(口座!$C$32,口座!$E$32,口座!$G$32,口座!$I$32,口座!$K$32,口座!$M$32,口座!$O$32,口座!$Q$32,口座!$S$32,口座!$U$32,口座!$W$32,口座!$Y$32)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151-5947-9103-37A2C164E598}"/>
            </c:ext>
          </c:extLst>
        </c:ser>
        <c:ser>
          <c:idx val="16"/>
          <c:order val="8"/>
          <c:tx>
            <c:strRef>
              <c:f>口座!$B$33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(口座!$C$33,口座!$E$33,口座!$G$33,口座!$I$33,口座!$K$33,口座!$M$33,口座!$O$33,口座!$Q$33,口座!$S$33,口座!$U$33,口座!$W$33,口座!$Y$33)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151-5947-9103-37A2C164E598}"/>
            </c:ext>
          </c:extLst>
        </c:ser>
        <c:ser>
          <c:idx val="18"/>
          <c:order val="9"/>
          <c:tx>
            <c:strRef>
              <c:f>口座!$B$34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(口座!$C$34,口座!$E$34,口座!$G$34,口座!$I$34,口座!$K$34,口座!$M$34,口座!$O$34,口座!$Q$34,口座!$S$34,口座!$U$34,口座!$W$34,口座!$Y$34)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151-5947-9103-37A2C164E598}"/>
            </c:ext>
          </c:extLst>
        </c:ser>
        <c:ser>
          <c:idx val="20"/>
          <c:order val="10"/>
          <c:tx>
            <c:strRef>
              <c:f>口座!$B$35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(口座!$C$35,口座!$E$35,口座!$G$35,口座!$I$35,口座!$K$35,口座!$M$35,口座!$O$35,口座!$Q$35,口座!$S$35,口座!$U$35,口座!$W$35,口座!$Y$35)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D151-5947-9103-37A2C164E598}"/>
            </c:ext>
          </c:extLst>
        </c:ser>
        <c:ser>
          <c:idx val="22"/>
          <c:order val="11"/>
          <c:tx>
            <c:strRef>
              <c:f>口座!$B$36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(口座!$C$36,口座!$E$36,口座!$G$36,口座!$I$36,口座!$K$36,口座!$M$36,口座!$O$36,口座!$Q$36,口座!$S$36,口座!$U$36,口座!$W$36,口座!$Y$36)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151-5947-9103-37A2C164E598}"/>
            </c:ext>
          </c:extLst>
        </c:ser>
        <c:ser>
          <c:idx val="1"/>
          <c:order val="12"/>
          <c:tx>
            <c:strRef>
              <c:f>口座!$B$37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(口座!$C$37,口座!$E$37,口座!$G$37,口座!$I$37,口座!$K$37,口座!$M$37,口座!$O$37,口座!$Q$37,口座!$S$37,口座!$U$37,口座!$W$37,口座!$Y$37)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D151-5947-9103-37A2C164E598}"/>
            </c:ext>
          </c:extLst>
        </c:ser>
        <c:ser>
          <c:idx val="3"/>
          <c:order val="13"/>
          <c:tx>
            <c:strRef>
              <c:f>口座!$B$38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(口座!$C$38,口座!$E$38,口座!$G$38,口座!$I$38,口座!$K$38,口座!$M$38,口座!$O$38,口座!$Q$38,口座!$S$38,口座!$U$38,口座!$W$38,口座!$Y$38)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D151-5947-9103-37A2C164E598}"/>
            </c:ext>
          </c:extLst>
        </c:ser>
        <c:ser>
          <c:idx val="5"/>
          <c:order val="14"/>
          <c:tx>
            <c:strRef>
              <c:f>口座!$B$39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(口座!$C$39,口座!$E$39,口座!$G$39,口座!$I$39,口座!$K$39,口座!$M$39,口座!$O$39,口座!$Q$39,口座!$S$39,口座!$U$39,口座!$W$39,口座!$Y$39)</c:f>
              <c:numCache>
                <c:formatCode>"¥"#,##0_);[Red]\("¥"#,##0\)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D151-5947-9103-37A2C164E5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09219088"/>
        <c:axId val="583606736"/>
      </c:barChart>
      <c:lineChart>
        <c:grouping val="standard"/>
        <c:varyColors val="0"/>
        <c:ser>
          <c:idx val="7"/>
          <c:order val="15"/>
          <c:tx>
            <c:strRef>
              <c:f>口座!$B$40</c:f>
              <c:strCache>
                <c:ptCount val="1"/>
                <c:pt idx="0">
                  <c:v>合計金額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(口座!$C$23:$C$24,口座!$E$23:$E$24,口座!$G$23:$G$24,口座!$I$23:$I$24,口座!$K$23:$K$24,口座!$M$23:$M$24,口座!$O$23:$O$24,口座!$Q$23:$Q$24,口座!$S$23:$S$24,口座!$U$23:$U$24,口座!$W$23:$W$24,口座!$Y$23:$Y$24)</c:f>
              <c:multiLvlStrCache>
                <c:ptCount val="12"/>
                <c:lvl>
                  <c:pt idx="0">
                    <c:v>消費金額</c:v>
                  </c:pt>
                  <c:pt idx="1">
                    <c:v>消費金額</c:v>
                  </c:pt>
                  <c:pt idx="2">
                    <c:v>消費金額</c:v>
                  </c:pt>
                  <c:pt idx="3">
                    <c:v>消費金額</c:v>
                  </c:pt>
                  <c:pt idx="4">
                    <c:v>消費金額</c:v>
                  </c:pt>
                  <c:pt idx="5">
                    <c:v>消費金額</c:v>
                  </c:pt>
                  <c:pt idx="6">
                    <c:v>消費金額</c:v>
                  </c:pt>
                  <c:pt idx="7">
                    <c:v>消費金額</c:v>
                  </c:pt>
                  <c:pt idx="8">
                    <c:v>消費金額</c:v>
                  </c:pt>
                  <c:pt idx="9">
                    <c:v>消費金額</c:v>
                  </c:pt>
                  <c:pt idx="10">
                    <c:v>消費金額</c:v>
                  </c:pt>
                  <c:pt idx="11">
                    <c:v>消費金額</c:v>
                  </c:pt>
                </c:lvl>
                <c:lvl>
                  <c:pt idx="0">
                    <c:v>1月</c:v>
                  </c:pt>
                  <c:pt idx="1">
                    <c:v>2月</c:v>
                  </c:pt>
                  <c:pt idx="2">
                    <c:v>3月</c:v>
                  </c:pt>
                  <c:pt idx="3">
                    <c:v>4月</c:v>
                  </c:pt>
                  <c:pt idx="4">
                    <c:v>5月</c:v>
                  </c:pt>
                  <c:pt idx="5">
                    <c:v>6月</c:v>
                  </c:pt>
                  <c:pt idx="6">
                    <c:v>7月</c:v>
                  </c:pt>
                  <c:pt idx="7">
                    <c:v>8月</c:v>
                  </c:pt>
                  <c:pt idx="8">
                    <c:v>9月</c:v>
                  </c:pt>
                  <c:pt idx="9">
                    <c:v>10月</c:v>
                  </c:pt>
                  <c:pt idx="10">
                    <c:v>11月</c:v>
                  </c:pt>
                  <c:pt idx="11">
                    <c:v>12月</c:v>
                  </c:pt>
                </c:lvl>
              </c:multiLvlStrCache>
            </c:multiLvlStrRef>
          </c:cat>
          <c:val>
            <c:numRef>
              <c:f>(口座!$C$40,口座!$E$40,口座!$G$40,口座!$I$40,口座!$K$40,口座!$M$40,口座!$O$40,口座!$Q$40,口座!$S$40,口座!$U$40,口座!$W$40,口座!$Y$40)</c:f>
              <c:numCache>
                <c:formatCode>"¥"#,##0_);[Red]\("¥"#,##0\)</c:formatCode>
                <c:ptCount val="12"/>
                <c:pt idx="0">
                  <c:v>169000</c:v>
                </c:pt>
                <c:pt idx="1">
                  <c:v>147000</c:v>
                </c:pt>
                <c:pt idx="2">
                  <c:v>147000</c:v>
                </c:pt>
                <c:pt idx="3">
                  <c:v>147000</c:v>
                </c:pt>
                <c:pt idx="4">
                  <c:v>147000</c:v>
                </c:pt>
                <c:pt idx="5">
                  <c:v>147000</c:v>
                </c:pt>
                <c:pt idx="6">
                  <c:v>147000</c:v>
                </c:pt>
                <c:pt idx="7">
                  <c:v>147000</c:v>
                </c:pt>
                <c:pt idx="8">
                  <c:v>147000</c:v>
                </c:pt>
                <c:pt idx="9">
                  <c:v>147000</c:v>
                </c:pt>
                <c:pt idx="10">
                  <c:v>147000</c:v>
                </c:pt>
                <c:pt idx="11">
                  <c:v>147000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D151-5947-9103-37A2C164E5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219088"/>
        <c:axId val="583606736"/>
      </c:lineChart>
      <c:catAx>
        <c:axId val="60921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83606736"/>
        <c:crosses val="autoZero"/>
        <c:auto val="1"/>
        <c:lblAlgn val="ctr"/>
        <c:lblOffset val="100"/>
        <c:noMultiLvlLbl val="0"/>
      </c:catAx>
      <c:valAx>
        <c:axId val="583606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0921908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3DA-7044-9301-3B49284F250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3DA-7044-9301-3B49284F250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3DA-7044-9301-3B49284F250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3DA-7044-9301-3B49284F2500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DA-7044-9301-3B49284F2500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DA-7044-9301-3B49284F2500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DA-7044-9301-3B49284F2500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DA-7044-9301-3B49284F25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'2月'!$Y$3:$Y$6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3DA-7044-9301-3B49284F2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EF-354C-A5F2-AE7531DBFC69}"/>
            </c:ext>
          </c:extLst>
        </c:ser>
        <c:ser>
          <c:idx val="1"/>
          <c:order val="1"/>
          <c:tx>
            <c:strRef>
              <c:f>'2月'!$C$18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'2月'!$D$18:$BI$18</c:f>
              <c:numCache>
                <c:formatCode>aaa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EF-354C-A5F2-AE7531DBFC69}"/>
            </c:ext>
          </c:extLst>
        </c:ser>
        <c:ser>
          <c:idx val="2"/>
          <c:order val="2"/>
          <c:tx>
            <c:strRef>
              <c:f>'2月'!$C$19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'2月'!$D$19:$BI$19</c:f>
              <c:numCache>
                <c:formatCode>"¥"#,##0_);[Red]\("¥"#,##0\)</c:formatCode>
                <c:ptCount val="58"/>
                <c:pt idx="0">
                  <c:v>3440000</c:v>
                </c:pt>
                <c:pt idx="2">
                  <c:v>3440000</c:v>
                </c:pt>
                <c:pt idx="4">
                  <c:v>3440000</c:v>
                </c:pt>
                <c:pt idx="6">
                  <c:v>3440000</c:v>
                </c:pt>
                <c:pt idx="8">
                  <c:v>3440000</c:v>
                </c:pt>
                <c:pt idx="10">
                  <c:v>3440000</c:v>
                </c:pt>
                <c:pt idx="12">
                  <c:v>3440000</c:v>
                </c:pt>
                <c:pt idx="14">
                  <c:v>3440000</c:v>
                </c:pt>
                <c:pt idx="16">
                  <c:v>3440000</c:v>
                </c:pt>
                <c:pt idx="18">
                  <c:v>3440000</c:v>
                </c:pt>
                <c:pt idx="20">
                  <c:v>3440000</c:v>
                </c:pt>
                <c:pt idx="22">
                  <c:v>3440000</c:v>
                </c:pt>
                <c:pt idx="24">
                  <c:v>3440000</c:v>
                </c:pt>
                <c:pt idx="26">
                  <c:v>3440000</c:v>
                </c:pt>
                <c:pt idx="28">
                  <c:v>3440000</c:v>
                </c:pt>
                <c:pt idx="30">
                  <c:v>3440000</c:v>
                </c:pt>
                <c:pt idx="32">
                  <c:v>3440000</c:v>
                </c:pt>
                <c:pt idx="34">
                  <c:v>3440000</c:v>
                </c:pt>
                <c:pt idx="36">
                  <c:v>3440000</c:v>
                </c:pt>
                <c:pt idx="38">
                  <c:v>3440000</c:v>
                </c:pt>
                <c:pt idx="40">
                  <c:v>3440000</c:v>
                </c:pt>
                <c:pt idx="42">
                  <c:v>3440000</c:v>
                </c:pt>
                <c:pt idx="44">
                  <c:v>3440000</c:v>
                </c:pt>
                <c:pt idx="46">
                  <c:v>3440000</c:v>
                </c:pt>
                <c:pt idx="48">
                  <c:v>3440000</c:v>
                </c:pt>
                <c:pt idx="50">
                  <c:v>3440000</c:v>
                </c:pt>
                <c:pt idx="52">
                  <c:v>3440000</c:v>
                </c:pt>
                <c:pt idx="54">
                  <c:v>3440000</c:v>
                </c:pt>
                <c:pt idx="56">
                  <c:v>3440000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EF-354C-A5F2-AE7531DBFC69}"/>
            </c:ext>
          </c:extLst>
        </c:ser>
        <c:ser>
          <c:idx val="3"/>
          <c:order val="3"/>
          <c:tx>
            <c:strRef>
              <c:f>'2月'!$C$20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'2月'!$D$20:$BI$20</c:f>
              <c:numCache>
                <c:formatCode>"¥"#,##0_);[Red]\("¥"#,##0\)</c:formatCode>
                <c:ptCount val="58"/>
                <c:pt idx="0">
                  <c:v>1400000</c:v>
                </c:pt>
                <c:pt idx="2">
                  <c:v>1400000</c:v>
                </c:pt>
                <c:pt idx="4">
                  <c:v>1400000</c:v>
                </c:pt>
                <c:pt idx="6">
                  <c:v>1400000</c:v>
                </c:pt>
                <c:pt idx="8">
                  <c:v>1400000</c:v>
                </c:pt>
                <c:pt idx="10">
                  <c:v>1400000</c:v>
                </c:pt>
                <c:pt idx="12">
                  <c:v>1400000</c:v>
                </c:pt>
                <c:pt idx="14">
                  <c:v>1400000</c:v>
                </c:pt>
                <c:pt idx="16">
                  <c:v>1400000</c:v>
                </c:pt>
                <c:pt idx="18">
                  <c:v>1400000</c:v>
                </c:pt>
                <c:pt idx="20">
                  <c:v>1400000</c:v>
                </c:pt>
                <c:pt idx="22">
                  <c:v>1400000</c:v>
                </c:pt>
                <c:pt idx="24">
                  <c:v>1400000</c:v>
                </c:pt>
                <c:pt idx="26">
                  <c:v>1400000</c:v>
                </c:pt>
                <c:pt idx="28">
                  <c:v>1400000</c:v>
                </c:pt>
                <c:pt idx="30">
                  <c:v>1400000</c:v>
                </c:pt>
                <c:pt idx="32">
                  <c:v>1400000</c:v>
                </c:pt>
                <c:pt idx="34">
                  <c:v>1400000</c:v>
                </c:pt>
                <c:pt idx="36">
                  <c:v>1400000</c:v>
                </c:pt>
                <c:pt idx="38">
                  <c:v>1400000</c:v>
                </c:pt>
                <c:pt idx="40">
                  <c:v>1400000</c:v>
                </c:pt>
                <c:pt idx="42">
                  <c:v>1400000</c:v>
                </c:pt>
                <c:pt idx="44">
                  <c:v>1400000</c:v>
                </c:pt>
                <c:pt idx="46">
                  <c:v>1400000</c:v>
                </c:pt>
                <c:pt idx="48">
                  <c:v>1400000</c:v>
                </c:pt>
                <c:pt idx="50">
                  <c:v>1400000</c:v>
                </c:pt>
                <c:pt idx="52">
                  <c:v>1400000</c:v>
                </c:pt>
                <c:pt idx="54">
                  <c:v>1400000</c:v>
                </c:pt>
                <c:pt idx="56">
                  <c:v>1400000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EF-354C-A5F2-AE7531DBFC69}"/>
            </c:ext>
          </c:extLst>
        </c:ser>
        <c:ser>
          <c:idx val="4"/>
          <c:order val="4"/>
          <c:tx>
            <c:strRef>
              <c:f>'2月'!$C$21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'2月'!$D$21:$BI$21</c:f>
              <c:numCache>
                <c:formatCode>"¥"#,##0_);[Red]\("¥"#,##0\)</c:formatCode>
                <c:ptCount val="58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EF-354C-A5F2-AE7531DBFC69}"/>
            </c:ext>
          </c:extLst>
        </c:ser>
        <c:ser>
          <c:idx val="5"/>
          <c:order val="5"/>
          <c:tx>
            <c:strRef>
              <c:f>'2月'!$C$22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'2月'!$D$22:$BI$22</c:f>
              <c:numCache>
                <c:formatCode>"¥"#,##0_);[Red]\("¥"#,##0\)</c:formatCode>
                <c:ptCount val="58"/>
                <c:pt idx="0">
                  <c:v>92000</c:v>
                </c:pt>
                <c:pt idx="2">
                  <c:v>92000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CEF-354C-A5F2-AE7531DBFC69}"/>
            </c:ext>
          </c:extLst>
        </c:ser>
        <c:ser>
          <c:idx val="6"/>
          <c:order val="6"/>
          <c:tx>
            <c:strRef>
              <c:f>'2月'!$C$23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'2月'!$D$23:$BI$23</c:f>
              <c:numCache>
                <c:formatCode>"¥"#,##0_);[Red]\("¥"#,##0\)</c:formatCode>
                <c:ptCount val="58"/>
                <c:pt idx="0">
                  <c:v>123000</c:v>
                </c:pt>
                <c:pt idx="2">
                  <c:v>123000</c:v>
                </c:pt>
                <c:pt idx="4">
                  <c:v>123000</c:v>
                </c:pt>
                <c:pt idx="6">
                  <c:v>123000</c:v>
                </c:pt>
                <c:pt idx="8">
                  <c:v>123000</c:v>
                </c:pt>
                <c:pt idx="10">
                  <c:v>123000</c:v>
                </c:pt>
                <c:pt idx="12">
                  <c:v>123000</c:v>
                </c:pt>
                <c:pt idx="14">
                  <c:v>123000</c:v>
                </c:pt>
                <c:pt idx="16">
                  <c:v>123000</c:v>
                </c:pt>
                <c:pt idx="18">
                  <c:v>123000</c:v>
                </c:pt>
                <c:pt idx="20">
                  <c:v>123000</c:v>
                </c:pt>
                <c:pt idx="22">
                  <c:v>123000</c:v>
                </c:pt>
                <c:pt idx="24">
                  <c:v>123000</c:v>
                </c:pt>
                <c:pt idx="26">
                  <c:v>123000</c:v>
                </c:pt>
                <c:pt idx="28">
                  <c:v>123000</c:v>
                </c:pt>
                <c:pt idx="30">
                  <c:v>123000</c:v>
                </c:pt>
                <c:pt idx="32">
                  <c:v>123000</c:v>
                </c:pt>
                <c:pt idx="34">
                  <c:v>123000</c:v>
                </c:pt>
                <c:pt idx="36">
                  <c:v>123000</c:v>
                </c:pt>
                <c:pt idx="38">
                  <c:v>123000</c:v>
                </c:pt>
                <c:pt idx="40">
                  <c:v>123000</c:v>
                </c:pt>
                <c:pt idx="42">
                  <c:v>123000</c:v>
                </c:pt>
                <c:pt idx="44">
                  <c:v>123000</c:v>
                </c:pt>
                <c:pt idx="46">
                  <c:v>123000</c:v>
                </c:pt>
                <c:pt idx="48">
                  <c:v>123000</c:v>
                </c:pt>
                <c:pt idx="50">
                  <c:v>123000</c:v>
                </c:pt>
                <c:pt idx="52">
                  <c:v>123000</c:v>
                </c:pt>
                <c:pt idx="54">
                  <c:v>123000</c:v>
                </c:pt>
                <c:pt idx="56">
                  <c:v>123000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EF-354C-A5F2-AE7531DBFC69}"/>
            </c:ext>
          </c:extLst>
        </c:ser>
        <c:ser>
          <c:idx val="7"/>
          <c:order val="7"/>
          <c:tx>
            <c:strRef>
              <c:f>'2月'!$C$24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'2月'!$D$24:$BI$24</c:f>
              <c:numCache>
                <c:formatCode>"¥"#,##0_);[Red]\("¥"#,##0\)</c:formatCode>
                <c:ptCount val="58"/>
                <c:pt idx="0">
                  <c:v>-150000</c:v>
                </c:pt>
                <c:pt idx="2">
                  <c:v>-150000</c:v>
                </c:pt>
                <c:pt idx="4">
                  <c:v>-150000</c:v>
                </c:pt>
                <c:pt idx="6">
                  <c:v>-150000</c:v>
                </c:pt>
                <c:pt idx="8">
                  <c:v>-150000</c:v>
                </c:pt>
                <c:pt idx="10">
                  <c:v>-150000</c:v>
                </c:pt>
                <c:pt idx="12">
                  <c:v>-150000</c:v>
                </c:pt>
                <c:pt idx="14">
                  <c:v>-150000</c:v>
                </c:pt>
                <c:pt idx="16">
                  <c:v>-150000</c:v>
                </c:pt>
                <c:pt idx="18">
                  <c:v>-150000</c:v>
                </c:pt>
                <c:pt idx="20">
                  <c:v>-150000</c:v>
                </c:pt>
                <c:pt idx="22">
                  <c:v>-150000</c:v>
                </c:pt>
                <c:pt idx="24">
                  <c:v>-150000</c:v>
                </c:pt>
                <c:pt idx="26">
                  <c:v>-150000</c:v>
                </c:pt>
                <c:pt idx="28">
                  <c:v>-150000</c:v>
                </c:pt>
                <c:pt idx="30">
                  <c:v>-150000</c:v>
                </c:pt>
                <c:pt idx="32">
                  <c:v>-150000</c:v>
                </c:pt>
                <c:pt idx="34">
                  <c:v>-150000</c:v>
                </c:pt>
                <c:pt idx="36">
                  <c:v>-150000</c:v>
                </c:pt>
                <c:pt idx="38">
                  <c:v>-150000</c:v>
                </c:pt>
                <c:pt idx="40">
                  <c:v>-150000</c:v>
                </c:pt>
                <c:pt idx="42">
                  <c:v>-150000</c:v>
                </c:pt>
                <c:pt idx="44">
                  <c:v>-150000</c:v>
                </c:pt>
                <c:pt idx="46">
                  <c:v>-150000</c:v>
                </c:pt>
                <c:pt idx="48">
                  <c:v>-150000</c:v>
                </c:pt>
                <c:pt idx="50">
                  <c:v>-150000</c:v>
                </c:pt>
                <c:pt idx="52">
                  <c:v>-150000</c:v>
                </c:pt>
                <c:pt idx="54">
                  <c:v>-150000</c:v>
                </c:pt>
                <c:pt idx="56">
                  <c:v>-150000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CEF-354C-A5F2-AE7531DBFC69}"/>
            </c:ext>
          </c:extLst>
        </c:ser>
        <c:ser>
          <c:idx val="8"/>
          <c:order val="8"/>
          <c:tx>
            <c:strRef>
              <c:f>'2月'!$C$25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'2月'!$D$25:$BI$25</c:f>
              <c:numCache>
                <c:formatCode>"¥"#,##0_);[Red]\("¥"#,##0\)</c:formatCode>
                <c:ptCount val="58"/>
                <c:pt idx="0">
                  <c:v>-71000</c:v>
                </c:pt>
                <c:pt idx="2">
                  <c:v>-71000</c:v>
                </c:pt>
                <c:pt idx="4">
                  <c:v>-71000</c:v>
                </c:pt>
                <c:pt idx="6">
                  <c:v>-71000</c:v>
                </c:pt>
                <c:pt idx="8">
                  <c:v>-71000</c:v>
                </c:pt>
                <c:pt idx="10">
                  <c:v>-71000</c:v>
                </c:pt>
                <c:pt idx="12">
                  <c:v>-71000</c:v>
                </c:pt>
                <c:pt idx="14">
                  <c:v>-71000</c:v>
                </c:pt>
                <c:pt idx="16">
                  <c:v>-71000</c:v>
                </c:pt>
                <c:pt idx="18">
                  <c:v>-71000</c:v>
                </c:pt>
                <c:pt idx="20">
                  <c:v>-71000</c:v>
                </c:pt>
                <c:pt idx="22">
                  <c:v>-71000</c:v>
                </c:pt>
                <c:pt idx="24">
                  <c:v>-71000</c:v>
                </c:pt>
                <c:pt idx="26">
                  <c:v>-71000</c:v>
                </c:pt>
                <c:pt idx="28">
                  <c:v>-71000</c:v>
                </c:pt>
                <c:pt idx="30">
                  <c:v>-71000</c:v>
                </c:pt>
                <c:pt idx="32">
                  <c:v>-71000</c:v>
                </c:pt>
                <c:pt idx="34">
                  <c:v>-71000</c:v>
                </c:pt>
                <c:pt idx="36">
                  <c:v>-71000</c:v>
                </c:pt>
                <c:pt idx="38">
                  <c:v>-71000</c:v>
                </c:pt>
                <c:pt idx="40">
                  <c:v>-71000</c:v>
                </c:pt>
                <c:pt idx="42">
                  <c:v>-71000</c:v>
                </c:pt>
                <c:pt idx="44">
                  <c:v>-71000</c:v>
                </c:pt>
                <c:pt idx="46">
                  <c:v>-71000</c:v>
                </c:pt>
                <c:pt idx="48">
                  <c:v>-71000</c:v>
                </c:pt>
                <c:pt idx="50">
                  <c:v>-71000</c:v>
                </c:pt>
                <c:pt idx="52">
                  <c:v>-71000</c:v>
                </c:pt>
                <c:pt idx="54">
                  <c:v>-71000</c:v>
                </c:pt>
                <c:pt idx="56">
                  <c:v>-71000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CEF-354C-A5F2-AE7531DBFC69}"/>
            </c:ext>
          </c:extLst>
        </c:ser>
        <c:ser>
          <c:idx val="9"/>
          <c:order val="9"/>
          <c:tx>
            <c:strRef>
              <c:f>'2月'!$C$26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'2月'!$D$26:$BI$26</c:f>
              <c:numCache>
                <c:formatCode>"¥"#,##0_);[Red]\("¥"#,##0\)</c:formatCode>
                <c:ptCount val="58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CEF-354C-A5F2-AE7531DBFC69}"/>
            </c:ext>
          </c:extLst>
        </c:ser>
        <c:ser>
          <c:idx val="10"/>
          <c:order val="10"/>
          <c:tx>
            <c:strRef>
              <c:f>'2月'!$C$27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'2月'!$D$27:$BI$27</c:f>
              <c:numCache>
                <c:formatCode>"¥"#,##0_);[Red]\("¥"#,##0\)</c:formatCode>
                <c:ptCount val="58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CEF-354C-A5F2-AE7531DBFC69}"/>
            </c:ext>
          </c:extLst>
        </c:ser>
        <c:ser>
          <c:idx val="11"/>
          <c:order val="11"/>
          <c:tx>
            <c:strRef>
              <c:f>'2月'!$C$28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'2月'!$D$28:$BI$28</c:f>
              <c:numCache>
                <c:formatCode>"¥"#,##0_);[Red]\("¥"#,##0\)</c:formatCode>
                <c:ptCount val="58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CEF-354C-A5F2-AE7531DBFC69}"/>
            </c:ext>
          </c:extLst>
        </c:ser>
        <c:ser>
          <c:idx val="12"/>
          <c:order val="12"/>
          <c:tx>
            <c:strRef>
              <c:f>'2月'!$C$29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'2月'!$D$29:$BI$29</c:f>
              <c:numCache>
                <c:formatCode>"¥"#,##0_);[Red]\("¥"#,##0\)</c:formatCode>
                <c:ptCount val="58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CEF-354C-A5F2-AE7531DBFC69}"/>
            </c:ext>
          </c:extLst>
        </c:ser>
        <c:ser>
          <c:idx val="13"/>
          <c:order val="13"/>
          <c:tx>
            <c:strRef>
              <c:f>'2月'!$C$30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'2月'!$D$30:$BI$30</c:f>
              <c:numCache>
                <c:formatCode>"¥"#,##0_);[Red]\("¥"#,##0\)</c:formatCode>
                <c:ptCount val="58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CEF-354C-A5F2-AE7531DBFC69}"/>
            </c:ext>
          </c:extLst>
        </c:ser>
        <c:ser>
          <c:idx val="14"/>
          <c:order val="14"/>
          <c:tx>
            <c:strRef>
              <c:f>'2月'!$C$31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'2月'!$D$31:$BI$31</c:f>
              <c:numCache>
                <c:formatCode>"¥"#,##0_);[Red]\("¥"#,##0\)</c:formatCode>
                <c:ptCount val="58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CEF-354C-A5F2-AE7531DBFC69}"/>
            </c:ext>
          </c:extLst>
        </c:ser>
        <c:ser>
          <c:idx val="15"/>
          <c:order val="15"/>
          <c:tx>
            <c:strRef>
              <c:f>'2月'!$C$32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'2月'!$D$32:$BI$32</c:f>
              <c:numCache>
                <c:formatCode>"¥"#,##0_);[Red]\("¥"#,##0\)</c:formatCode>
                <c:ptCount val="58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CEF-354C-A5F2-AE7531DBFC69}"/>
            </c:ext>
          </c:extLst>
        </c:ser>
        <c:ser>
          <c:idx val="16"/>
          <c:order val="16"/>
          <c:tx>
            <c:strRef>
              <c:f>'2月'!$C$33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'2月'!$D$33:$BI$33</c:f>
              <c:numCache>
                <c:formatCode>"¥"#,##0_);[Red]\("¥"#,##0\)</c:formatCode>
                <c:ptCount val="58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8CEF-354C-A5F2-AE7531DBF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'2月'!$C$34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'2月'!$D$17:$BI$17</c:f>
              <c:numCache>
                <c:formatCode>d</c:formatCode>
                <c:ptCount val="58"/>
                <c:pt idx="0">
                  <c:v>45689</c:v>
                </c:pt>
                <c:pt idx="2">
                  <c:v>45690</c:v>
                </c:pt>
                <c:pt idx="4">
                  <c:v>45691</c:v>
                </c:pt>
                <c:pt idx="6">
                  <c:v>45692</c:v>
                </c:pt>
                <c:pt idx="8">
                  <c:v>45693</c:v>
                </c:pt>
                <c:pt idx="10">
                  <c:v>45694</c:v>
                </c:pt>
                <c:pt idx="12">
                  <c:v>45695</c:v>
                </c:pt>
                <c:pt idx="14">
                  <c:v>45696</c:v>
                </c:pt>
                <c:pt idx="16">
                  <c:v>45697</c:v>
                </c:pt>
                <c:pt idx="18">
                  <c:v>45698</c:v>
                </c:pt>
                <c:pt idx="20">
                  <c:v>45699</c:v>
                </c:pt>
                <c:pt idx="22">
                  <c:v>45700</c:v>
                </c:pt>
                <c:pt idx="24">
                  <c:v>45701</c:v>
                </c:pt>
                <c:pt idx="26">
                  <c:v>45702</c:v>
                </c:pt>
                <c:pt idx="28">
                  <c:v>45703</c:v>
                </c:pt>
                <c:pt idx="30">
                  <c:v>45704</c:v>
                </c:pt>
                <c:pt idx="32">
                  <c:v>45705</c:v>
                </c:pt>
                <c:pt idx="34">
                  <c:v>45706</c:v>
                </c:pt>
                <c:pt idx="36">
                  <c:v>45707</c:v>
                </c:pt>
                <c:pt idx="38">
                  <c:v>45708</c:v>
                </c:pt>
                <c:pt idx="40">
                  <c:v>45709</c:v>
                </c:pt>
                <c:pt idx="42">
                  <c:v>45710</c:v>
                </c:pt>
                <c:pt idx="44">
                  <c:v>45711</c:v>
                </c:pt>
                <c:pt idx="46">
                  <c:v>45712</c:v>
                </c:pt>
                <c:pt idx="48">
                  <c:v>45713</c:v>
                </c:pt>
                <c:pt idx="50">
                  <c:v>45714</c:v>
                </c:pt>
                <c:pt idx="52">
                  <c:v>45715</c:v>
                </c:pt>
                <c:pt idx="54">
                  <c:v>45716</c:v>
                </c:pt>
                <c:pt idx="56">
                  <c:v>45717</c:v>
                </c:pt>
              </c:numCache>
            </c:numRef>
          </c:cat>
          <c:val>
            <c:numRef>
              <c:f>'2月'!$D$34:$BI$34</c:f>
              <c:numCache>
                <c:formatCode>"¥"#,##0_);[Red]\("¥"#,##0\)</c:formatCode>
                <c:ptCount val="58"/>
                <c:pt idx="0">
                  <c:v>7304000</c:v>
                </c:pt>
                <c:pt idx="2">
                  <c:v>7304000</c:v>
                </c:pt>
                <c:pt idx="4">
                  <c:v>7304000</c:v>
                </c:pt>
                <c:pt idx="6">
                  <c:v>7304000</c:v>
                </c:pt>
                <c:pt idx="8">
                  <c:v>7304000</c:v>
                </c:pt>
                <c:pt idx="10">
                  <c:v>7304000</c:v>
                </c:pt>
                <c:pt idx="12">
                  <c:v>7304000</c:v>
                </c:pt>
                <c:pt idx="14">
                  <c:v>7304000</c:v>
                </c:pt>
                <c:pt idx="16">
                  <c:v>7304000</c:v>
                </c:pt>
                <c:pt idx="18">
                  <c:v>7304000</c:v>
                </c:pt>
                <c:pt idx="20">
                  <c:v>7304000</c:v>
                </c:pt>
                <c:pt idx="22">
                  <c:v>7304000</c:v>
                </c:pt>
                <c:pt idx="24">
                  <c:v>7304000</c:v>
                </c:pt>
                <c:pt idx="26">
                  <c:v>7304000</c:v>
                </c:pt>
                <c:pt idx="28">
                  <c:v>7304000</c:v>
                </c:pt>
                <c:pt idx="30">
                  <c:v>7304000</c:v>
                </c:pt>
                <c:pt idx="32">
                  <c:v>7304000</c:v>
                </c:pt>
                <c:pt idx="34">
                  <c:v>7304000</c:v>
                </c:pt>
                <c:pt idx="36">
                  <c:v>7304000</c:v>
                </c:pt>
                <c:pt idx="38">
                  <c:v>7304000</c:v>
                </c:pt>
                <c:pt idx="40">
                  <c:v>7304000</c:v>
                </c:pt>
                <c:pt idx="42">
                  <c:v>7304000</c:v>
                </c:pt>
                <c:pt idx="44">
                  <c:v>7304000</c:v>
                </c:pt>
                <c:pt idx="46">
                  <c:v>7304000</c:v>
                </c:pt>
                <c:pt idx="48">
                  <c:v>7304000</c:v>
                </c:pt>
                <c:pt idx="50">
                  <c:v>7304000</c:v>
                </c:pt>
                <c:pt idx="52">
                  <c:v>7304000</c:v>
                </c:pt>
                <c:pt idx="54">
                  <c:v>7304000</c:v>
                </c:pt>
                <c:pt idx="56">
                  <c:v>7304000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CEF-354C-A5F2-AE7531DBF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2"/>
          <c:order val="0"/>
          <c:tx>
            <c:strRef>
              <c:f>口座!$E$23:$E$24</c:f>
              <c:strCache>
                <c:ptCount val="2"/>
                <c:pt idx="0">
                  <c:v>2月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93B-154F-9303-B8AD08ED685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93B-154F-9303-B8AD08ED685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93B-154F-9303-B8AD08ED685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93B-154F-9303-B8AD08ED685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93B-154F-9303-B8AD08ED685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93B-154F-9303-B8AD08ED685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93B-154F-9303-B8AD08ED685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93B-154F-9303-B8AD08ED6853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493B-154F-9303-B8AD08ED6853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493B-154F-9303-B8AD08ED6853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493B-154F-9303-B8AD08ED6853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493B-154F-9303-B8AD08ED6853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493B-154F-9303-B8AD08ED6853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493B-154F-9303-B8AD08ED6853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493B-154F-9303-B8AD08ED685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口座!$E$25:$E$39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70000</c:v>
                </c:pt>
                <c:pt idx="6">
                  <c:v>7000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93B-154F-9303-B8AD08ED6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費目別消費割合</a:t>
            </a:r>
          </a:p>
        </c:rich>
      </c:tx>
      <c:layout>
        <c:manualLayout>
          <c:xMode val="edge"/>
          <c:yMode val="edge"/>
          <c:x val="2.8501502250731097E-2"/>
          <c:y val="2.5990101542654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F89-B642-9765-5FA507C52B0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F89-B642-9765-5FA507C52B0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F89-B642-9765-5FA507C52B0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F89-B642-9765-5FA507C52B0A}"/>
              </c:ext>
            </c:extLst>
          </c:dPt>
          <c:dLbls>
            <c:dLbl>
              <c:idx val="0"/>
              <c:layout>
                <c:manualLayout>
                  <c:x val="0.10260586977133741"/>
                  <c:y val="1.485148659580243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89-B642-9765-5FA507C52B0A}"/>
                </c:ext>
              </c:extLst>
            </c:dLbl>
            <c:dLbl>
              <c:idx val="1"/>
              <c:layout>
                <c:manualLayout>
                  <c:x val="8.681671476208859E-2"/>
                  <c:y val="8.5607957173161359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F89-B642-9765-5FA507C52B0A}"/>
                </c:ext>
              </c:extLst>
            </c:dLbl>
            <c:dLbl>
              <c:idx val="2"/>
              <c:layout>
                <c:manualLayout>
                  <c:x val="-0.12299034591295883"/>
                  <c:y val="7.4441701889705392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F89-B642-9765-5FA507C52B0A}"/>
                </c:ext>
              </c:extLst>
            </c:dLbl>
            <c:dLbl>
              <c:idx val="3"/>
              <c:layout>
                <c:manualLayout>
                  <c:x val="0"/>
                  <c:y val="-8.1885872078676106E-2"/>
                </c:manualLayout>
              </c:layout>
              <c:showLegendKey val="1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F89-B642-9765-5FA507C52B0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1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'3月'!$X$3:$X$6</c:f>
              <c:strCache>
                <c:ptCount val="4"/>
                <c:pt idx="0">
                  <c:v>税金</c:v>
                </c:pt>
                <c:pt idx="1">
                  <c:v>貯蓄</c:v>
                </c:pt>
                <c:pt idx="2">
                  <c:v>固定費</c:v>
                </c:pt>
                <c:pt idx="3">
                  <c:v>変動費</c:v>
                </c:pt>
              </c:strCache>
            </c:strRef>
          </c:cat>
          <c:val>
            <c:numRef>
              <c:f>'3月'!$Y$3:$Y$6</c:f>
              <c:numCache>
                <c:formatCode>"¥"#,##0_);[Red]\("¥"#,##0\)</c:formatCode>
                <c:ptCount val="4"/>
                <c:pt idx="0">
                  <c:v>40000</c:v>
                </c:pt>
                <c:pt idx="1">
                  <c:v>30000</c:v>
                </c:pt>
                <c:pt idx="2">
                  <c:v>70000</c:v>
                </c:pt>
                <c:pt idx="3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89-B642-9765-5FA507C52B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layout>
        <c:manualLayout>
          <c:xMode val="edge"/>
          <c:yMode val="edge"/>
          <c:x val="1.7497447773711108E-2"/>
          <c:y val="1.67441854332838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'3月'!$C$17</c:f>
              <c:strCache>
                <c:ptCount val="1"/>
                <c:pt idx="0">
                  <c:v>日付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40-1146-AF27-51A74F9C03D1}"/>
            </c:ext>
          </c:extLst>
        </c:ser>
        <c:ser>
          <c:idx val="1"/>
          <c:order val="1"/>
          <c:tx>
            <c:strRef>
              <c:f>'3月'!$C$18</c:f>
              <c:strCache>
                <c:ptCount val="1"/>
                <c:pt idx="0">
                  <c:v>曜日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'3月'!$D$18:$BM$18</c:f>
              <c:numCache>
                <c:formatCode>aaa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40-1146-AF27-51A74F9C03D1}"/>
            </c:ext>
          </c:extLst>
        </c:ser>
        <c:ser>
          <c:idx val="2"/>
          <c:order val="2"/>
          <c:tx>
            <c:strRef>
              <c:f>'3月'!$C$19</c:f>
              <c:strCache>
                <c:ptCount val="1"/>
                <c:pt idx="0">
                  <c:v>ゆうちょ(夫）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'3月'!$D$19:$BM$19</c:f>
              <c:numCache>
                <c:formatCode>"¥"#,##0_);[Red]\("¥"#,##0\)</c:formatCode>
                <c:ptCount val="62"/>
                <c:pt idx="0">
                  <c:v>3660000</c:v>
                </c:pt>
                <c:pt idx="2">
                  <c:v>3660000</c:v>
                </c:pt>
                <c:pt idx="4">
                  <c:v>3660000</c:v>
                </c:pt>
                <c:pt idx="6">
                  <c:v>3660000</c:v>
                </c:pt>
                <c:pt idx="8">
                  <c:v>3660000</c:v>
                </c:pt>
                <c:pt idx="10">
                  <c:v>3660000</c:v>
                </c:pt>
                <c:pt idx="12">
                  <c:v>3660000</c:v>
                </c:pt>
                <c:pt idx="14">
                  <c:v>3660000</c:v>
                </c:pt>
                <c:pt idx="16">
                  <c:v>3660000</c:v>
                </c:pt>
                <c:pt idx="18">
                  <c:v>3660000</c:v>
                </c:pt>
                <c:pt idx="20">
                  <c:v>3660000</c:v>
                </c:pt>
                <c:pt idx="22">
                  <c:v>3660000</c:v>
                </c:pt>
                <c:pt idx="24">
                  <c:v>3660000</c:v>
                </c:pt>
                <c:pt idx="26">
                  <c:v>3660000</c:v>
                </c:pt>
                <c:pt idx="28">
                  <c:v>3660000</c:v>
                </c:pt>
                <c:pt idx="30">
                  <c:v>3660000</c:v>
                </c:pt>
                <c:pt idx="32">
                  <c:v>3660000</c:v>
                </c:pt>
                <c:pt idx="34">
                  <c:v>3660000</c:v>
                </c:pt>
                <c:pt idx="36">
                  <c:v>3660000</c:v>
                </c:pt>
                <c:pt idx="38">
                  <c:v>3660000</c:v>
                </c:pt>
                <c:pt idx="40">
                  <c:v>3660000</c:v>
                </c:pt>
                <c:pt idx="42">
                  <c:v>3660000</c:v>
                </c:pt>
                <c:pt idx="44">
                  <c:v>3660000</c:v>
                </c:pt>
                <c:pt idx="46">
                  <c:v>3660000</c:v>
                </c:pt>
                <c:pt idx="48">
                  <c:v>3660000</c:v>
                </c:pt>
                <c:pt idx="50">
                  <c:v>3660000</c:v>
                </c:pt>
                <c:pt idx="52">
                  <c:v>3660000</c:v>
                </c:pt>
                <c:pt idx="54">
                  <c:v>3660000</c:v>
                </c:pt>
                <c:pt idx="56">
                  <c:v>3660000</c:v>
                </c:pt>
                <c:pt idx="58">
                  <c:v>3660000</c:v>
                </c:pt>
                <c:pt idx="60">
                  <c:v>3660000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40-1146-AF27-51A74F9C03D1}"/>
            </c:ext>
          </c:extLst>
        </c:ser>
        <c:ser>
          <c:idx val="3"/>
          <c:order val="3"/>
          <c:tx>
            <c:strRef>
              <c:f>'3月'!$C$20</c:f>
              <c:strCache>
                <c:ptCount val="1"/>
                <c:pt idx="0">
                  <c:v>ゆうちょ(妻）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'3月'!$D$20:$BM$20</c:f>
              <c:numCache>
                <c:formatCode>"¥"#,##0_);[Red]\("¥"#,##0\)</c:formatCode>
                <c:ptCount val="62"/>
                <c:pt idx="0">
                  <c:v>1450000</c:v>
                </c:pt>
                <c:pt idx="2">
                  <c:v>1450000</c:v>
                </c:pt>
                <c:pt idx="4">
                  <c:v>1450000</c:v>
                </c:pt>
                <c:pt idx="6">
                  <c:v>1450000</c:v>
                </c:pt>
                <c:pt idx="8">
                  <c:v>1450000</c:v>
                </c:pt>
                <c:pt idx="10">
                  <c:v>1450000</c:v>
                </c:pt>
                <c:pt idx="12">
                  <c:v>1450000</c:v>
                </c:pt>
                <c:pt idx="14">
                  <c:v>1450000</c:v>
                </c:pt>
                <c:pt idx="16">
                  <c:v>1450000</c:v>
                </c:pt>
                <c:pt idx="18">
                  <c:v>1450000</c:v>
                </c:pt>
                <c:pt idx="20">
                  <c:v>1450000</c:v>
                </c:pt>
                <c:pt idx="22">
                  <c:v>1450000</c:v>
                </c:pt>
                <c:pt idx="24">
                  <c:v>1450000</c:v>
                </c:pt>
                <c:pt idx="26">
                  <c:v>1450000</c:v>
                </c:pt>
                <c:pt idx="28">
                  <c:v>1450000</c:v>
                </c:pt>
                <c:pt idx="30">
                  <c:v>1450000</c:v>
                </c:pt>
                <c:pt idx="32">
                  <c:v>1450000</c:v>
                </c:pt>
                <c:pt idx="34">
                  <c:v>1450000</c:v>
                </c:pt>
                <c:pt idx="36">
                  <c:v>1450000</c:v>
                </c:pt>
                <c:pt idx="38">
                  <c:v>1450000</c:v>
                </c:pt>
                <c:pt idx="40">
                  <c:v>1450000</c:v>
                </c:pt>
                <c:pt idx="42">
                  <c:v>1450000</c:v>
                </c:pt>
                <c:pt idx="44">
                  <c:v>1450000</c:v>
                </c:pt>
                <c:pt idx="46">
                  <c:v>1450000</c:v>
                </c:pt>
                <c:pt idx="48">
                  <c:v>1450000</c:v>
                </c:pt>
                <c:pt idx="50">
                  <c:v>1450000</c:v>
                </c:pt>
                <c:pt idx="52">
                  <c:v>1450000</c:v>
                </c:pt>
                <c:pt idx="54">
                  <c:v>1450000</c:v>
                </c:pt>
                <c:pt idx="56">
                  <c:v>1450000</c:v>
                </c:pt>
                <c:pt idx="58">
                  <c:v>1450000</c:v>
                </c:pt>
                <c:pt idx="60">
                  <c:v>1450000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40-1146-AF27-51A74F9C03D1}"/>
            </c:ext>
          </c:extLst>
        </c:ser>
        <c:ser>
          <c:idx val="4"/>
          <c:order val="4"/>
          <c:tx>
            <c:strRef>
              <c:f>'3月'!$C$21</c:f>
              <c:strCache>
                <c:ptCount val="1"/>
                <c:pt idx="0">
                  <c:v>ゆうちょ(子供）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'3月'!$D$21:$BM$21</c:f>
              <c:numCache>
                <c:formatCode>"¥"#,##0_);[Red]\("¥"#,##0\)</c:formatCode>
                <c:ptCount val="62"/>
                <c:pt idx="0">
                  <c:v>1500000</c:v>
                </c:pt>
                <c:pt idx="2">
                  <c:v>1500000</c:v>
                </c:pt>
                <c:pt idx="4">
                  <c:v>1500000</c:v>
                </c:pt>
                <c:pt idx="6">
                  <c:v>1500000</c:v>
                </c:pt>
                <c:pt idx="8">
                  <c:v>1500000</c:v>
                </c:pt>
                <c:pt idx="10">
                  <c:v>1500000</c:v>
                </c:pt>
                <c:pt idx="12">
                  <c:v>1500000</c:v>
                </c:pt>
                <c:pt idx="14">
                  <c:v>1500000</c:v>
                </c:pt>
                <c:pt idx="16">
                  <c:v>1500000</c:v>
                </c:pt>
                <c:pt idx="18">
                  <c:v>1500000</c:v>
                </c:pt>
                <c:pt idx="20">
                  <c:v>1500000</c:v>
                </c:pt>
                <c:pt idx="22">
                  <c:v>1500000</c:v>
                </c:pt>
                <c:pt idx="24">
                  <c:v>1500000</c:v>
                </c:pt>
                <c:pt idx="26">
                  <c:v>1500000</c:v>
                </c:pt>
                <c:pt idx="28">
                  <c:v>1500000</c:v>
                </c:pt>
                <c:pt idx="30">
                  <c:v>1500000</c:v>
                </c:pt>
                <c:pt idx="32">
                  <c:v>1500000</c:v>
                </c:pt>
                <c:pt idx="34">
                  <c:v>1500000</c:v>
                </c:pt>
                <c:pt idx="36">
                  <c:v>1500000</c:v>
                </c:pt>
                <c:pt idx="38">
                  <c:v>1500000</c:v>
                </c:pt>
                <c:pt idx="40">
                  <c:v>1500000</c:v>
                </c:pt>
                <c:pt idx="42">
                  <c:v>1500000</c:v>
                </c:pt>
                <c:pt idx="44">
                  <c:v>1500000</c:v>
                </c:pt>
                <c:pt idx="46">
                  <c:v>1500000</c:v>
                </c:pt>
                <c:pt idx="48">
                  <c:v>1500000</c:v>
                </c:pt>
                <c:pt idx="50">
                  <c:v>1500000</c:v>
                </c:pt>
                <c:pt idx="52">
                  <c:v>1500000</c:v>
                </c:pt>
                <c:pt idx="54">
                  <c:v>1500000</c:v>
                </c:pt>
                <c:pt idx="56">
                  <c:v>1500000</c:v>
                </c:pt>
                <c:pt idx="58">
                  <c:v>1500000</c:v>
                </c:pt>
                <c:pt idx="60">
                  <c:v>1500000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40-1146-AF27-51A74F9C03D1}"/>
            </c:ext>
          </c:extLst>
        </c:ser>
        <c:ser>
          <c:idx val="5"/>
          <c:order val="5"/>
          <c:tx>
            <c:strRef>
              <c:f>'3月'!$C$22</c:f>
              <c:strCache>
                <c:ptCount val="1"/>
                <c:pt idx="0">
                  <c:v>PayPay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'3月'!$D$22:$BM$22</c:f>
              <c:numCache>
                <c:formatCode>"¥"#,##0_);[Red]\("¥"#,##0\)</c:formatCode>
                <c:ptCount val="62"/>
                <c:pt idx="0">
                  <c:v>92000</c:v>
                </c:pt>
                <c:pt idx="2">
                  <c:v>92000</c:v>
                </c:pt>
                <c:pt idx="4">
                  <c:v>92000</c:v>
                </c:pt>
                <c:pt idx="6">
                  <c:v>92000</c:v>
                </c:pt>
                <c:pt idx="8">
                  <c:v>92000</c:v>
                </c:pt>
                <c:pt idx="10">
                  <c:v>92000</c:v>
                </c:pt>
                <c:pt idx="12">
                  <c:v>92000</c:v>
                </c:pt>
                <c:pt idx="14">
                  <c:v>92000</c:v>
                </c:pt>
                <c:pt idx="16">
                  <c:v>92000</c:v>
                </c:pt>
                <c:pt idx="18">
                  <c:v>92000</c:v>
                </c:pt>
                <c:pt idx="20">
                  <c:v>92000</c:v>
                </c:pt>
                <c:pt idx="22">
                  <c:v>92000</c:v>
                </c:pt>
                <c:pt idx="24">
                  <c:v>92000</c:v>
                </c:pt>
                <c:pt idx="26">
                  <c:v>92000</c:v>
                </c:pt>
                <c:pt idx="28">
                  <c:v>92000</c:v>
                </c:pt>
                <c:pt idx="30">
                  <c:v>92000</c:v>
                </c:pt>
                <c:pt idx="32">
                  <c:v>92000</c:v>
                </c:pt>
                <c:pt idx="34">
                  <c:v>92000</c:v>
                </c:pt>
                <c:pt idx="36">
                  <c:v>92000</c:v>
                </c:pt>
                <c:pt idx="38">
                  <c:v>92000</c:v>
                </c:pt>
                <c:pt idx="40">
                  <c:v>92000</c:v>
                </c:pt>
                <c:pt idx="42">
                  <c:v>92000</c:v>
                </c:pt>
                <c:pt idx="44">
                  <c:v>92000</c:v>
                </c:pt>
                <c:pt idx="46">
                  <c:v>92000</c:v>
                </c:pt>
                <c:pt idx="48">
                  <c:v>92000</c:v>
                </c:pt>
                <c:pt idx="50">
                  <c:v>92000</c:v>
                </c:pt>
                <c:pt idx="52">
                  <c:v>92000</c:v>
                </c:pt>
                <c:pt idx="54">
                  <c:v>92000</c:v>
                </c:pt>
                <c:pt idx="56">
                  <c:v>92000</c:v>
                </c:pt>
                <c:pt idx="58">
                  <c:v>92000</c:v>
                </c:pt>
                <c:pt idx="60">
                  <c:v>92000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B40-1146-AF27-51A74F9C03D1}"/>
            </c:ext>
          </c:extLst>
        </c:ser>
        <c:ser>
          <c:idx val="6"/>
          <c:order val="6"/>
          <c:tx>
            <c:strRef>
              <c:f>'3月'!$C$23</c:f>
              <c:strCache>
                <c:ptCount val="1"/>
                <c:pt idx="0">
                  <c:v>現金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'3月'!$D$23:$BM$23</c:f>
              <c:numCache>
                <c:formatCode>"¥"#,##0_);[Red]\("¥"#,##0\)</c:formatCode>
                <c:ptCount val="62"/>
                <c:pt idx="0">
                  <c:v>113000</c:v>
                </c:pt>
                <c:pt idx="2">
                  <c:v>113000</c:v>
                </c:pt>
                <c:pt idx="4">
                  <c:v>113000</c:v>
                </c:pt>
                <c:pt idx="6">
                  <c:v>113000</c:v>
                </c:pt>
                <c:pt idx="8">
                  <c:v>113000</c:v>
                </c:pt>
                <c:pt idx="10">
                  <c:v>113000</c:v>
                </c:pt>
                <c:pt idx="12">
                  <c:v>113000</c:v>
                </c:pt>
                <c:pt idx="14">
                  <c:v>113000</c:v>
                </c:pt>
                <c:pt idx="16">
                  <c:v>113000</c:v>
                </c:pt>
                <c:pt idx="18">
                  <c:v>113000</c:v>
                </c:pt>
                <c:pt idx="20">
                  <c:v>113000</c:v>
                </c:pt>
                <c:pt idx="22">
                  <c:v>113000</c:v>
                </c:pt>
                <c:pt idx="24">
                  <c:v>113000</c:v>
                </c:pt>
                <c:pt idx="26">
                  <c:v>113000</c:v>
                </c:pt>
                <c:pt idx="28">
                  <c:v>113000</c:v>
                </c:pt>
                <c:pt idx="30">
                  <c:v>113000</c:v>
                </c:pt>
                <c:pt idx="32">
                  <c:v>113000</c:v>
                </c:pt>
                <c:pt idx="34">
                  <c:v>113000</c:v>
                </c:pt>
                <c:pt idx="36">
                  <c:v>113000</c:v>
                </c:pt>
                <c:pt idx="38">
                  <c:v>113000</c:v>
                </c:pt>
                <c:pt idx="40">
                  <c:v>113000</c:v>
                </c:pt>
                <c:pt idx="42">
                  <c:v>113000</c:v>
                </c:pt>
                <c:pt idx="44">
                  <c:v>113000</c:v>
                </c:pt>
                <c:pt idx="46">
                  <c:v>113000</c:v>
                </c:pt>
                <c:pt idx="48">
                  <c:v>113000</c:v>
                </c:pt>
                <c:pt idx="50">
                  <c:v>113000</c:v>
                </c:pt>
                <c:pt idx="52">
                  <c:v>113000</c:v>
                </c:pt>
                <c:pt idx="54">
                  <c:v>113000</c:v>
                </c:pt>
                <c:pt idx="56">
                  <c:v>113000</c:v>
                </c:pt>
                <c:pt idx="58">
                  <c:v>113000</c:v>
                </c:pt>
                <c:pt idx="60">
                  <c:v>113000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B40-1146-AF27-51A74F9C03D1}"/>
            </c:ext>
          </c:extLst>
        </c:ser>
        <c:ser>
          <c:idx val="7"/>
          <c:order val="7"/>
          <c:tx>
            <c:strRef>
              <c:f>'3月'!$C$24</c:f>
              <c:strCache>
                <c:ptCount val="1"/>
                <c:pt idx="0">
                  <c:v>JCB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'3月'!$D$24:$BM$24</c:f>
              <c:numCache>
                <c:formatCode>"¥"#,##0_);[Red]\("¥"#,##0\)</c:formatCode>
                <c:ptCount val="62"/>
                <c:pt idx="0">
                  <c:v>-220000</c:v>
                </c:pt>
                <c:pt idx="2">
                  <c:v>-220000</c:v>
                </c:pt>
                <c:pt idx="4">
                  <c:v>-220000</c:v>
                </c:pt>
                <c:pt idx="6">
                  <c:v>-220000</c:v>
                </c:pt>
                <c:pt idx="8">
                  <c:v>-220000</c:v>
                </c:pt>
                <c:pt idx="10">
                  <c:v>-220000</c:v>
                </c:pt>
                <c:pt idx="12">
                  <c:v>-220000</c:v>
                </c:pt>
                <c:pt idx="14">
                  <c:v>-220000</c:v>
                </c:pt>
                <c:pt idx="16">
                  <c:v>-220000</c:v>
                </c:pt>
                <c:pt idx="18">
                  <c:v>-220000</c:v>
                </c:pt>
                <c:pt idx="20">
                  <c:v>-220000</c:v>
                </c:pt>
                <c:pt idx="22">
                  <c:v>-220000</c:v>
                </c:pt>
                <c:pt idx="24">
                  <c:v>-220000</c:v>
                </c:pt>
                <c:pt idx="26">
                  <c:v>-220000</c:v>
                </c:pt>
                <c:pt idx="28">
                  <c:v>-220000</c:v>
                </c:pt>
                <c:pt idx="30">
                  <c:v>-220000</c:v>
                </c:pt>
                <c:pt idx="32">
                  <c:v>-220000</c:v>
                </c:pt>
                <c:pt idx="34">
                  <c:v>-220000</c:v>
                </c:pt>
                <c:pt idx="36">
                  <c:v>-220000</c:v>
                </c:pt>
                <c:pt idx="38">
                  <c:v>-220000</c:v>
                </c:pt>
                <c:pt idx="40">
                  <c:v>-220000</c:v>
                </c:pt>
                <c:pt idx="42">
                  <c:v>-220000</c:v>
                </c:pt>
                <c:pt idx="44">
                  <c:v>-220000</c:v>
                </c:pt>
                <c:pt idx="46">
                  <c:v>-220000</c:v>
                </c:pt>
                <c:pt idx="48">
                  <c:v>-220000</c:v>
                </c:pt>
                <c:pt idx="50">
                  <c:v>-220000</c:v>
                </c:pt>
                <c:pt idx="52">
                  <c:v>-220000</c:v>
                </c:pt>
                <c:pt idx="54">
                  <c:v>-220000</c:v>
                </c:pt>
                <c:pt idx="56">
                  <c:v>-220000</c:v>
                </c:pt>
                <c:pt idx="58">
                  <c:v>-220000</c:v>
                </c:pt>
                <c:pt idx="60">
                  <c:v>-220000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B40-1146-AF27-51A74F9C03D1}"/>
            </c:ext>
          </c:extLst>
        </c:ser>
        <c:ser>
          <c:idx val="8"/>
          <c:order val="8"/>
          <c:tx>
            <c:strRef>
              <c:f>'3月'!$C$25</c:f>
              <c:strCache>
                <c:ptCount val="1"/>
                <c:pt idx="0">
                  <c:v>VISA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'3月'!$D$25:$BM$25</c:f>
              <c:numCache>
                <c:formatCode>"¥"#,##0_);[Red]\("¥"#,##0\)</c:formatCode>
                <c:ptCount val="62"/>
                <c:pt idx="0">
                  <c:v>-78000</c:v>
                </c:pt>
                <c:pt idx="2">
                  <c:v>-78000</c:v>
                </c:pt>
                <c:pt idx="4">
                  <c:v>-78000</c:v>
                </c:pt>
                <c:pt idx="6">
                  <c:v>-78000</c:v>
                </c:pt>
                <c:pt idx="8">
                  <c:v>-78000</c:v>
                </c:pt>
                <c:pt idx="10">
                  <c:v>-78000</c:v>
                </c:pt>
                <c:pt idx="12">
                  <c:v>-78000</c:v>
                </c:pt>
                <c:pt idx="14">
                  <c:v>-78000</c:v>
                </c:pt>
                <c:pt idx="16">
                  <c:v>-78000</c:v>
                </c:pt>
                <c:pt idx="18">
                  <c:v>-78000</c:v>
                </c:pt>
                <c:pt idx="20">
                  <c:v>-78000</c:v>
                </c:pt>
                <c:pt idx="22">
                  <c:v>-78000</c:v>
                </c:pt>
                <c:pt idx="24">
                  <c:v>-78000</c:v>
                </c:pt>
                <c:pt idx="26">
                  <c:v>-78000</c:v>
                </c:pt>
                <c:pt idx="28">
                  <c:v>-78000</c:v>
                </c:pt>
                <c:pt idx="30">
                  <c:v>-78000</c:v>
                </c:pt>
                <c:pt idx="32">
                  <c:v>-78000</c:v>
                </c:pt>
                <c:pt idx="34">
                  <c:v>-78000</c:v>
                </c:pt>
                <c:pt idx="36">
                  <c:v>-78000</c:v>
                </c:pt>
                <c:pt idx="38">
                  <c:v>-78000</c:v>
                </c:pt>
                <c:pt idx="40">
                  <c:v>-78000</c:v>
                </c:pt>
                <c:pt idx="42">
                  <c:v>-78000</c:v>
                </c:pt>
                <c:pt idx="44">
                  <c:v>-78000</c:v>
                </c:pt>
                <c:pt idx="46">
                  <c:v>-78000</c:v>
                </c:pt>
                <c:pt idx="48">
                  <c:v>-78000</c:v>
                </c:pt>
                <c:pt idx="50">
                  <c:v>-78000</c:v>
                </c:pt>
                <c:pt idx="52">
                  <c:v>-78000</c:v>
                </c:pt>
                <c:pt idx="54">
                  <c:v>-78000</c:v>
                </c:pt>
                <c:pt idx="56">
                  <c:v>-78000</c:v>
                </c:pt>
                <c:pt idx="58">
                  <c:v>-78000</c:v>
                </c:pt>
                <c:pt idx="60">
                  <c:v>-78000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B40-1146-AF27-51A74F9C03D1}"/>
            </c:ext>
          </c:extLst>
        </c:ser>
        <c:ser>
          <c:idx val="9"/>
          <c:order val="9"/>
          <c:tx>
            <c:strRef>
              <c:f>'3月'!$C$26</c:f>
              <c:strCache>
                <c:ptCount val="1"/>
                <c:pt idx="0">
                  <c:v>MASTER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'3月'!$D$26:$BM$26</c:f>
              <c:numCache>
                <c:formatCode>"¥"#,##0_);[Red]\("¥"#,##0\)</c:formatCode>
                <c:ptCount val="62"/>
                <c:pt idx="0">
                  <c:v>-30000</c:v>
                </c:pt>
                <c:pt idx="2">
                  <c:v>-30000</c:v>
                </c:pt>
                <c:pt idx="4">
                  <c:v>-30000</c:v>
                </c:pt>
                <c:pt idx="6">
                  <c:v>-30000</c:v>
                </c:pt>
                <c:pt idx="8">
                  <c:v>-30000</c:v>
                </c:pt>
                <c:pt idx="10">
                  <c:v>-30000</c:v>
                </c:pt>
                <c:pt idx="12">
                  <c:v>-30000</c:v>
                </c:pt>
                <c:pt idx="14">
                  <c:v>-30000</c:v>
                </c:pt>
                <c:pt idx="16">
                  <c:v>-30000</c:v>
                </c:pt>
                <c:pt idx="18">
                  <c:v>-30000</c:v>
                </c:pt>
                <c:pt idx="20">
                  <c:v>-30000</c:v>
                </c:pt>
                <c:pt idx="22">
                  <c:v>-30000</c:v>
                </c:pt>
                <c:pt idx="24">
                  <c:v>-30000</c:v>
                </c:pt>
                <c:pt idx="26">
                  <c:v>-30000</c:v>
                </c:pt>
                <c:pt idx="28">
                  <c:v>-30000</c:v>
                </c:pt>
                <c:pt idx="30">
                  <c:v>-30000</c:v>
                </c:pt>
                <c:pt idx="32">
                  <c:v>-30000</c:v>
                </c:pt>
                <c:pt idx="34">
                  <c:v>-30000</c:v>
                </c:pt>
                <c:pt idx="36">
                  <c:v>-30000</c:v>
                </c:pt>
                <c:pt idx="38">
                  <c:v>-30000</c:v>
                </c:pt>
                <c:pt idx="40">
                  <c:v>-30000</c:v>
                </c:pt>
                <c:pt idx="42">
                  <c:v>-30000</c:v>
                </c:pt>
                <c:pt idx="44">
                  <c:v>-30000</c:v>
                </c:pt>
                <c:pt idx="46">
                  <c:v>-30000</c:v>
                </c:pt>
                <c:pt idx="48">
                  <c:v>-30000</c:v>
                </c:pt>
                <c:pt idx="50">
                  <c:v>-30000</c:v>
                </c:pt>
                <c:pt idx="52">
                  <c:v>-30000</c:v>
                </c:pt>
                <c:pt idx="54">
                  <c:v>-30000</c:v>
                </c:pt>
                <c:pt idx="56">
                  <c:v>-30000</c:v>
                </c:pt>
                <c:pt idx="58">
                  <c:v>-30000</c:v>
                </c:pt>
                <c:pt idx="60">
                  <c:v>-30000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40-1146-AF27-51A74F9C03D1}"/>
            </c:ext>
          </c:extLst>
        </c:ser>
        <c:ser>
          <c:idx val="10"/>
          <c:order val="10"/>
          <c:tx>
            <c:strRef>
              <c:f>'3月'!$C$27</c:f>
              <c:strCache>
                <c:ptCount val="1"/>
                <c:pt idx="0">
                  <c:v>GMO証券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'3月'!$D$27:$BM$27</c:f>
              <c:numCache>
                <c:formatCode>"¥"#,##0_);[Red]\("¥"#,##0\)</c:formatCode>
                <c:ptCount val="62"/>
                <c:pt idx="0">
                  <c:v>1000000</c:v>
                </c:pt>
                <c:pt idx="2">
                  <c:v>1000000</c:v>
                </c:pt>
                <c:pt idx="4">
                  <c:v>1000000</c:v>
                </c:pt>
                <c:pt idx="6">
                  <c:v>1000000</c:v>
                </c:pt>
                <c:pt idx="8">
                  <c:v>1000000</c:v>
                </c:pt>
                <c:pt idx="10">
                  <c:v>1000000</c:v>
                </c:pt>
                <c:pt idx="12">
                  <c:v>1000000</c:v>
                </c:pt>
                <c:pt idx="14">
                  <c:v>1000000</c:v>
                </c:pt>
                <c:pt idx="16">
                  <c:v>1000000</c:v>
                </c:pt>
                <c:pt idx="18">
                  <c:v>1000000</c:v>
                </c:pt>
                <c:pt idx="20">
                  <c:v>1000000</c:v>
                </c:pt>
                <c:pt idx="22">
                  <c:v>1000000</c:v>
                </c:pt>
                <c:pt idx="24">
                  <c:v>1000000</c:v>
                </c:pt>
                <c:pt idx="26">
                  <c:v>1000000</c:v>
                </c:pt>
                <c:pt idx="28">
                  <c:v>1000000</c:v>
                </c:pt>
                <c:pt idx="30">
                  <c:v>1000000</c:v>
                </c:pt>
                <c:pt idx="32">
                  <c:v>1000000</c:v>
                </c:pt>
                <c:pt idx="34">
                  <c:v>1000000</c:v>
                </c:pt>
                <c:pt idx="36">
                  <c:v>1000000</c:v>
                </c:pt>
                <c:pt idx="38">
                  <c:v>1000000</c:v>
                </c:pt>
                <c:pt idx="40">
                  <c:v>1000000</c:v>
                </c:pt>
                <c:pt idx="42">
                  <c:v>1000000</c:v>
                </c:pt>
                <c:pt idx="44">
                  <c:v>1000000</c:v>
                </c:pt>
                <c:pt idx="46">
                  <c:v>1000000</c:v>
                </c:pt>
                <c:pt idx="48">
                  <c:v>1000000</c:v>
                </c:pt>
                <c:pt idx="50">
                  <c:v>1000000</c:v>
                </c:pt>
                <c:pt idx="52">
                  <c:v>1000000</c:v>
                </c:pt>
                <c:pt idx="54">
                  <c:v>1000000</c:v>
                </c:pt>
                <c:pt idx="56">
                  <c:v>1000000</c:v>
                </c:pt>
                <c:pt idx="58">
                  <c:v>1000000</c:v>
                </c:pt>
                <c:pt idx="60">
                  <c:v>1000000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40-1146-AF27-51A74F9C03D1}"/>
            </c:ext>
          </c:extLst>
        </c:ser>
        <c:ser>
          <c:idx val="11"/>
          <c:order val="11"/>
          <c:tx>
            <c:strRef>
              <c:f>'3月'!$C$28</c:f>
              <c:strCache>
                <c:ptCount val="1"/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'3月'!$D$28:$BM$28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40-1146-AF27-51A74F9C03D1}"/>
            </c:ext>
          </c:extLst>
        </c:ser>
        <c:ser>
          <c:idx val="12"/>
          <c:order val="12"/>
          <c:tx>
            <c:strRef>
              <c:f>'3月'!$C$29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'3月'!$D$29:$BM$29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B40-1146-AF27-51A74F9C03D1}"/>
            </c:ext>
          </c:extLst>
        </c:ser>
        <c:ser>
          <c:idx val="13"/>
          <c:order val="13"/>
          <c:tx>
            <c:strRef>
              <c:f>'3月'!$C$30</c:f>
              <c:strCache>
                <c:ptCount val="1"/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'3月'!$D$30:$BM$30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B40-1146-AF27-51A74F9C03D1}"/>
            </c:ext>
          </c:extLst>
        </c:ser>
        <c:ser>
          <c:idx val="14"/>
          <c:order val="14"/>
          <c:tx>
            <c:strRef>
              <c:f>'3月'!$C$31</c:f>
              <c:strCache>
                <c:ptCount val="1"/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'3月'!$D$31:$BM$31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B40-1146-AF27-51A74F9C03D1}"/>
            </c:ext>
          </c:extLst>
        </c:ser>
        <c:ser>
          <c:idx val="15"/>
          <c:order val="15"/>
          <c:tx>
            <c:strRef>
              <c:f>'3月'!$C$32</c:f>
              <c:strCache>
                <c:ptCount val="1"/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'3月'!$D$32:$BM$32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5B40-1146-AF27-51A74F9C03D1}"/>
            </c:ext>
          </c:extLst>
        </c:ser>
        <c:ser>
          <c:idx val="16"/>
          <c:order val="16"/>
          <c:tx>
            <c:strRef>
              <c:f>'3月'!$C$33</c:f>
              <c:strCache>
                <c:ptCount val="1"/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'3月'!$D$33:$BM$33</c:f>
              <c:numCache>
                <c:formatCode>"¥"#,##0_);[Red]\("¥"#,##0\)</c:formatCode>
                <c:ptCount val="62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B40-1146-AF27-51A74F9C0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1569792"/>
        <c:axId val="1042772512"/>
      </c:barChart>
      <c:lineChart>
        <c:grouping val="standard"/>
        <c:varyColors val="0"/>
        <c:ser>
          <c:idx val="17"/>
          <c:order val="17"/>
          <c:tx>
            <c:strRef>
              <c:f>'3月'!$C$34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'3月'!$D$17:$BM$17</c:f>
              <c:numCache>
                <c:formatCode>d</c:formatCode>
                <c:ptCount val="62"/>
                <c:pt idx="0">
                  <c:v>45717</c:v>
                </c:pt>
                <c:pt idx="2">
                  <c:v>45718</c:v>
                </c:pt>
                <c:pt idx="4">
                  <c:v>45719</c:v>
                </c:pt>
                <c:pt idx="6">
                  <c:v>45720</c:v>
                </c:pt>
                <c:pt idx="8">
                  <c:v>45721</c:v>
                </c:pt>
                <c:pt idx="10">
                  <c:v>45722</c:v>
                </c:pt>
                <c:pt idx="12">
                  <c:v>45723</c:v>
                </c:pt>
                <c:pt idx="14">
                  <c:v>45724</c:v>
                </c:pt>
                <c:pt idx="16">
                  <c:v>45725</c:v>
                </c:pt>
                <c:pt idx="18">
                  <c:v>45726</c:v>
                </c:pt>
                <c:pt idx="20">
                  <c:v>45727</c:v>
                </c:pt>
                <c:pt idx="22">
                  <c:v>45728</c:v>
                </c:pt>
                <c:pt idx="24">
                  <c:v>45729</c:v>
                </c:pt>
                <c:pt idx="26">
                  <c:v>45730</c:v>
                </c:pt>
                <c:pt idx="28">
                  <c:v>45731</c:v>
                </c:pt>
                <c:pt idx="30">
                  <c:v>45732</c:v>
                </c:pt>
                <c:pt idx="32">
                  <c:v>45733</c:v>
                </c:pt>
                <c:pt idx="34">
                  <c:v>45734</c:v>
                </c:pt>
                <c:pt idx="36">
                  <c:v>45735</c:v>
                </c:pt>
                <c:pt idx="38">
                  <c:v>45736</c:v>
                </c:pt>
                <c:pt idx="40">
                  <c:v>45737</c:v>
                </c:pt>
                <c:pt idx="42">
                  <c:v>45738</c:v>
                </c:pt>
                <c:pt idx="44">
                  <c:v>45739</c:v>
                </c:pt>
                <c:pt idx="46">
                  <c:v>45740</c:v>
                </c:pt>
                <c:pt idx="48">
                  <c:v>45741</c:v>
                </c:pt>
                <c:pt idx="50">
                  <c:v>45742</c:v>
                </c:pt>
                <c:pt idx="52">
                  <c:v>45743</c:v>
                </c:pt>
                <c:pt idx="54">
                  <c:v>45744</c:v>
                </c:pt>
                <c:pt idx="56">
                  <c:v>45745</c:v>
                </c:pt>
                <c:pt idx="58">
                  <c:v>45746</c:v>
                </c:pt>
                <c:pt idx="60">
                  <c:v>45747</c:v>
                </c:pt>
              </c:numCache>
            </c:numRef>
          </c:cat>
          <c:val>
            <c:numRef>
              <c:f>'3月'!$D$34:$BM$34</c:f>
              <c:numCache>
                <c:formatCode>"¥"#,##0_);[Red]\("¥"#,##0\)</c:formatCode>
                <c:ptCount val="62"/>
                <c:pt idx="0">
                  <c:v>7487000</c:v>
                </c:pt>
                <c:pt idx="2">
                  <c:v>7487000</c:v>
                </c:pt>
                <c:pt idx="4">
                  <c:v>7487000</c:v>
                </c:pt>
                <c:pt idx="6">
                  <c:v>7487000</c:v>
                </c:pt>
                <c:pt idx="8">
                  <c:v>7487000</c:v>
                </c:pt>
                <c:pt idx="10">
                  <c:v>7487000</c:v>
                </c:pt>
                <c:pt idx="12">
                  <c:v>7487000</c:v>
                </c:pt>
                <c:pt idx="14">
                  <c:v>7487000</c:v>
                </c:pt>
                <c:pt idx="16">
                  <c:v>7487000</c:v>
                </c:pt>
                <c:pt idx="18">
                  <c:v>7487000</c:v>
                </c:pt>
                <c:pt idx="20">
                  <c:v>7487000</c:v>
                </c:pt>
                <c:pt idx="22">
                  <c:v>7487000</c:v>
                </c:pt>
                <c:pt idx="24">
                  <c:v>7487000</c:v>
                </c:pt>
                <c:pt idx="26">
                  <c:v>7487000</c:v>
                </c:pt>
                <c:pt idx="28">
                  <c:v>7487000</c:v>
                </c:pt>
                <c:pt idx="30">
                  <c:v>7487000</c:v>
                </c:pt>
                <c:pt idx="32">
                  <c:v>7487000</c:v>
                </c:pt>
                <c:pt idx="34">
                  <c:v>7487000</c:v>
                </c:pt>
                <c:pt idx="36">
                  <c:v>7487000</c:v>
                </c:pt>
                <c:pt idx="38">
                  <c:v>7487000</c:v>
                </c:pt>
                <c:pt idx="40">
                  <c:v>7487000</c:v>
                </c:pt>
                <c:pt idx="42">
                  <c:v>7487000</c:v>
                </c:pt>
                <c:pt idx="44">
                  <c:v>7487000</c:v>
                </c:pt>
                <c:pt idx="46">
                  <c:v>7487000</c:v>
                </c:pt>
                <c:pt idx="48">
                  <c:v>7487000</c:v>
                </c:pt>
                <c:pt idx="50">
                  <c:v>7487000</c:v>
                </c:pt>
                <c:pt idx="52">
                  <c:v>7487000</c:v>
                </c:pt>
                <c:pt idx="54">
                  <c:v>7487000</c:v>
                </c:pt>
                <c:pt idx="56">
                  <c:v>7487000</c:v>
                </c:pt>
                <c:pt idx="58">
                  <c:v>7487000</c:v>
                </c:pt>
                <c:pt idx="60">
                  <c:v>7487000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5B40-1146-AF27-51A74F9C0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569792"/>
        <c:axId val="1042772512"/>
      </c:lineChart>
      <c:dateAx>
        <c:axId val="2111569792"/>
        <c:scaling>
          <c:orientation val="minMax"/>
        </c:scaling>
        <c:delete val="0"/>
        <c:axPos val="b"/>
        <c:numFmt formatCode="d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2772512"/>
        <c:crosses val="autoZero"/>
        <c:auto val="1"/>
        <c:lblOffset val="100"/>
        <c:baseTimeUnit val="days"/>
      </c:dateAx>
      <c:valAx>
        <c:axId val="10427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[Red]\(&quot;¥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1115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doughnutChart>
        <c:varyColors val="1"/>
        <c:ser>
          <c:idx val="4"/>
          <c:order val="0"/>
          <c:tx>
            <c:strRef>
              <c:f>口座!$G$23:$G$24</c:f>
              <c:strCache>
                <c:ptCount val="2"/>
                <c:pt idx="0">
                  <c:v>3月</c:v>
                </c:pt>
                <c:pt idx="1">
                  <c:v>消費金額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A33-2640-AE49-5D6758A4961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A33-2640-AE49-5D6758A4961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A33-2640-AE49-5D6758A4961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A33-2640-AE49-5D6758A4961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A33-2640-AE49-5D6758A4961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A33-2640-AE49-5D6758A49614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A33-2640-AE49-5D6758A49614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A33-2640-AE49-5D6758A49614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A33-2640-AE49-5D6758A49614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A33-2640-AE49-5D6758A49614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DA33-2640-AE49-5D6758A49614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DA33-2640-AE49-5D6758A49614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DA33-2640-AE49-5D6758A49614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DA33-2640-AE49-5D6758A49614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DA33-2640-AE49-5D6758A4961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口座!$B$25:$B$39</c:f>
              <c:strCache>
                <c:ptCount val="9"/>
                <c:pt idx="0">
                  <c:v>ゆうちょ(夫）</c:v>
                </c:pt>
                <c:pt idx="1">
                  <c:v>ゆうちょ(妻）</c:v>
                </c:pt>
                <c:pt idx="2">
                  <c:v>ゆうちょ(子供）</c:v>
                </c:pt>
                <c:pt idx="3">
                  <c:v>PayPay</c:v>
                </c:pt>
                <c:pt idx="4">
                  <c:v>現金</c:v>
                </c:pt>
                <c:pt idx="5">
                  <c:v>JCB</c:v>
                </c:pt>
                <c:pt idx="6">
                  <c:v>VISA</c:v>
                </c:pt>
                <c:pt idx="7">
                  <c:v>MASTER</c:v>
                </c:pt>
                <c:pt idx="8">
                  <c:v>GMO証券</c:v>
                </c:pt>
              </c:strCache>
            </c:strRef>
          </c:cat>
          <c:val>
            <c:numRef>
              <c:f>口座!$G$25:$G$39</c:f>
              <c:numCache>
                <c:formatCode>"¥"#,##0_);[Red]\("¥"#,##0\)</c:formatCode>
                <c:ptCount val="15"/>
                <c:pt idx="0">
                  <c:v>70000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70000</c:v>
                </c:pt>
                <c:pt idx="6">
                  <c:v>7000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DA33-2640-AE49-5D6758A496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EAC9490-3012-CC61-EFE2-D485A673A7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7766BF7B-F80E-C4DA-92D7-9DC8F21AB3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43</xdr:col>
      <xdr:colOff>0</xdr:colOff>
      <xdr:row>1</xdr:row>
      <xdr:rowOff>0</xdr:rowOff>
    </xdr:from>
    <xdr:to>
      <xdr:col>48</xdr:col>
      <xdr:colOff>873679</xdr:colOff>
      <xdr:row>14</xdr:row>
      <xdr:rowOff>112889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19DD2869-CF52-4D4F-AE14-942678F15F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84E18D09-2C71-1F41-A83F-1B618781FA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768BF513-CE9F-C74E-AEB7-8F432C14FE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43</xdr:col>
      <xdr:colOff>0</xdr:colOff>
      <xdr:row>1</xdr:row>
      <xdr:rowOff>0</xdr:rowOff>
    </xdr:from>
    <xdr:to>
      <xdr:col>49</xdr:col>
      <xdr:colOff>183445</xdr:colOff>
      <xdr:row>14</xdr:row>
      <xdr:rowOff>56445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8ED9B9C3-E87B-4247-A651-B88F8EE687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4F694925-3670-F947-9922-175CE735AC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8D8724C0-2D96-A44A-8CD1-5A3097C9E0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946856</xdr:colOff>
      <xdr:row>0</xdr:row>
      <xdr:rowOff>268110</xdr:rowOff>
    </xdr:from>
    <xdr:to>
      <xdr:col>47</xdr:col>
      <xdr:colOff>846668</xdr:colOff>
      <xdr:row>14</xdr:row>
      <xdr:rowOff>84666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D75F496-D848-6E42-9466-ACC998DC11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150F225E-B108-9B43-9ACF-F89464C495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C75DC124-07F6-6549-80AD-43196C8E68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43</xdr:col>
      <xdr:colOff>0</xdr:colOff>
      <xdr:row>1</xdr:row>
      <xdr:rowOff>0</xdr:rowOff>
    </xdr:from>
    <xdr:to>
      <xdr:col>49</xdr:col>
      <xdr:colOff>122767</xdr:colOff>
      <xdr:row>14</xdr:row>
      <xdr:rowOff>127000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C1B57875-85DB-6A4E-9579-E65CB2C541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59</xdr:row>
      <xdr:rowOff>177800</xdr:rowOff>
    </xdr:from>
    <xdr:to>
      <xdr:col>16</xdr:col>
      <xdr:colOff>63500</xdr:colOff>
      <xdr:row>83</xdr:row>
      <xdr:rowOff>228600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8CBA044F-05EC-B811-BF57-EC77E49F4D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40</xdr:row>
      <xdr:rowOff>206374</xdr:rowOff>
    </xdr:from>
    <xdr:to>
      <xdr:col>20</xdr:col>
      <xdr:colOff>508000</xdr:colOff>
      <xdr:row>75</xdr:row>
      <xdr:rowOff>238125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59571A36-F328-AD67-C571-88980F539F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31749</xdr:colOff>
      <xdr:row>76</xdr:row>
      <xdr:rowOff>190501</xdr:rowOff>
    </xdr:from>
    <xdr:to>
      <xdr:col>20</xdr:col>
      <xdr:colOff>523874</xdr:colOff>
      <xdr:row>113</xdr:row>
      <xdr:rowOff>142875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1A60D2B9-2291-32F7-7134-5AF781412E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33CBDC6-C74A-7449-83BD-FB253AF543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9828548D-8A66-A24C-8488-D54A4247A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43</xdr:col>
      <xdr:colOff>0</xdr:colOff>
      <xdr:row>1</xdr:row>
      <xdr:rowOff>0</xdr:rowOff>
    </xdr:from>
    <xdr:to>
      <xdr:col>48</xdr:col>
      <xdr:colOff>818444</xdr:colOff>
      <xdr:row>14</xdr:row>
      <xdr:rowOff>98778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BEA5D1E7-F371-D74A-A417-986E904730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FC11D1B5-7606-2847-8542-577C0308FC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F96BF033-671D-1E42-BD5F-61549770A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946855</xdr:colOff>
      <xdr:row>1</xdr:row>
      <xdr:rowOff>70556</xdr:rowOff>
    </xdr:from>
    <xdr:to>
      <xdr:col>49</xdr:col>
      <xdr:colOff>931333</xdr:colOff>
      <xdr:row>14</xdr:row>
      <xdr:rowOff>42334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1AFE42E6-D576-1546-8189-EC0F6A58A1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C8DFC0E-FBC4-A745-82E9-B8EE773FA3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20335A7B-4CCC-1D47-9298-90CB6DBDB5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959555</xdr:colOff>
      <xdr:row>0</xdr:row>
      <xdr:rowOff>268110</xdr:rowOff>
    </xdr:from>
    <xdr:to>
      <xdr:col>49</xdr:col>
      <xdr:colOff>324555</xdr:colOff>
      <xdr:row>14</xdr:row>
      <xdr:rowOff>56444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6EC604A9-FC17-824B-9C28-188312F1E2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44264A5-BB5C-EC4B-8A34-1EBF7E7EFA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874D9B71-780D-AF4E-830B-654359A7C8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43</xdr:col>
      <xdr:colOff>0</xdr:colOff>
      <xdr:row>0</xdr:row>
      <xdr:rowOff>268110</xdr:rowOff>
    </xdr:from>
    <xdr:to>
      <xdr:col>49</xdr:col>
      <xdr:colOff>465667</xdr:colOff>
      <xdr:row>14</xdr:row>
      <xdr:rowOff>112888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1B3C2FCA-7D6A-0D48-9B61-CA148306C4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D67D2B02-3574-C744-98EF-69DB58E3F3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2FE77B6D-C837-2846-AB5B-61AC95F06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43</xdr:col>
      <xdr:colOff>14112</xdr:colOff>
      <xdr:row>1</xdr:row>
      <xdr:rowOff>42333</xdr:rowOff>
    </xdr:from>
    <xdr:to>
      <xdr:col>48</xdr:col>
      <xdr:colOff>347134</xdr:colOff>
      <xdr:row>14</xdr:row>
      <xdr:rowOff>127000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193E0411-83B4-7944-9068-E829608961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F7FD275-9A90-EA4D-B3B5-DB1B5012F9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31FEE83D-A83F-DC4F-B385-CB995465AF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959555</xdr:colOff>
      <xdr:row>1</xdr:row>
      <xdr:rowOff>0</xdr:rowOff>
    </xdr:from>
    <xdr:to>
      <xdr:col>50</xdr:col>
      <xdr:colOff>634999</xdr:colOff>
      <xdr:row>14</xdr:row>
      <xdr:rowOff>70556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3CFF1CA-C776-B248-9FD2-7A3FF5A3A6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8127AD6D-94D4-384E-9089-38D43890D5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2D6536C2-29B5-B149-9D00-0A578ECCF2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43</xdr:col>
      <xdr:colOff>0</xdr:colOff>
      <xdr:row>1</xdr:row>
      <xdr:rowOff>0</xdr:rowOff>
    </xdr:from>
    <xdr:to>
      <xdr:col>49</xdr:col>
      <xdr:colOff>536223</xdr:colOff>
      <xdr:row>14</xdr:row>
      <xdr:rowOff>42334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EBA79FC6-AB75-4B4E-9202-30AD932F94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609600</xdr:colOff>
      <xdr:row>0</xdr:row>
      <xdr:rowOff>253999</xdr:rowOff>
    </xdr:from>
    <xdr:to>
      <xdr:col>28</xdr:col>
      <xdr:colOff>118533</xdr:colOff>
      <xdr:row>14</xdr:row>
      <xdr:rowOff>67732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5ADA4294-202B-0F42-911B-80A1E3312F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352779</xdr:colOff>
      <xdr:row>1</xdr:row>
      <xdr:rowOff>42333</xdr:rowOff>
    </xdr:from>
    <xdr:to>
      <xdr:col>42</xdr:col>
      <xdr:colOff>790225</xdr:colOff>
      <xdr:row>14</xdr:row>
      <xdr:rowOff>84667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DA208EA5-78B9-4A46-ACC2-F60E6EB99D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43</xdr:col>
      <xdr:colOff>0</xdr:colOff>
      <xdr:row>0</xdr:row>
      <xdr:rowOff>268110</xdr:rowOff>
    </xdr:from>
    <xdr:to>
      <xdr:col>50</xdr:col>
      <xdr:colOff>338667</xdr:colOff>
      <xdr:row>14</xdr:row>
      <xdr:rowOff>84666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CACADF24-7BD2-3D41-9C88-28F6DCFA7F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7461D-4FE8-334D-A900-7B1AB35F3871}">
  <dimension ref="B1:W34"/>
  <sheetViews>
    <sheetView showGridLines="0" tabSelected="1" zoomScaleNormal="100" workbookViewId="0"/>
  </sheetViews>
  <sheetFormatPr baseColWidth="10" defaultRowHeight="20"/>
  <cols>
    <col min="1" max="1" width="2.28515625" customWidth="1"/>
    <col min="2" max="2" width="21.140625" style="7" customWidth="1"/>
    <col min="3" max="3" width="3.7109375" style="7" customWidth="1"/>
    <col min="4" max="4" width="20.42578125" style="8" customWidth="1"/>
    <col min="5" max="5" width="2.42578125" style="8" customWidth="1"/>
    <col min="6" max="6" width="21" style="8" customWidth="1"/>
    <col min="7" max="7" width="2.5703125" style="19" customWidth="1"/>
    <col min="8" max="8" width="21.140625" style="8" customWidth="1"/>
    <col min="9" max="9" width="1.85546875" style="7" customWidth="1"/>
    <col min="10" max="10" width="21" style="8" customWidth="1"/>
    <col min="11" max="11" width="2" style="7" customWidth="1"/>
    <col min="12" max="12" width="21" style="8" customWidth="1"/>
    <col min="13" max="13" width="4.28515625" customWidth="1"/>
    <col min="16" max="16" width="2.28515625" customWidth="1"/>
    <col min="17" max="17" width="0" hidden="1" customWidth="1"/>
    <col min="18" max="18" width="16" customWidth="1"/>
    <col min="19" max="19" width="13.28515625" customWidth="1"/>
  </cols>
  <sheetData>
    <row r="1" spans="2:23" ht="42">
      <c r="B1" s="6" t="s">
        <v>1</v>
      </c>
      <c r="E1" s="9"/>
      <c r="F1" s="9"/>
      <c r="G1" s="10"/>
      <c r="H1" s="9"/>
      <c r="I1" s="11"/>
      <c r="J1" s="9"/>
      <c r="K1" s="11"/>
      <c r="L1" s="9"/>
    </row>
    <row r="2" spans="2:23" ht="15" customHeight="1">
      <c r="D2" s="12"/>
      <c r="E2" s="9"/>
      <c r="F2" s="9"/>
      <c r="G2" s="10"/>
      <c r="H2" s="9"/>
      <c r="I2" s="11"/>
      <c r="J2" s="9"/>
      <c r="K2" s="11"/>
      <c r="L2" s="9"/>
    </row>
    <row r="3" spans="2:23">
      <c r="D3" s="9"/>
      <c r="E3" s="9"/>
      <c r="F3" s="9"/>
      <c r="G3" s="10"/>
      <c r="H3" s="9"/>
      <c r="I3" s="11"/>
      <c r="J3" s="9"/>
      <c r="K3" s="11"/>
      <c r="L3" s="9"/>
      <c r="R3" s="30" t="s">
        <v>11</v>
      </c>
    </row>
    <row r="4" spans="2:23" ht="30" customHeight="1">
      <c r="B4" s="1" t="s">
        <v>0</v>
      </c>
      <c r="D4" s="1" t="s">
        <v>2</v>
      </c>
      <c r="E4" s="13"/>
      <c r="F4" s="1" t="s">
        <v>3</v>
      </c>
      <c r="G4" s="14"/>
      <c r="H4" s="1" t="s">
        <v>4</v>
      </c>
      <c r="I4" s="15"/>
      <c r="J4" s="1" t="s">
        <v>5</v>
      </c>
      <c r="K4" s="15"/>
      <c r="L4" s="1" t="s">
        <v>6</v>
      </c>
      <c r="N4" s="142" t="s">
        <v>7</v>
      </c>
      <c r="O4" s="143"/>
      <c r="Q4">
        <v>1</v>
      </c>
      <c r="R4" s="146" t="s">
        <v>10</v>
      </c>
      <c r="S4" s="147"/>
      <c r="T4" s="31"/>
      <c r="U4" s="31"/>
      <c r="V4" s="31"/>
      <c r="W4" s="31"/>
    </row>
    <row r="5" spans="2:23" ht="30" customHeight="1">
      <c r="B5" s="2" t="s">
        <v>12</v>
      </c>
      <c r="D5" s="2" t="s">
        <v>13</v>
      </c>
      <c r="E5" s="16"/>
      <c r="F5" s="3" t="s">
        <v>14</v>
      </c>
      <c r="G5" s="17"/>
      <c r="H5" s="2" t="s">
        <v>15</v>
      </c>
      <c r="I5" s="18"/>
      <c r="J5" s="2" t="s">
        <v>16</v>
      </c>
      <c r="K5" s="18"/>
      <c r="L5" s="3" t="s">
        <v>17</v>
      </c>
      <c r="N5" s="20">
        <v>1</v>
      </c>
      <c r="O5" s="21" t="s">
        <v>8</v>
      </c>
      <c r="Q5">
        <v>2</v>
      </c>
      <c r="R5" s="22" t="str">
        <f>B5</f>
        <v>ゆうちょ(夫）</v>
      </c>
      <c r="S5" s="23">
        <v>3000000</v>
      </c>
      <c r="T5" s="32"/>
      <c r="U5" s="32"/>
      <c r="V5" s="32"/>
      <c r="W5" s="32"/>
    </row>
    <row r="6" spans="2:23" ht="30" customHeight="1">
      <c r="B6" s="3" t="s">
        <v>18</v>
      </c>
      <c r="D6" s="3" t="s">
        <v>19</v>
      </c>
      <c r="E6" s="16"/>
      <c r="F6" s="3" t="s">
        <v>20</v>
      </c>
      <c r="G6" s="17"/>
      <c r="H6" s="3" t="s">
        <v>13</v>
      </c>
      <c r="I6" s="18"/>
      <c r="J6" s="3" t="s">
        <v>21</v>
      </c>
      <c r="K6" s="18"/>
      <c r="L6" s="3" t="s">
        <v>22</v>
      </c>
      <c r="Q6">
        <v>3</v>
      </c>
      <c r="R6" s="24" t="str">
        <f t="shared" ref="R6:R19" si="0">B6</f>
        <v>ゆうちょ(妻）</v>
      </c>
      <c r="S6" s="25">
        <v>1200000</v>
      </c>
      <c r="T6" s="32"/>
      <c r="U6" s="32"/>
      <c r="V6" s="32"/>
      <c r="W6" s="32"/>
    </row>
    <row r="7" spans="2:23" ht="30" customHeight="1">
      <c r="B7" s="3" t="s">
        <v>23</v>
      </c>
      <c r="D7" s="3" t="s">
        <v>24</v>
      </c>
      <c r="E7" s="16"/>
      <c r="F7" s="3" t="s">
        <v>25</v>
      </c>
      <c r="G7" s="17"/>
      <c r="H7" s="3" t="s">
        <v>26</v>
      </c>
      <c r="I7" s="18"/>
      <c r="J7" s="3" t="s">
        <v>27</v>
      </c>
      <c r="K7" s="18"/>
      <c r="L7" s="3" t="s">
        <v>28</v>
      </c>
      <c r="N7" s="142" t="s">
        <v>9</v>
      </c>
      <c r="O7" s="143"/>
      <c r="Q7">
        <v>4</v>
      </c>
      <c r="R7" s="24" t="str">
        <f t="shared" si="0"/>
        <v>ゆうちょ(子供）</v>
      </c>
      <c r="S7" s="25">
        <v>1500000</v>
      </c>
      <c r="T7" s="32"/>
      <c r="U7" s="32"/>
      <c r="V7" s="32"/>
      <c r="W7" s="32"/>
    </row>
    <row r="8" spans="2:23" ht="30" customHeight="1">
      <c r="B8" s="3" t="s">
        <v>29</v>
      </c>
      <c r="D8" s="3" t="s">
        <v>30</v>
      </c>
      <c r="E8" s="16"/>
      <c r="F8" s="3" t="s">
        <v>31</v>
      </c>
      <c r="G8" s="17"/>
      <c r="H8" s="3"/>
      <c r="I8" s="18"/>
      <c r="J8" s="3" t="s">
        <v>32</v>
      </c>
      <c r="K8" s="18"/>
      <c r="L8" s="3" t="s">
        <v>33</v>
      </c>
      <c r="N8" s="144">
        <v>2025</v>
      </c>
      <c r="O8" s="145"/>
      <c r="Q8">
        <v>5</v>
      </c>
      <c r="R8" s="24" t="str">
        <f t="shared" si="0"/>
        <v>PayPay</v>
      </c>
      <c r="S8" s="25">
        <v>100000</v>
      </c>
      <c r="T8" s="32"/>
      <c r="U8" s="32"/>
      <c r="V8" s="32"/>
      <c r="W8" s="32"/>
    </row>
    <row r="9" spans="2:23" ht="30" customHeight="1">
      <c r="B9" s="3" t="s">
        <v>34</v>
      </c>
      <c r="D9" s="3" t="s">
        <v>35</v>
      </c>
      <c r="E9" s="16"/>
      <c r="F9" s="3"/>
      <c r="G9" s="17"/>
      <c r="H9" s="3"/>
      <c r="I9" s="18"/>
      <c r="J9" s="3" t="s">
        <v>36</v>
      </c>
      <c r="K9" s="18"/>
      <c r="L9" s="3" t="s">
        <v>37</v>
      </c>
      <c r="Q9">
        <v>6</v>
      </c>
      <c r="R9" s="24" t="str">
        <f t="shared" si="0"/>
        <v>現金</v>
      </c>
      <c r="S9" s="25">
        <v>150000</v>
      </c>
      <c r="T9" s="32"/>
      <c r="U9" s="32"/>
      <c r="V9" s="32"/>
      <c r="W9" s="32"/>
    </row>
    <row r="10" spans="2:23" ht="30" customHeight="1">
      <c r="B10" s="3" t="s">
        <v>38</v>
      </c>
      <c r="D10" s="3"/>
      <c r="E10" s="16"/>
      <c r="F10" s="3"/>
      <c r="G10" s="17"/>
      <c r="H10" s="3"/>
      <c r="I10" s="18"/>
      <c r="J10" s="3" t="s">
        <v>39</v>
      </c>
      <c r="K10" s="18"/>
      <c r="L10" s="3" t="s">
        <v>40</v>
      </c>
      <c r="Q10">
        <v>7</v>
      </c>
      <c r="R10" s="24" t="str">
        <f t="shared" si="0"/>
        <v>JCB</v>
      </c>
      <c r="S10" s="25">
        <v>-10000</v>
      </c>
      <c r="T10" s="32"/>
      <c r="U10" s="32"/>
      <c r="V10" s="32"/>
      <c r="W10" s="32"/>
    </row>
    <row r="11" spans="2:23" ht="30" customHeight="1">
      <c r="B11" s="3" t="s">
        <v>41</v>
      </c>
      <c r="D11" s="3"/>
      <c r="E11" s="16"/>
      <c r="F11" s="3"/>
      <c r="G11" s="17"/>
      <c r="H11" s="3"/>
      <c r="I11" s="18"/>
      <c r="J11" s="3"/>
      <c r="K11" s="18"/>
      <c r="L11" s="3" t="s">
        <v>42</v>
      </c>
      <c r="Q11">
        <v>8</v>
      </c>
      <c r="R11" s="24" t="str">
        <f t="shared" si="0"/>
        <v>VISA</v>
      </c>
      <c r="S11" s="25">
        <v>-50000</v>
      </c>
      <c r="T11" s="32"/>
      <c r="U11" s="32"/>
      <c r="V11" s="32"/>
      <c r="W11" s="32"/>
    </row>
    <row r="12" spans="2:23" ht="30" customHeight="1">
      <c r="B12" s="3" t="s">
        <v>43</v>
      </c>
      <c r="D12" s="3"/>
      <c r="E12" s="16"/>
      <c r="F12" s="3"/>
      <c r="G12" s="17"/>
      <c r="H12" s="3"/>
      <c r="I12" s="18"/>
      <c r="J12" s="3"/>
      <c r="K12" s="18"/>
      <c r="L12" s="3"/>
      <c r="Q12">
        <v>9</v>
      </c>
      <c r="R12" s="24" t="str">
        <f t="shared" si="0"/>
        <v>MASTER</v>
      </c>
      <c r="S12" s="25">
        <v>-30000</v>
      </c>
      <c r="T12" s="32"/>
      <c r="U12" s="32"/>
      <c r="V12" s="32"/>
      <c r="W12" s="32"/>
    </row>
    <row r="13" spans="2:23" ht="30" customHeight="1">
      <c r="B13" s="3" t="s">
        <v>44</v>
      </c>
      <c r="D13" s="3"/>
      <c r="E13" s="16"/>
      <c r="F13" s="3"/>
      <c r="G13" s="17"/>
      <c r="H13" s="3"/>
      <c r="I13" s="18"/>
      <c r="J13" s="3"/>
      <c r="K13" s="18"/>
      <c r="L13" s="3"/>
      <c r="Q13">
        <v>10</v>
      </c>
      <c r="R13" s="24" t="str">
        <f t="shared" si="0"/>
        <v>GMO証券</v>
      </c>
      <c r="S13" s="25">
        <v>1000000</v>
      </c>
      <c r="T13" s="32"/>
      <c r="U13" s="32"/>
      <c r="V13" s="32"/>
      <c r="W13" s="32"/>
    </row>
    <row r="14" spans="2:23" ht="30" customHeight="1">
      <c r="B14" s="4"/>
      <c r="D14" s="5"/>
      <c r="E14" s="16"/>
      <c r="F14" s="5"/>
      <c r="G14" s="17"/>
      <c r="H14" s="5"/>
      <c r="I14" s="18"/>
      <c r="J14" s="5"/>
      <c r="K14" s="18"/>
      <c r="L14" s="5"/>
      <c r="Q14">
        <v>11</v>
      </c>
      <c r="R14" s="26">
        <f t="shared" si="0"/>
        <v>0</v>
      </c>
      <c r="S14" s="27"/>
      <c r="T14" s="32"/>
      <c r="U14" s="32"/>
      <c r="V14" s="32"/>
      <c r="W14" s="32"/>
    </row>
    <row r="15" spans="2:23" ht="30" customHeight="1">
      <c r="B15" s="3"/>
      <c r="K15" s="18"/>
      <c r="Q15">
        <v>12</v>
      </c>
      <c r="R15" s="24">
        <f t="shared" si="0"/>
        <v>0</v>
      </c>
      <c r="S15" s="25"/>
      <c r="T15" s="32"/>
      <c r="U15" s="32"/>
      <c r="V15" s="32"/>
      <c r="W15" s="32"/>
    </row>
    <row r="16" spans="2:23" ht="30" customHeight="1">
      <c r="B16" s="3"/>
      <c r="K16" s="18"/>
      <c r="Q16">
        <v>13</v>
      </c>
      <c r="R16" s="24">
        <f t="shared" si="0"/>
        <v>0</v>
      </c>
      <c r="S16" s="25"/>
      <c r="T16" s="32"/>
      <c r="U16" s="32"/>
      <c r="V16" s="32"/>
      <c r="W16" s="32"/>
    </row>
    <row r="17" spans="2:23" ht="30" customHeight="1">
      <c r="B17" s="3"/>
      <c r="K17" s="18"/>
      <c r="Q17">
        <v>14</v>
      </c>
      <c r="R17" s="24">
        <f t="shared" si="0"/>
        <v>0</v>
      </c>
      <c r="S17" s="25"/>
      <c r="T17" s="32"/>
      <c r="U17" s="32"/>
      <c r="V17" s="32"/>
      <c r="W17" s="32"/>
    </row>
    <row r="18" spans="2:23" ht="30" customHeight="1">
      <c r="B18" s="3"/>
      <c r="K18" s="18"/>
      <c r="Q18">
        <v>15</v>
      </c>
      <c r="R18" s="24">
        <f t="shared" si="0"/>
        <v>0</v>
      </c>
      <c r="S18" s="25"/>
      <c r="T18" s="32"/>
      <c r="U18" s="32"/>
      <c r="V18" s="32"/>
      <c r="W18" s="32"/>
    </row>
    <row r="19" spans="2:23" ht="30" customHeight="1">
      <c r="B19" s="5"/>
      <c r="K19" s="18"/>
      <c r="Q19">
        <v>16</v>
      </c>
      <c r="R19" s="28">
        <f t="shared" si="0"/>
        <v>0</v>
      </c>
      <c r="S19" s="29"/>
      <c r="T19" s="32"/>
      <c r="U19" s="32"/>
      <c r="V19" s="32"/>
      <c r="W19" s="32"/>
    </row>
    <row r="20" spans="2:23">
      <c r="K20" s="18"/>
      <c r="Q20">
        <v>17</v>
      </c>
    </row>
    <row r="21" spans="2:23">
      <c r="K21" s="18"/>
      <c r="Q21">
        <v>18</v>
      </c>
    </row>
    <row r="22" spans="2:23">
      <c r="K22" s="18"/>
      <c r="Q22">
        <v>19</v>
      </c>
    </row>
    <row r="23" spans="2:23">
      <c r="K23" s="18"/>
      <c r="Q23">
        <v>20</v>
      </c>
    </row>
    <row r="24" spans="2:23">
      <c r="K24" s="18"/>
      <c r="Q24">
        <v>21</v>
      </c>
    </row>
    <row r="25" spans="2:23">
      <c r="K25" s="18"/>
      <c r="Q25">
        <v>22</v>
      </c>
    </row>
    <row r="26" spans="2:23">
      <c r="K26" s="18"/>
      <c r="Q26">
        <v>23</v>
      </c>
    </row>
    <row r="27" spans="2:23">
      <c r="K27" s="18"/>
      <c r="Q27">
        <v>24</v>
      </c>
    </row>
    <row r="28" spans="2:23">
      <c r="K28" s="18"/>
      <c r="Q28">
        <v>25</v>
      </c>
    </row>
    <row r="29" spans="2:23">
      <c r="K29" s="18"/>
      <c r="Q29">
        <v>26</v>
      </c>
    </row>
    <row r="30" spans="2:23">
      <c r="K30" s="18"/>
      <c r="Q30">
        <v>27</v>
      </c>
    </row>
    <row r="31" spans="2:23">
      <c r="Q31">
        <v>28</v>
      </c>
    </row>
    <row r="32" spans="2:23">
      <c r="Q32">
        <v>29</v>
      </c>
    </row>
    <row r="33" spans="17:17">
      <c r="Q33">
        <v>30</v>
      </c>
    </row>
    <row r="34" spans="17:17">
      <c r="Q34">
        <v>31</v>
      </c>
    </row>
  </sheetData>
  <mergeCells count="4">
    <mergeCell ref="N4:O4"/>
    <mergeCell ref="N7:O7"/>
    <mergeCell ref="N8:O8"/>
    <mergeCell ref="R4:S4"/>
  </mergeCells>
  <phoneticPr fontId="1"/>
  <dataValidations count="2">
    <dataValidation type="list" allowBlank="1" showInputMessage="1" showErrorMessage="1" sqref="N5" xr:uid="{D011A4AF-8147-4C4F-AFF3-795094604EA0}">
      <formula1>$Q$4:$Q$34</formula1>
    </dataValidation>
    <dataValidation type="list" allowBlank="1" showInputMessage="1" showErrorMessage="1" sqref="N8:O8" xr:uid="{6E34215D-33C9-BD4F-A08C-F78CCAF89360}">
      <formula1>"2025,2026,2027,2028,2029,2030"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B3C0-79ED-1E46-97CC-50BD7181DF34}">
  <dimension ref="B1:BK133"/>
  <sheetViews>
    <sheetView showGridLines="0" zoomScale="90" zoomScaleNormal="9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93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190000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SUMIF($E$58:$BK$130,設定!B5,$D$58:$BK$130)</f>
        <v>70000</v>
      </c>
      <c r="E4" s="70">
        <f>D4/$G$14</f>
        <v>0.47619047619047616</v>
      </c>
      <c r="F4" s="67">
        <f>設定!B15</f>
        <v>0</v>
      </c>
      <c r="G4" s="69">
        <f>SUMIF($E$58:$BK$130,設定!B15,$D$58:$BK$130)</f>
        <v>0</v>
      </c>
      <c r="H4" s="71">
        <f>G4/$G$14</f>
        <v>0</v>
      </c>
      <c r="J4" s="36" t="str">
        <f>設定!D5</f>
        <v>夫</v>
      </c>
      <c r="K4" s="69">
        <f t="shared" ref="K4:K13" si="0">SUM(D47:BK47)</f>
        <v>300000</v>
      </c>
      <c r="L4" s="36" t="str">
        <f>設定!F5</f>
        <v>所得税</v>
      </c>
      <c r="M4" s="72">
        <f t="shared" ref="M4:M13" si="1">SUM(D58:BK58)</f>
        <v>30000</v>
      </c>
      <c r="N4" s="68" t="str">
        <f>設定!H5</f>
        <v>こども</v>
      </c>
      <c r="O4" s="69">
        <f t="shared" ref="O4:O13" si="2">SUM(D69:BK69)</f>
        <v>30000</v>
      </c>
      <c r="P4" s="36" t="str">
        <f>設定!J5</f>
        <v>住居費</v>
      </c>
      <c r="Q4" s="72">
        <f t="shared" ref="Q4:Q13" si="3">SUM(D80:BK80)</f>
        <v>70000</v>
      </c>
      <c r="R4" s="68" t="str">
        <f>設定!L5</f>
        <v>食費</v>
      </c>
      <c r="S4" s="73"/>
      <c r="T4" s="72">
        <f>SUM(D94:BK94)</f>
        <v>7000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SUMIF($E$58:$BK$130,設定!B6,$D$58:$BK$130)</f>
        <v>0</v>
      </c>
      <c r="E5" s="70">
        <f t="shared" ref="E5:E13" si="4">D5/$G$14</f>
        <v>0</v>
      </c>
      <c r="F5" s="67">
        <f>設定!B16</f>
        <v>0</v>
      </c>
      <c r="G5" s="69">
        <f>SUMIF($E$58:$BK$130,設定!B16,$D$58:$BK$130)</f>
        <v>0</v>
      </c>
      <c r="H5" s="71">
        <f t="shared" ref="H5:H8" si="5">G5/$G$14</f>
        <v>0</v>
      </c>
      <c r="J5" s="36" t="str">
        <f>設定!D6</f>
        <v>妻パート</v>
      </c>
      <c r="K5" s="69">
        <f t="shared" si="0"/>
        <v>0</v>
      </c>
      <c r="L5" s="36" t="str">
        <f>設定!F6</f>
        <v>住民税</v>
      </c>
      <c r="M5" s="72">
        <f t="shared" si="1"/>
        <v>10000</v>
      </c>
      <c r="N5" s="68" t="str">
        <f>設定!H6</f>
        <v>夫</v>
      </c>
      <c r="O5" s="69">
        <f t="shared" si="2"/>
        <v>0</v>
      </c>
      <c r="P5" s="36" t="str">
        <f>設定!J6</f>
        <v>光熱費</v>
      </c>
      <c r="Q5" s="72">
        <f t="shared" si="3"/>
        <v>0</v>
      </c>
      <c r="R5" s="68" t="str">
        <f>設定!L6</f>
        <v>外食</v>
      </c>
      <c r="S5" s="73"/>
      <c r="T5" s="72">
        <f>SUM(D98:BK98)</f>
        <v>0</v>
      </c>
      <c r="U5" s="149">
        <f>SUM(M14,O14,Q14,T14)</f>
        <v>147000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SUMIF($E$58:$BK$130,設定!B7,$D$58:$BK$130)</f>
        <v>0</v>
      </c>
      <c r="E6" s="70">
        <f t="shared" si="4"/>
        <v>0</v>
      </c>
      <c r="F6" s="67">
        <f>設定!B17</f>
        <v>0</v>
      </c>
      <c r="G6" s="69">
        <f>SUMIF($E$58:$BK$130,設定!B17,$D$58:$BK$130)</f>
        <v>0</v>
      </c>
      <c r="H6" s="71">
        <f t="shared" si="5"/>
        <v>0</v>
      </c>
      <c r="J6" s="36" t="str">
        <f>設定!D7</f>
        <v>ボーナス</v>
      </c>
      <c r="K6" s="69">
        <f t="shared" si="0"/>
        <v>0</v>
      </c>
      <c r="L6" s="36" t="str">
        <f>設定!F7</f>
        <v>健康保険</v>
      </c>
      <c r="M6" s="72">
        <f t="shared" si="1"/>
        <v>0</v>
      </c>
      <c r="N6" s="68" t="str">
        <f>設定!H7</f>
        <v>妻</v>
      </c>
      <c r="O6" s="69">
        <f t="shared" si="2"/>
        <v>0</v>
      </c>
      <c r="P6" s="36" t="str">
        <f>設定!J7</f>
        <v>水道費</v>
      </c>
      <c r="Q6" s="72">
        <f t="shared" si="3"/>
        <v>0</v>
      </c>
      <c r="R6" s="68" t="str">
        <f>設定!L7</f>
        <v>日用品</v>
      </c>
      <c r="S6" s="73"/>
      <c r="T6" s="72">
        <f>SUM(D102:BK102)</f>
        <v>0</v>
      </c>
      <c r="U6" s="195" t="s">
        <v>75</v>
      </c>
      <c r="V6" s="196"/>
      <c r="X6" s="74" t="s">
        <v>51</v>
      </c>
      <c r="Y6" s="69">
        <f>T14</f>
        <v>7000</v>
      </c>
    </row>
    <row r="7" spans="2:25" ht="21" thickBot="1">
      <c r="C7" s="36" t="str">
        <f>設定!B8</f>
        <v>PayPay</v>
      </c>
      <c r="D7" s="69">
        <f>SUMIF($E$58:$BK$130,設定!B8,$D$58:$BK$130)</f>
        <v>0</v>
      </c>
      <c r="E7" s="70">
        <f t="shared" si="4"/>
        <v>0</v>
      </c>
      <c r="F7" s="67">
        <f>設定!B18</f>
        <v>0</v>
      </c>
      <c r="G7" s="69">
        <f>SUMIF($E$58:$BK$130,設定!B18,$D$58:$BK$130)</f>
        <v>0</v>
      </c>
      <c r="H7" s="71">
        <f t="shared" si="5"/>
        <v>0</v>
      </c>
      <c r="J7" s="36" t="str">
        <f>設定!D8</f>
        <v>児童手当</v>
      </c>
      <c r="K7" s="69">
        <f t="shared" si="0"/>
        <v>0</v>
      </c>
      <c r="L7" s="36" t="str">
        <f>設定!F8</f>
        <v>厚生年金</v>
      </c>
      <c r="M7" s="72">
        <f t="shared" si="1"/>
        <v>0</v>
      </c>
      <c r="N7" s="68">
        <f>設定!H8</f>
        <v>0</v>
      </c>
      <c r="O7" s="69">
        <f t="shared" si="2"/>
        <v>0</v>
      </c>
      <c r="P7" s="36" t="str">
        <f>設定!J8</f>
        <v>通信費</v>
      </c>
      <c r="Q7" s="72">
        <f t="shared" si="3"/>
        <v>0</v>
      </c>
      <c r="R7" s="68" t="str">
        <f>設定!L8</f>
        <v>娯楽費</v>
      </c>
      <c r="S7" s="73"/>
      <c r="T7" s="72">
        <f>SUM(D106:BK106)</f>
        <v>0</v>
      </c>
      <c r="U7" s="151">
        <f>K14-U5</f>
        <v>183000</v>
      </c>
      <c r="V7" s="152"/>
    </row>
    <row r="8" spans="2:25">
      <c r="C8" s="36" t="str">
        <f>設定!B9</f>
        <v>現金</v>
      </c>
      <c r="D8" s="69">
        <f>SUMIF($E$58:$BK$130,設定!B9,$D$58:$BK$130)</f>
        <v>0</v>
      </c>
      <c r="E8" s="70">
        <f t="shared" si="4"/>
        <v>0</v>
      </c>
      <c r="F8" s="67">
        <f>設定!B19</f>
        <v>0</v>
      </c>
      <c r="G8" s="69">
        <f>SUMIF($E$58:$BK$130,設定!B19,$D$58:$BK$130)</f>
        <v>0</v>
      </c>
      <c r="H8" s="71">
        <f t="shared" si="5"/>
        <v>0</v>
      </c>
      <c r="J8" s="36" t="str">
        <f>設定!D9</f>
        <v>雑収入</v>
      </c>
      <c r="K8" s="69">
        <f t="shared" si="0"/>
        <v>30000</v>
      </c>
      <c r="L8" s="36">
        <f>設定!F9</f>
        <v>0</v>
      </c>
      <c r="M8" s="72">
        <f t="shared" si="1"/>
        <v>0</v>
      </c>
      <c r="N8" s="68">
        <f>設定!H9</f>
        <v>0</v>
      </c>
      <c r="O8" s="69">
        <f t="shared" si="2"/>
        <v>0</v>
      </c>
      <c r="P8" s="36" t="str">
        <f>設定!J9</f>
        <v>車費</v>
      </c>
      <c r="Q8" s="72">
        <f t="shared" si="3"/>
        <v>0</v>
      </c>
      <c r="R8" s="68" t="str">
        <f>設定!L9</f>
        <v>美容費</v>
      </c>
      <c r="S8" s="73"/>
      <c r="T8" s="72">
        <f>SUM(D110:BK110)</f>
        <v>0</v>
      </c>
    </row>
    <row r="9" spans="2:25">
      <c r="C9" s="36" t="str">
        <f>設定!B10</f>
        <v>JCB</v>
      </c>
      <c r="D9" s="69">
        <f>SUMIF($E$58:$BK$130,設定!B10,$D$58:$BK$130)</f>
        <v>70000</v>
      </c>
      <c r="E9" s="70">
        <f t="shared" si="4"/>
        <v>0.47619047619047616</v>
      </c>
      <c r="F9" s="67"/>
      <c r="G9" s="69"/>
      <c r="H9" s="59"/>
      <c r="J9" s="36">
        <f>設定!D10</f>
        <v>0</v>
      </c>
      <c r="K9" s="69">
        <f t="shared" si="0"/>
        <v>0</v>
      </c>
      <c r="L9" s="36">
        <f>設定!F10</f>
        <v>0</v>
      </c>
      <c r="M9" s="72">
        <f t="shared" si="1"/>
        <v>0</v>
      </c>
      <c r="N9" s="68">
        <f>設定!H10</f>
        <v>0</v>
      </c>
      <c r="O9" s="69">
        <f t="shared" si="2"/>
        <v>0</v>
      </c>
      <c r="P9" s="36" t="str">
        <f>設定!J10</f>
        <v>自己投資</v>
      </c>
      <c r="Q9" s="72">
        <f t="shared" si="3"/>
        <v>0</v>
      </c>
      <c r="R9" s="68" t="str">
        <f>設定!L10</f>
        <v>交際費</v>
      </c>
      <c r="S9" s="73"/>
      <c r="T9" s="72">
        <f>SUM(D114:BK114)</f>
        <v>0</v>
      </c>
    </row>
    <row r="10" spans="2:25">
      <c r="C10" s="36" t="str">
        <f>設定!B11</f>
        <v>VISA</v>
      </c>
      <c r="D10" s="69">
        <f>SUMIF($E$58:$BK$130,設定!B11,$D$58:$BK$130)</f>
        <v>7000</v>
      </c>
      <c r="E10" s="70">
        <f t="shared" si="4"/>
        <v>4.7619047619047616E-2</v>
      </c>
      <c r="F10" s="67"/>
      <c r="G10" s="69"/>
      <c r="H10" s="59"/>
      <c r="J10" s="36">
        <f>設定!D11</f>
        <v>0</v>
      </c>
      <c r="K10" s="69">
        <f t="shared" si="0"/>
        <v>0</v>
      </c>
      <c r="L10" s="36">
        <f>設定!F11</f>
        <v>0</v>
      </c>
      <c r="M10" s="72">
        <f t="shared" si="1"/>
        <v>0</v>
      </c>
      <c r="N10" s="68">
        <f>設定!H11</f>
        <v>0</v>
      </c>
      <c r="O10" s="69">
        <f t="shared" si="2"/>
        <v>0</v>
      </c>
      <c r="P10" s="36">
        <f>設定!J11</f>
        <v>0</v>
      </c>
      <c r="Q10" s="72">
        <f t="shared" si="3"/>
        <v>0</v>
      </c>
      <c r="R10" s="68" t="str">
        <f>設定!L11</f>
        <v>その他</v>
      </c>
      <c r="S10" s="73"/>
      <c r="T10" s="72">
        <f>SUM(D118:BK118)</f>
        <v>0</v>
      </c>
    </row>
    <row r="11" spans="2:25">
      <c r="C11" s="36" t="str">
        <f>設定!B12</f>
        <v>MASTER</v>
      </c>
      <c r="D11" s="69">
        <f>SUMIF($E$58:$BK$130,設定!B12,$D$58:$BK$130)</f>
        <v>0</v>
      </c>
      <c r="E11" s="70">
        <f t="shared" si="4"/>
        <v>0</v>
      </c>
      <c r="F11" s="67"/>
      <c r="G11" s="69"/>
      <c r="H11" s="59"/>
      <c r="J11" s="36">
        <f>設定!D12</f>
        <v>0</v>
      </c>
      <c r="K11" s="69">
        <f t="shared" si="0"/>
        <v>0</v>
      </c>
      <c r="L11" s="36">
        <f>設定!F12</f>
        <v>0</v>
      </c>
      <c r="M11" s="72">
        <f t="shared" si="1"/>
        <v>0</v>
      </c>
      <c r="N11" s="68">
        <f>設定!H12</f>
        <v>0</v>
      </c>
      <c r="O11" s="69">
        <f t="shared" si="2"/>
        <v>0</v>
      </c>
      <c r="P11" s="36">
        <f>設定!J12</f>
        <v>0</v>
      </c>
      <c r="Q11" s="72">
        <f t="shared" si="3"/>
        <v>0</v>
      </c>
      <c r="R11" s="68">
        <f>設定!L12</f>
        <v>0</v>
      </c>
      <c r="S11" s="73"/>
      <c r="T11" s="72">
        <f>SUM(D122:BK122)</f>
        <v>0</v>
      </c>
    </row>
    <row r="12" spans="2:25">
      <c r="C12" s="36" t="str">
        <f>設定!B13</f>
        <v>GMO証券</v>
      </c>
      <c r="D12" s="69">
        <f>SUMIF($E$58:$BK$130,設定!B13,$D$58:$BK$130)</f>
        <v>0</v>
      </c>
      <c r="E12" s="70">
        <f t="shared" si="4"/>
        <v>0</v>
      </c>
      <c r="F12" s="67"/>
      <c r="G12" s="69"/>
      <c r="H12" s="59"/>
      <c r="J12" s="36">
        <f>設定!D13</f>
        <v>0</v>
      </c>
      <c r="K12" s="69">
        <f t="shared" si="0"/>
        <v>0</v>
      </c>
      <c r="L12" s="36">
        <f>設定!F13</f>
        <v>0</v>
      </c>
      <c r="M12" s="72">
        <f t="shared" si="1"/>
        <v>0</v>
      </c>
      <c r="N12" s="68">
        <f>設定!H13</f>
        <v>0</v>
      </c>
      <c r="O12" s="69">
        <f t="shared" si="2"/>
        <v>0</v>
      </c>
      <c r="P12" s="36">
        <f>設定!J13</f>
        <v>0</v>
      </c>
      <c r="Q12" s="72">
        <f t="shared" si="3"/>
        <v>0</v>
      </c>
      <c r="R12" s="68">
        <f>設定!L13</f>
        <v>0</v>
      </c>
      <c r="S12" s="73"/>
      <c r="T12" s="72">
        <f>SUM(D126:BK126)</f>
        <v>0</v>
      </c>
    </row>
    <row r="13" spans="2:25">
      <c r="C13" s="36">
        <f>設定!B14</f>
        <v>0</v>
      </c>
      <c r="D13" s="69">
        <f>SUMIF($E$58:$BK$130,設定!B14,$D$58:$BK$130)</f>
        <v>0</v>
      </c>
      <c r="E13" s="70">
        <f t="shared" si="4"/>
        <v>0</v>
      </c>
      <c r="F13" s="67"/>
      <c r="G13" s="69"/>
      <c r="H13" s="59"/>
      <c r="J13" s="36">
        <f>設定!D14</f>
        <v>0</v>
      </c>
      <c r="K13" s="69">
        <f t="shared" si="0"/>
        <v>0</v>
      </c>
      <c r="L13" s="36">
        <f>設定!F14</f>
        <v>0</v>
      </c>
      <c r="M13" s="72">
        <f t="shared" si="1"/>
        <v>0</v>
      </c>
      <c r="N13" s="68">
        <f>設定!H14</f>
        <v>0</v>
      </c>
      <c r="O13" s="69">
        <f t="shared" si="2"/>
        <v>0</v>
      </c>
      <c r="P13" s="36">
        <f>設定!J14</f>
        <v>0</v>
      </c>
      <c r="Q13" s="72">
        <f t="shared" si="3"/>
        <v>0</v>
      </c>
      <c r="R13" s="68">
        <f>設定!L14</f>
        <v>0</v>
      </c>
      <c r="S13" s="73"/>
      <c r="T13" s="72">
        <f>SUM(D130:BK130)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147000</v>
      </c>
      <c r="H14" s="79">
        <f>SUM(E4:E13,H4:H8)</f>
        <v>1</v>
      </c>
      <c r="J14" s="76" t="s">
        <v>65</v>
      </c>
      <c r="K14" s="78">
        <f>SUM(K4:K13)</f>
        <v>330000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7000</v>
      </c>
    </row>
    <row r="16" spans="2:25" ht="21" thickBot="1"/>
    <row r="17" spans="2:63">
      <c r="B17" s="185" t="s">
        <v>66</v>
      </c>
      <c r="C17" s="56" t="s">
        <v>47</v>
      </c>
      <c r="D17" s="173">
        <f>D44</f>
        <v>45901</v>
      </c>
      <c r="E17" s="173"/>
      <c r="F17" s="174">
        <f>D17+1</f>
        <v>45902</v>
      </c>
      <c r="G17" s="161"/>
      <c r="H17" s="160">
        <f>F17+1</f>
        <v>45903</v>
      </c>
      <c r="I17" s="161"/>
      <c r="J17" s="160">
        <f>H17+1</f>
        <v>45904</v>
      </c>
      <c r="K17" s="161"/>
      <c r="L17" s="160">
        <f>J17+1</f>
        <v>45905</v>
      </c>
      <c r="M17" s="161"/>
      <c r="N17" s="160">
        <f>L17+1</f>
        <v>45906</v>
      </c>
      <c r="O17" s="161"/>
      <c r="P17" s="160">
        <f>N17+1</f>
        <v>45907</v>
      </c>
      <c r="Q17" s="161"/>
      <c r="R17" s="160">
        <f>P17+1</f>
        <v>45908</v>
      </c>
      <c r="S17" s="161"/>
      <c r="T17" s="160">
        <f>R17+1</f>
        <v>45909</v>
      </c>
      <c r="U17" s="161"/>
      <c r="V17" s="160">
        <f>T17+1</f>
        <v>45910</v>
      </c>
      <c r="W17" s="161"/>
      <c r="X17" s="160">
        <f>V17+1</f>
        <v>45911</v>
      </c>
      <c r="Y17" s="161"/>
      <c r="Z17" s="160">
        <f>X17+1</f>
        <v>45912</v>
      </c>
      <c r="AA17" s="161"/>
      <c r="AB17" s="160">
        <f>Z17+1</f>
        <v>45913</v>
      </c>
      <c r="AC17" s="161"/>
      <c r="AD17" s="160">
        <f>AB17+1</f>
        <v>45914</v>
      </c>
      <c r="AE17" s="161"/>
      <c r="AF17" s="160">
        <f>AD17+1</f>
        <v>45915</v>
      </c>
      <c r="AG17" s="161"/>
      <c r="AH17" s="160">
        <f>AF17+1</f>
        <v>45916</v>
      </c>
      <c r="AI17" s="161"/>
      <c r="AJ17" s="160">
        <f>AH17+1</f>
        <v>45917</v>
      </c>
      <c r="AK17" s="161"/>
      <c r="AL17" s="160">
        <f>AJ17+1</f>
        <v>45918</v>
      </c>
      <c r="AM17" s="161"/>
      <c r="AN17" s="160">
        <f>AL17+1</f>
        <v>45919</v>
      </c>
      <c r="AO17" s="161"/>
      <c r="AP17" s="160">
        <f>AN17+1</f>
        <v>45920</v>
      </c>
      <c r="AQ17" s="161"/>
      <c r="AR17" s="160">
        <f>AP17+1</f>
        <v>45921</v>
      </c>
      <c r="AS17" s="161"/>
      <c r="AT17" s="160">
        <f>AR17+1</f>
        <v>45922</v>
      </c>
      <c r="AU17" s="161"/>
      <c r="AV17" s="160">
        <f>AT17+1</f>
        <v>45923</v>
      </c>
      <c r="AW17" s="161"/>
      <c r="AX17" s="160">
        <f>AV17+1</f>
        <v>45924</v>
      </c>
      <c r="AY17" s="161"/>
      <c r="AZ17" s="160">
        <f>AX17+1</f>
        <v>45925</v>
      </c>
      <c r="BA17" s="161"/>
      <c r="BB17" s="160">
        <f>AZ17+1</f>
        <v>45926</v>
      </c>
      <c r="BC17" s="161"/>
      <c r="BD17" s="160">
        <f>BB17+1</f>
        <v>45927</v>
      </c>
      <c r="BE17" s="161"/>
      <c r="BF17" s="160">
        <f>BD17+1</f>
        <v>45928</v>
      </c>
      <c r="BG17" s="161"/>
      <c r="BH17" s="160">
        <f>BF17+1</f>
        <v>45929</v>
      </c>
      <c r="BI17" s="161"/>
      <c r="BJ17" s="197">
        <f>BH17+1</f>
        <v>45930</v>
      </c>
      <c r="BK17" s="198"/>
    </row>
    <row r="18" spans="2:63">
      <c r="B18" s="175"/>
      <c r="C18" s="57" t="s">
        <v>46</v>
      </c>
      <c r="D18" s="181">
        <f>D17</f>
        <v>45901</v>
      </c>
      <c r="E18" s="181"/>
      <c r="F18" s="182">
        <f>F17</f>
        <v>45902</v>
      </c>
      <c r="G18" s="156"/>
      <c r="H18" s="155">
        <f>H17</f>
        <v>45903</v>
      </c>
      <c r="I18" s="156"/>
      <c r="J18" s="155">
        <f>J17</f>
        <v>45904</v>
      </c>
      <c r="K18" s="156"/>
      <c r="L18" s="155">
        <f>L17</f>
        <v>45905</v>
      </c>
      <c r="M18" s="156"/>
      <c r="N18" s="155">
        <f>N17</f>
        <v>45906</v>
      </c>
      <c r="O18" s="156"/>
      <c r="P18" s="155">
        <f>P17</f>
        <v>45907</v>
      </c>
      <c r="Q18" s="156"/>
      <c r="R18" s="155">
        <f>R17</f>
        <v>45908</v>
      </c>
      <c r="S18" s="156"/>
      <c r="T18" s="155">
        <f>T17</f>
        <v>45909</v>
      </c>
      <c r="U18" s="156"/>
      <c r="V18" s="155">
        <f>V17</f>
        <v>45910</v>
      </c>
      <c r="W18" s="156"/>
      <c r="X18" s="155">
        <f>X17</f>
        <v>45911</v>
      </c>
      <c r="Y18" s="156"/>
      <c r="Z18" s="155">
        <f>Z17</f>
        <v>45912</v>
      </c>
      <c r="AA18" s="156"/>
      <c r="AB18" s="155">
        <f>AB17</f>
        <v>45913</v>
      </c>
      <c r="AC18" s="156"/>
      <c r="AD18" s="155">
        <f>AD17</f>
        <v>45914</v>
      </c>
      <c r="AE18" s="156"/>
      <c r="AF18" s="155">
        <f>AF17</f>
        <v>45915</v>
      </c>
      <c r="AG18" s="156"/>
      <c r="AH18" s="155">
        <f>AH17</f>
        <v>45916</v>
      </c>
      <c r="AI18" s="156"/>
      <c r="AJ18" s="155">
        <f>AJ17</f>
        <v>45917</v>
      </c>
      <c r="AK18" s="156"/>
      <c r="AL18" s="155">
        <f>AL17</f>
        <v>45918</v>
      </c>
      <c r="AM18" s="156"/>
      <c r="AN18" s="155">
        <f>AN17</f>
        <v>45919</v>
      </c>
      <c r="AO18" s="156"/>
      <c r="AP18" s="155">
        <f>AP17</f>
        <v>45920</v>
      </c>
      <c r="AQ18" s="156"/>
      <c r="AR18" s="155">
        <f>AR17</f>
        <v>45921</v>
      </c>
      <c r="AS18" s="156"/>
      <c r="AT18" s="155">
        <f>AT17</f>
        <v>45922</v>
      </c>
      <c r="AU18" s="156"/>
      <c r="AV18" s="155">
        <f>AV17</f>
        <v>45923</v>
      </c>
      <c r="AW18" s="156"/>
      <c r="AX18" s="155">
        <f>AX17</f>
        <v>45924</v>
      </c>
      <c r="AY18" s="156"/>
      <c r="AZ18" s="155">
        <f>AZ17</f>
        <v>45925</v>
      </c>
      <c r="BA18" s="156"/>
      <c r="BB18" s="155">
        <f>BB17</f>
        <v>45926</v>
      </c>
      <c r="BC18" s="156"/>
      <c r="BD18" s="155">
        <f>BD17</f>
        <v>45927</v>
      </c>
      <c r="BE18" s="156"/>
      <c r="BF18" s="155">
        <f>BF17</f>
        <v>45928</v>
      </c>
      <c r="BG18" s="156"/>
      <c r="BH18" s="155">
        <f>BH17</f>
        <v>45929</v>
      </c>
      <c r="BI18" s="156"/>
      <c r="BJ18" s="199">
        <f>BJ17</f>
        <v>45930</v>
      </c>
      <c r="BK18" s="200"/>
    </row>
    <row r="19" spans="2:63">
      <c r="B19" s="175"/>
      <c r="C19" s="58" t="str">
        <f>設定!B5</f>
        <v>ゆうちょ(夫）</v>
      </c>
      <c r="D19" s="187">
        <f>'8月'!BL19+SUMIF(E47:E56,設定!$B$5,D47:D56)-SUMIF(E58:E130,設定!$B$5,D58:D130)+SUMIF(E39,設定!$B$5,D39)+SUMIF(E41,設定!$B$5,D41)-SUMIF(E38,設定!$B$5,D38)-SUMIF(E40,設定!$B$5,D40)</f>
        <v>4980000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4980000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4980000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4980000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4980000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4980000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4980000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4980000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4980000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4980000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4980000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4980000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4980000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4980000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4980000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4980000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4980000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4980000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4980000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4980000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4980000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4980000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4980000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4980000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4980000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4980000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4980000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4980000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4980000</v>
      </c>
      <c r="BI19" s="188"/>
      <c r="BJ19" s="187">
        <f>BH19+SUMIF(BK47:BK56,設定!$B$5,BJ47:BJ56)-SUMIF(BK58:BK130,設定!$B$5,BJ58:BJ130)+SUMIF(BK39,設定!$B$5,BJ39)+SUMIF(BK41,設定!$B$5,BJ41)-SUMIF(BK38,設定!$B$5,BJ38)-SUMIF(BK40,設定!$B$5,BJ40)</f>
        <v>4980000</v>
      </c>
      <c r="BK19" s="188"/>
    </row>
    <row r="20" spans="2:63">
      <c r="B20" s="175"/>
      <c r="C20" s="58" t="str">
        <f>設定!B6</f>
        <v>ゆうちょ(妻）</v>
      </c>
      <c r="D20" s="183">
        <f>'8月'!BL20+SUMIF(E47:E56,設定!$B$6,D47:D56)-SUMIF(E58:E130,設定!$B$6,D58:D130)+SUMIF(E39,設定!$B$6,D39)+SUMIF(E41,設定!$B$6,D41)-SUMIF(E38,設定!$B$6,D38)-SUMIF(E40,設定!$B$6,D40)</f>
        <v>1750000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1750000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1750000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1750000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1750000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1750000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1750000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1750000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1750000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1750000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1750000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1750000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1750000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1750000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1750000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1750000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1750000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1750000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1750000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1750000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1750000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1750000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1750000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1750000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1750000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1750000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1750000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1750000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1750000</v>
      </c>
      <c r="BI20" s="184"/>
      <c r="BJ20" s="183">
        <f>BH20+SUMIF(BK47:BK56,設定!$B$6,BJ47:BJ56)-SUMIF(BK58:BK130,設定!$B$6,BJ58:BJ130)+SUMIF(BK39,設定!$B$6,BJ39)+SUMIF(BK41,設定!$B$6,BJ41)-SUMIF(BK38,設定!$B$6,BJ38)-SUMIF(BK40,設定!$B$6,BJ40)</f>
        <v>1750000</v>
      </c>
      <c r="BK20" s="184"/>
    </row>
    <row r="21" spans="2:63">
      <c r="B21" s="175"/>
      <c r="C21" s="58" t="str">
        <f>設定!B7</f>
        <v>ゆうちょ(子供）</v>
      </c>
      <c r="D21" s="183">
        <f>'8月'!BL21+SUMIF(E47:E56,設定!$B$7,D47:D56)-SUMIF(E58:E130,設定!$B$7,D58:D130)+SUMIF(E39,設定!$B$7,D39)+SUMIF(E41,設定!$B$7,D41)-SUMIF(E38,設定!$B$7,D38)-SUMIF(E40,設定!$B$7,D40)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  <c r="BJ21" s="183">
        <f>BH21+SUMIF(BK47:BK56,設定!$B$7,BJ47:BJ56)-SUMIF(BK58:BK130,設定!$B$7,BJ58:BJ130)+SUMIF(BK39,設定!$B$7,BJ39)+SUMIF(BK41,設定!$B$7,BJ41)-SUMIF(BK38,設定!$B$7,BJ38)-SUMIF(BK40,設定!$B$7,BJ40)</f>
        <v>1500000</v>
      </c>
      <c r="BK21" s="184"/>
    </row>
    <row r="22" spans="2:63">
      <c r="B22" s="175"/>
      <c r="C22" s="58" t="str">
        <f>設定!B8</f>
        <v>PayPay</v>
      </c>
      <c r="D22" s="183">
        <f>'8月'!BL22+SUMIF(E47:E56,設定!$B$8,D47:D56)-SUMIF(E58:E130,設定!$B$8,D58:D130)+SUMIF(E39,設定!$B$8,D39)+SUMIF(E41,設定!$B$8,D41)-SUMIF(E38,設定!$B$8,D38)-SUMIF(E40,設定!$B$8,D40)</f>
        <v>92000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92000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  <c r="BJ22" s="183">
        <f>BH22+SUMIF(BK47:BK56,設定!$B$8,BJ47:BJ56)-SUMIF(BK58:BK130,設定!$B$8,BJ58:BJ130)+SUMIF(BK39,設定!$B$8,BJ39)+SUMIF(BK41,設定!$B$8,BJ41)-SUMIF(BK38,設定!$B$8,BJ38)-SUMIF(BK40,設定!$B$8,BJ40)</f>
        <v>92000</v>
      </c>
      <c r="BK22" s="184"/>
    </row>
    <row r="23" spans="2:63">
      <c r="B23" s="175"/>
      <c r="C23" s="58" t="str">
        <f>設定!B9</f>
        <v>現金</v>
      </c>
      <c r="D23" s="183">
        <f>'8月'!BL23+SUMIF(E47:E56,設定!$B$9,D47:D56)-SUMIF(E58:E130,設定!$B$9,D58:D130)+SUMIF(E39,設定!$B$9,D39)+SUMIF(E41,設定!$B$9,D41)-SUMIF(E38,設定!$B$9,D38)-SUMIF(E40,設定!$B$9,D40)</f>
        <v>53000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53000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53000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53000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53000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53000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53000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53000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53000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53000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53000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53000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53000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53000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53000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53000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53000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53000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53000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53000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53000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53000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53000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53000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53000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53000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53000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53000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53000</v>
      </c>
      <c r="BI23" s="184"/>
      <c r="BJ23" s="183">
        <f>BH23+SUMIF(BK47:BK56,設定!$B$9,BJ47:BJ56)-SUMIF(BK58:BK130,設定!$B$9,BJ58:BJ130)+SUMIF(BK39,設定!$B$9,BJ39)+SUMIF(BK41,設定!$B$9,BJ41)-SUMIF(BK38,設定!$B$9,BJ38)-SUMIF(BK40,設定!$B$9,BJ40)</f>
        <v>53000</v>
      </c>
      <c r="BK23" s="184"/>
    </row>
    <row r="24" spans="2:63">
      <c r="B24" s="175"/>
      <c r="C24" s="58" t="str">
        <f>設定!B10</f>
        <v>JCB</v>
      </c>
      <c r="D24" s="183">
        <f>'8月'!BL24+SUMIF(E47:E56,設定!$B$10,D47:D56)-SUMIF(E58:E130,設定!$B$10,D58:D130)+SUMIF(E39,設定!$B$10,D39)+SUMIF(E41,設定!$B$10,D41)-SUMIF(E38,設定!$B$10,D38)-SUMIF(E40,設定!$B$10,D40)</f>
        <v>-640000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-640000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-640000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-640000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-640000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-640000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-640000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-640000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-640000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-640000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-640000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-640000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-640000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-640000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-640000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-640000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-640000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-640000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-640000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-640000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-640000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-640000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-640000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-640000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-640000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-640000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-640000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-640000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-640000</v>
      </c>
      <c r="BI24" s="184"/>
      <c r="BJ24" s="183">
        <f>BH24+SUMIF(BK47:BK56,設定!$B$10,BJ47:BJ56)-SUMIF(BK58:BK130,設定!$B$10,BJ58:BJ130)+SUMIF(BK39,設定!$B$10,BJ39)+SUMIF(BK41,設定!$B$10,BJ41)-SUMIF(BK38,設定!$B$10,BJ38)-SUMIF(BK40,設定!$B$10,BJ40)</f>
        <v>-640000</v>
      </c>
      <c r="BK24" s="184"/>
    </row>
    <row r="25" spans="2:63">
      <c r="B25" s="175"/>
      <c r="C25" s="58" t="str">
        <f>設定!B11</f>
        <v>VISA</v>
      </c>
      <c r="D25" s="183">
        <f>'8月'!BL25+SUMIF(E47:E56,設定!$B$11,D47:D56)-SUMIF(E58:E130,設定!$B$11,D58:D130)+SUMIF(E39,設定!$B$11,D39)+SUMIF(E41,設定!$B$11,D41)-SUMIF(E38,設定!$B$11,D38)-SUMIF(E40,設定!$B$11,D40)</f>
        <v>-120000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-120000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-120000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-120000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-120000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-120000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-120000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-120000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-120000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-120000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-120000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-120000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-120000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-120000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-120000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-120000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-120000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-120000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-120000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-120000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-120000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-120000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-120000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-120000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-120000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-120000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-120000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-120000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-120000</v>
      </c>
      <c r="BI25" s="184"/>
      <c r="BJ25" s="183">
        <f>BH25+SUMIF(BK47:BK56,設定!$B$11,BJ47:BJ56)-SUMIF(BK58:BK130,設定!$B$11,BJ58:BJ130)+SUMIF(BK39,設定!$B$11,BJ39)+SUMIF(BK41,設定!$B$11,BJ41)-SUMIF(BK38,設定!$B$11,BJ38)-SUMIF(BK40,設定!$B$11,BJ40)</f>
        <v>-120000</v>
      </c>
      <c r="BK25" s="184"/>
    </row>
    <row r="26" spans="2:63">
      <c r="B26" s="175"/>
      <c r="C26" s="58" t="str">
        <f>設定!B12</f>
        <v>MASTER</v>
      </c>
      <c r="D26" s="183">
        <f>'8月'!BL26+SUMIF(E47:E56,設定!$B$12,D47:D56)-SUMIF(E58:E130,設定!$B$12,D58:D130)+SUMIF(E39,設定!$B$12,D39)+SUMIF(E41,設定!$B$12,D41)-SUMIF(E38,設定!$B$12,D38)-SUMIF(E40,設定!$B$12,D40)</f>
        <v>-30000</v>
      </c>
      <c r="E26" s="184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  <c r="BJ26" s="183">
        <f>BH26+SUMIF(BK47:BK56,設定!$B$12,BJ47:BJ56)-SUMIF(BK58:BK130,設定!$B$12,BJ58:BJ130)+SUMIF(BK39,設定!$B$12,BJ39)+SUMIF(BK41,設定!$B$12,BJ41)-SUMIF(BK38,設定!$B$12,BJ38)-SUMIF(BK40,設定!$B$12,BJ40)</f>
        <v>-30000</v>
      </c>
      <c r="BK26" s="184"/>
    </row>
    <row r="27" spans="2:63">
      <c r="B27" s="175"/>
      <c r="C27" s="58" t="str">
        <f>設定!B13</f>
        <v>GMO証券</v>
      </c>
      <c r="D27" s="183">
        <f>'8月'!BL27+SUMIF(E47:E56,設定!$B$13,D47:D56)-SUMIF(E58:E130,設定!$B$13,D58:D130)+SUMIF(E39,設定!$B$13,D39)+SUMIF(E41,設定!$B$13,D41)-SUMIF(E38,設定!$B$13,D38)-SUMIF(E40,設定!$B$13,D40)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  <c r="BJ27" s="183">
        <f>BH27+SUMIF(BK47:BK56,設定!$B$13,BJ47:BJ56)-SUMIF(BK58:BK130,設定!$B$13,BJ58:BJ130)+SUMIF(BK39,設定!$B$13,BJ39)+SUMIF(BK41,設定!$B$13,BJ41)-SUMIF(BK38,設定!$B$13,BJ38)-SUMIF(BK40,設定!$B$13,BJ40)</f>
        <v>1000000</v>
      </c>
      <c r="BK27" s="184"/>
    </row>
    <row r="28" spans="2:63">
      <c r="B28" s="175"/>
      <c r="C28" s="58">
        <f>設定!B14</f>
        <v>0</v>
      </c>
      <c r="D28" s="183">
        <f>'8月'!BL28+SUMIF(E47:E56,設定!$B$14,D47:D56)-SUMIF(E58:E130,設定!$B$14,D58:D130)+SUMIF(E39,設定!$B$14,D39)+SUMIF(E41,設定!$B$14,D41)-SUMIF(E38,設定!$B$14,D38)-SUMIF(E40,設定!$B$14,D40)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  <c r="BJ28" s="183">
        <f>BH28+SUMIF(BK47:BK56,設定!$B$14,BJ47:BJ56)-SUMIF(BK58:BK130,設定!$B$14,BJ58:BJ130)+SUMIF(BK39,設定!$B$14,BJ39)+SUMIF(BK41,設定!$B$14,BJ41)-SUMIF(BK38,設定!$B$14,BJ38)-SUMIF(BK40,設定!$B$14,BJ40)</f>
        <v>0</v>
      </c>
      <c r="BK28" s="184"/>
    </row>
    <row r="29" spans="2:63">
      <c r="B29" s="175"/>
      <c r="C29" s="58">
        <f>設定!B15</f>
        <v>0</v>
      </c>
      <c r="D29" s="183">
        <f>'8月'!BL29+SUMIF(E47:E56,設定!$B$15,D47:D56)-SUMIF(E58:E130,設定!$B$15,D58:D130)+SUMIF(E39,設定!$B$15,D39)+SUMIF(E41,設定!$B$15,D41)-SUMIF(E38,設定!$B$15,D38)-SUMIF(E40,設定!$B$15,D40)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  <c r="BJ29" s="183">
        <f>BH29+SUMIF(BK47:BK56,設定!$B$15,BJ47:BJ56)-SUMIF(BK58:BK130,設定!$B$15,BJ58:BJ130)+SUMIF(BK39,設定!$B$15,BJ39)+SUMIF(BK41,設定!$B$15,BJ41)-SUMIF(BK38,設定!$B$15,BJ38)-SUMIF(BK40,設定!$B$15,BJ40)</f>
        <v>0</v>
      </c>
      <c r="BK29" s="184"/>
    </row>
    <row r="30" spans="2:63">
      <c r="B30" s="175"/>
      <c r="C30" s="58">
        <f>設定!B16</f>
        <v>0</v>
      </c>
      <c r="D30" s="183">
        <f>'8月'!BL30+SUMIF(E47:E56,設定!$B$16,D47:D56)-SUMIF(E58:E130,設定!$B$16,D58:D130)+SUMIF(E39,設定!$B$16,D39)+SUMIF(E41,設定!$B$16,D41)-SUMIF(E38,設定!$B$16,D38)-SUMIF(E40,設定!$B$16,D40)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  <c r="BJ30" s="183">
        <f>BH30+SUMIF(BK47:BK56,設定!$B$16,BJ47:BJ56)-SUMIF(BK58:BK130,設定!$B$16,BJ58:BJ130)+SUMIF(BK39,設定!$B$16,BJ39)+SUMIF(BK41,設定!$B$16,BJ41)-SUMIF(BK38,設定!$B$16,BJ38)-SUMIF(BK40,設定!$B$16,BJ40)</f>
        <v>0</v>
      </c>
      <c r="BK30" s="184"/>
    </row>
    <row r="31" spans="2:63">
      <c r="B31" s="175"/>
      <c r="C31" s="58">
        <f>設定!B17</f>
        <v>0</v>
      </c>
      <c r="D31" s="183">
        <f>'8月'!BL31+SUMIF(E47:E56,設定!$B$17,D47:D56)-SUMIF(E58:E130,設定!$B$17,D58:D130)+SUMIF(E39,設定!$B$17,D39)+SUMIF(E41,設定!$B$17,D41)-SUMIF(E38,設定!$B$17,D38)-SUMIF(E40,設定!$B$17,D40)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  <c r="BJ31" s="183">
        <f>BH31+SUMIF(BK47:BK56,設定!$B$17,BJ47:BJ56)-SUMIF(BK58:BK130,設定!$B$17,BJ58:BJ130)+SUMIF(BK39,設定!$B$17,BJ39)+SUMIF(BK41,設定!$B$17,BJ41)-SUMIF(BK38,設定!$B$17,BJ38)-SUMIF(BK40,設定!$B$17,BJ40)</f>
        <v>0</v>
      </c>
      <c r="BK31" s="184"/>
    </row>
    <row r="32" spans="2:63">
      <c r="B32" s="175"/>
      <c r="C32" s="58">
        <f>設定!B18</f>
        <v>0</v>
      </c>
      <c r="D32" s="183">
        <f>'8月'!BL32+SUMIF(E47:E56,設定!$B$18,D47:D56)-SUMIF(E58:E130,設定!$B$18,D58:D130)+SUMIF(E39,設定!$B$18,D39)+SUMIF(E41,設定!$B$18,D41)-SUMIF(E38,設定!$B$18,D38)-SUMIF(E40,設定!$B$18,D40)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  <c r="BJ32" s="183">
        <f>BH32+SUMIF(BK47:BK56,設定!$B$18,BJ47:BJ56)-SUMIF(BK58:BK130,設定!$B$18,BJ58:BJ130)+SUMIF(BK39,設定!$B$18,BJ39)+SUMIF(BK41,設定!$B$18,BJ41)-SUMIF(BK38,設定!$B$18,BJ38)-SUMIF(BK40,設定!$B$18,BJ40)</f>
        <v>0</v>
      </c>
      <c r="BK32" s="184"/>
    </row>
    <row r="33" spans="2:63">
      <c r="B33" s="175"/>
      <c r="C33" s="58">
        <f>設定!B19</f>
        <v>0</v>
      </c>
      <c r="D33" s="183">
        <f>'8月'!BL33+SUMIF(E47:E56,設定!$B$19,D47:D56)-SUMIF(E58:E130,設定!$B$19,D58:D130)+SUMIF(E39,設定!$B$19,D39)+SUMIF(E41,設定!$B$19,D41)-SUMIF(E38,設定!$B$19,D38)-SUMIF(E40,設定!$B$19,D40)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  <c r="BJ33" s="183">
        <f>BH33+SUMIF(BK47:BK56,設定!$B$19,BJ47:BJ56)-SUMIF(BK58:BK130,設定!$B$19,BJ58:BJ130)+SUMIF(BK39,設定!$B$19,BJ39)+SUMIF(BK41,設定!$B$19,BJ41)-SUMIF(BK38,設定!$B$19,BJ38)-SUMIF(BK40,設定!$B$19,BJ40)</f>
        <v>0</v>
      </c>
      <c r="BK33" s="184"/>
    </row>
    <row r="34" spans="2:63" s="75" customFormat="1" ht="21" thickBot="1">
      <c r="B34" s="186"/>
      <c r="C34" s="81" t="s">
        <v>65</v>
      </c>
      <c r="D34" s="153">
        <f>SUM(D19:E33)</f>
        <v>8585000</v>
      </c>
      <c r="E34" s="154"/>
      <c r="F34" s="153">
        <f>SUM(F19:G33)</f>
        <v>8585000</v>
      </c>
      <c r="G34" s="154"/>
      <c r="H34" s="153">
        <f t="shared" ref="H34" si="6">SUM(H19:I33)</f>
        <v>8585000</v>
      </c>
      <c r="I34" s="154"/>
      <c r="J34" s="153">
        <f t="shared" ref="J34" si="7">SUM(J19:K33)</f>
        <v>8585000</v>
      </c>
      <c r="K34" s="154"/>
      <c r="L34" s="153">
        <f t="shared" ref="L34" si="8">SUM(L19:M33)</f>
        <v>8585000</v>
      </c>
      <c r="M34" s="154"/>
      <c r="N34" s="153">
        <f t="shared" ref="N34" si="9">SUM(N19:O33)</f>
        <v>8585000</v>
      </c>
      <c r="O34" s="154"/>
      <c r="P34" s="153">
        <f t="shared" ref="P34" si="10">SUM(P19:Q33)</f>
        <v>8585000</v>
      </c>
      <c r="Q34" s="154"/>
      <c r="R34" s="153">
        <f t="shared" ref="R34" si="11">SUM(R19:S33)</f>
        <v>8585000</v>
      </c>
      <c r="S34" s="154"/>
      <c r="T34" s="153">
        <f t="shared" ref="T34" si="12">SUM(T19:U33)</f>
        <v>8585000</v>
      </c>
      <c r="U34" s="154"/>
      <c r="V34" s="153">
        <f t="shared" ref="V34" si="13">SUM(V19:W33)</f>
        <v>8585000</v>
      </c>
      <c r="W34" s="154"/>
      <c r="X34" s="153">
        <f t="shared" ref="X34" si="14">SUM(X19:Y33)</f>
        <v>8585000</v>
      </c>
      <c r="Y34" s="154"/>
      <c r="Z34" s="153">
        <f t="shared" ref="Z34" si="15">SUM(Z19:AA33)</f>
        <v>8585000</v>
      </c>
      <c r="AA34" s="154"/>
      <c r="AB34" s="153">
        <f t="shared" ref="AB34" si="16">SUM(AB19:AC33)</f>
        <v>8585000</v>
      </c>
      <c r="AC34" s="154"/>
      <c r="AD34" s="153">
        <f t="shared" ref="AD34" si="17">SUM(AD19:AE33)</f>
        <v>8585000</v>
      </c>
      <c r="AE34" s="154"/>
      <c r="AF34" s="153">
        <f t="shared" ref="AF34" si="18">SUM(AF19:AG33)</f>
        <v>8585000</v>
      </c>
      <c r="AG34" s="154"/>
      <c r="AH34" s="153">
        <f t="shared" ref="AH34" si="19">SUM(AH19:AI33)</f>
        <v>8585000</v>
      </c>
      <c r="AI34" s="154"/>
      <c r="AJ34" s="153">
        <f t="shared" ref="AJ34" si="20">SUM(AJ19:AK33)</f>
        <v>8585000</v>
      </c>
      <c r="AK34" s="154"/>
      <c r="AL34" s="153">
        <f t="shared" ref="AL34" si="21">SUM(AL19:AM33)</f>
        <v>8585000</v>
      </c>
      <c r="AM34" s="154"/>
      <c r="AN34" s="153">
        <f t="shared" ref="AN34" si="22">SUM(AN19:AO33)</f>
        <v>8585000</v>
      </c>
      <c r="AO34" s="154"/>
      <c r="AP34" s="153">
        <f t="shared" ref="AP34" si="23">SUM(AP19:AQ33)</f>
        <v>8585000</v>
      </c>
      <c r="AQ34" s="154"/>
      <c r="AR34" s="153">
        <f t="shared" ref="AR34" si="24">SUM(AR19:AS33)</f>
        <v>8585000</v>
      </c>
      <c r="AS34" s="154"/>
      <c r="AT34" s="153">
        <f t="shared" ref="AT34" si="25">SUM(AT19:AU33)</f>
        <v>8585000</v>
      </c>
      <c r="AU34" s="154"/>
      <c r="AV34" s="153">
        <f t="shared" ref="AV34" si="26">SUM(AV19:AW33)</f>
        <v>8585000</v>
      </c>
      <c r="AW34" s="154"/>
      <c r="AX34" s="153">
        <f t="shared" ref="AX34" si="27">SUM(AX19:AY33)</f>
        <v>8585000</v>
      </c>
      <c r="AY34" s="154"/>
      <c r="AZ34" s="153">
        <f t="shared" ref="AZ34" si="28">SUM(AZ19:BA33)</f>
        <v>8585000</v>
      </c>
      <c r="BA34" s="154"/>
      <c r="BB34" s="153">
        <f t="shared" ref="BB34" si="29">SUM(BB19:BC33)</f>
        <v>8585000</v>
      </c>
      <c r="BC34" s="154"/>
      <c r="BD34" s="153">
        <f t="shared" ref="BD34" si="30">SUM(BD19:BE33)</f>
        <v>8585000</v>
      </c>
      <c r="BE34" s="154"/>
      <c r="BF34" s="153">
        <f t="shared" ref="BF34" si="31">SUM(BF19:BG33)</f>
        <v>8585000</v>
      </c>
      <c r="BG34" s="154"/>
      <c r="BH34" s="153">
        <f t="shared" ref="BH34" si="32">SUM(BH19:BI33)</f>
        <v>8585000</v>
      </c>
      <c r="BI34" s="154"/>
      <c r="BJ34" s="153">
        <f t="shared" ref="BJ34" si="33">SUM(BJ19:BK33)</f>
        <v>8585000</v>
      </c>
      <c r="BK34" s="154"/>
    </row>
    <row r="35" spans="2:63" ht="21" thickBot="1">
      <c r="C35">
        <v>1</v>
      </c>
    </row>
    <row r="36" spans="2:63">
      <c r="B36" s="157" t="s">
        <v>62</v>
      </c>
      <c r="C36" s="45" t="s">
        <v>47</v>
      </c>
      <c r="D36" s="160">
        <f>D44</f>
        <v>45901</v>
      </c>
      <c r="E36" s="161"/>
      <c r="F36" s="160">
        <f>D36+1</f>
        <v>45902</v>
      </c>
      <c r="G36" s="161"/>
      <c r="H36" s="160">
        <f>F36+1</f>
        <v>45903</v>
      </c>
      <c r="I36" s="161"/>
      <c r="J36" s="160">
        <f>H36+1</f>
        <v>45904</v>
      </c>
      <c r="K36" s="161"/>
      <c r="L36" s="160">
        <f>J36+1</f>
        <v>45905</v>
      </c>
      <c r="M36" s="161"/>
      <c r="N36" s="160">
        <f>L36+1</f>
        <v>45906</v>
      </c>
      <c r="O36" s="161"/>
      <c r="P36" s="160">
        <f>N36+1</f>
        <v>45907</v>
      </c>
      <c r="Q36" s="161"/>
      <c r="R36" s="160">
        <f>P36+1</f>
        <v>45908</v>
      </c>
      <c r="S36" s="161"/>
      <c r="T36" s="160">
        <f>R36+1</f>
        <v>45909</v>
      </c>
      <c r="U36" s="161"/>
      <c r="V36" s="160">
        <f>T36+1</f>
        <v>45910</v>
      </c>
      <c r="W36" s="161"/>
      <c r="X36" s="160">
        <f>V36+1</f>
        <v>45911</v>
      </c>
      <c r="Y36" s="161"/>
      <c r="Z36" s="160">
        <f>X36+1</f>
        <v>45912</v>
      </c>
      <c r="AA36" s="161"/>
      <c r="AB36" s="160">
        <f>Z36+1</f>
        <v>45913</v>
      </c>
      <c r="AC36" s="161"/>
      <c r="AD36" s="160">
        <f>AB36+1</f>
        <v>45914</v>
      </c>
      <c r="AE36" s="161"/>
      <c r="AF36" s="160">
        <f>AD36+1</f>
        <v>45915</v>
      </c>
      <c r="AG36" s="161"/>
      <c r="AH36" s="160">
        <f>AF36+1</f>
        <v>45916</v>
      </c>
      <c r="AI36" s="161"/>
      <c r="AJ36" s="160">
        <f>AH36+1</f>
        <v>45917</v>
      </c>
      <c r="AK36" s="161"/>
      <c r="AL36" s="160">
        <f>AJ36+1</f>
        <v>45918</v>
      </c>
      <c r="AM36" s="161"/>
      <c r="AN36" s="160">
        <f>AL36+1</f>
        <v>45919</v>
      </c>
      <c r="AO36" s="161"/>
      <c r="AP36" s="160">
        <f>AN36+1</f>
        <v>45920</v>
      </c>
      <c r="AQ36" s="161"/>
      <c r="AR36" s="160">
        <f>AP36+1</f>
        <v>45921</v>
      </c>
      <c r="AS36" s="161"/>
      <c r="AT36" s="160">
        <f>AR36+1</f>
        <v>45922</v>
      </c>
      <c r="AU36" s="161"/>
      <c r="AV36" s="160">
        <f>AT36+1</f>
        <v>45923</v>
      </c>
      <c r="AW36" s="161"/>
      <c r="AX36" s="160">
        <f>AV36+1</f>
        <v>45924</v>
      </c>
      <c r="AY36" s="161"/>
      <c r="AZ36" s="160">
        <f>AX36+1</f>
        <v>45925</v>
      </c>
      <c r="BA36" s="161"/>
      <c r="BB36" s="160">
        <f>AZ36+1</f>
        <v>45926</v>
      </c>
      <c r="BC36" s="161"/>
      <c r="BD36" s="160">
        <f>BB36+1</f>
        <v>45927</v>
      </c>
      <c r="BE36" s="161"/>
      <c r="BF36" s="160">
        <f>BD36+1</f>
        <v>45928</v>
      </c>
      <c r="BG36" s="161"/>
      <c r="BH36" s="160">
        <f>BF36+1</f>
        <v>45929</v>
      </c>
      <c r="BI36" s="161"/>
      <c r="BJ36" s="197">
        <f>BH36+1</f>
        <v>45930</v>
      </c>
      <c r="BK36" s="198"/>
    </row>
    <row r="37" spans="2:63" ht="21" thickBot="1">
      <c r="B37" s="158"/>
      <c r="C37" s="46" t="s">
        <v>46</v>
      </c>
      <c r="D37" s="162">
        <f>D36</f>
        <v>45901</v>
      </c>
      <c r="E37" s="163"/>
      <c r="F37" s="155">
        <f>F36</f>
        <v>45902</v>
      </c>
      <c r="G37" s="156"/>
      <c r="H37" s="155">
        <f>H36</f>
        <v>45903</v>
      </c>
      <c r="I37" s="156"/>
      <c r="J37" s="155">
        <f>J36</f>
        <v>45904</v>
      </c>
      <c r="K37" s="156"/>
      <c r="L37" s="155">
        <f>L36</f>
        <v>45905</v>
      </c>
      <c r="M37" s="156"/>
      <c r="N37" s="155">
        <f>N36</f>
        <v>45906</v>
      </c>
      <c r="O37" s="156"/>
      <c r="P37" s="155">
        <f>P36</f>
        <v>45907</v>
      </c>
      <c r="Q37" s="156"/>
      <c r="R37" s="155">
        <f>R36</f>
        <v>45908</v>
      </c>
      <c r="S37" s="156"/>
      <c r="T37" s="155">
        <f>T36</f>
        <v>45909</v>
      </c>
      <c r="U37" s="156"/>
      <c r="V37" s="155">
        <f>V36</f>
        <v>45910</v>
      </c>
      <c r="W37" s="156"/>
      <c r="X37" s="155">
        <f>X36</f>
        <v>45911</v>
      </c>
      <c r="Y37" s="156"/>
      <c r="Z37" s="155">
        <f>Z36</f>
        <v>45912</v>
      </c>
      <c r="AA37" s="156"/>
      <c r="AB37" s="155">
        <f>AB36</f>
        <v>45913</v>
      </c>
      <c r="AC37" s="156"/>
      <c r="AD37" s="155">
        <f>AD36</f>
        <v>45914</v>
      </c>
      <c r="AE37" s="156"/>
      <c r="AF37" s="155">
        <f>AF36</f>
        <v>45915</v>
      </c>
      <c r="AG37" s="156"/>
      <c r="AH37" s="155">
        <f>AH36</f>
        <v>45916</v>
      </c>
      <c r="AI37" s="156"/>
      <c r="AJ37" s="155">
        <f>AJ36</f>
        <v>45917</v>
      </c>
      <c r="AK37" s="156"/>
      <c r="AL37" s="155">
        <f>AL36</f>
        <v>45918</v>
      </c>
      <c r="AM37" s="156"/>
      <c r="AN37" s="155">
        <f>AN36</f>
        <v>45919</v>
      </c>
      <c r="AO37" s="156"/>
      <c r="AP37" s="155">
        <f>AP36</f>
        <v>45920</v>
      </c>
      <c r="AQ37" s="156"/>
      <c r="AR37" s="155">
        <f>AR36</f>
        <v>45921</v>
      </c>
      <c r="AS37" s="156"/>
      <c r="AT37" s="155">
        <f>AT36</f>
        <v>45922</v>
      </c>
      <c r="AU37" s="156"/>
      <c r="AV37" s="155">
        <f>AV36</f>
        <v>45923</v>
      </c>
      <c r="AW37" s="156"/>
      <c r="AX37" s="155">
        <f>AX36</f>
        <v>45924</v>
      </c>
      <c r="AY37" s="156"/>
      <c r="AZ37" s="155">
        <f>AZ36</f>
        <v>45925</v>
      </c>
      <c r="BA37" s="156"/>
      <c r="BB37" s="155">
        <f>BB36</f>
        <v>45926</v>
      </c>
      <c r="BC37" s="156"/>
      <c r="BD37" s="155">
        <f>BD36</f>
        <v>45927</v>
      </c>
      <c r="BE37" s="156"/>
      <c r="BF37" s="155">
        <f>BF36</f>
        <v>45928</v>
      </c>
      <c r="BG37" s="156"/>
      <c r="BH37" s="155">
        <f>BH36</f>
        <v>45929</v>
      </c>
      <c r="BI37" s="156"/>
      <c r="BJ37" s="201">
        <f>BJ36</f>
        <v>45930</v>
      </c>
      <c r="BK37" s="202"/>
    </row>
    <row r="38" spans="2:63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  <c r="BJ38" s="53"/>
      <c r="BK38" s="52"/>
    </row>
    <row r="39" spans="2:63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  <c r="BJ39" s="54"/>
      <c r="BK39" s="49"/>
    </row>
    <row r="40" spans="2:63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  <c r="BJ40" s="55"/>
      <c r="BK40" s="50"/>
    </row>
    <row r="41" spans="2:63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  <c r="BJ41" s="54"/>
      <c r="BK41" s="49"/>
    </row>
    <row r="42" spans="2:63" ht="21" thickBot="1">
      <c r="C42">
        <v>1</v>
      </c>
    </row>
    <row r="43" spans="2:63" ht="21" hidden="1" thickBot="1">
      <c r="C43">
        <v>1</v>
      </c>
      <c r="D43" s="164">
        <f>WEEKDAY(D44)</f>
        <v>2</v>
      </c>
      <c r="E43" s="164"/>
      <c r="F43" s="164">
        <f t="shared" ref="F43" si="34">WEEKDAY(F44)</f>
        <v>3</v>
      </c>
      <c r="G43" s="164"/>
      <c r="H43" s="164">
        <f t="shared" ref="H43" si="35">WEEKDAY(H44)</f>
        <v>4</v>
      </c>
      <c r="I43" s="164"/>
      <c r="J43" s="164">
        <f t="shared" ref="J43" si="36">WEEKDAY(J44)</f>
        <v>5</v>
      </c>
      <c r="K43" s="164"/>
      <c r="L43" s="164">
        <f t="shared" ref="L43" si="37">WEEKDAY(L44)</f>
        <v>6</v>
      </c>
      <c r="M43" s="164"/>
      <c r="N43" s="164">
        <f t="shared" ref="N43" si="38">WEEKDAY(N44)</f>
        <v>7</v>
      </c>
      <c r="O43" s="164"/>
      <c r="P43" s="164">
        <f t="shared" ref="P43" si="39">WEEKDAY(P44)</f>
        <v>1</v>
      </c>
      <c r="Q43" s="164"/>
      <c r="R43" s="164">
        <f t="shared" ref="R43" si="40">WEEKDAY(R44)</f>
        <v>2</v>
      </c>
      <c r="S43" s="164"/>
      <c r="T43" s="164">
        <f t="shared" ref="T43" si="41">WEEKDAY(T44)</f>
        <v>3</v>
      </c>
      <c r="U43" s="164"/>
      <c r="V43" s="164">
        <f t="shared" ref="V43" si="42">WEEKDAY(V44)</f>
        <v>4</v>
      </c>
      <c r="W43" s="164"/>
      <c r="X43" s="164">
        <f t="shared" ref="X43" si="43">WEEKDAY(X44)</f>
        <v>5</v>
      </c>
      <c r="Y43" s="164"/>
      <c r="Z43" s="164">
        <f t="shared" ref="Z43" si="44">WEEKDAY(Z44)</f>
        <v>6</v>
      </c>
      <c r="AA43" s="164"/>
      <c r="AB43" s="164">
        <f t="shared" ref="AB43" si="45">WEEKDAY(AB44)</f>
        <v>7</v>
      </c>
      <c r="AC43" s="164"/>
      <c r="AD43" s="164">
        <f t="shared" ref="AD43" si="46">WEEKDAY(AD44)</f>
        <v>1</v>
      </c>
      <c r="AE43" s="164"/>
      <c r="AF43" s="164">
        <f t="shared" ref="AF43" si="47">WEEKDAY(AF44)</f>
        <v>2</v>
      </c>
      <c r="AG43" s="164"/>
      <c r="AH43" s="164">
        <f t="shared" ref="AH43" si="48">WEEKDAY(AH44)</f>
        <v>3</v>
      </c>
      <c r="AI43" s="164"/>
      <c r="AJ43" s="164">
        <f t="shared" ref="AJ43" si="49">WEEKDAY(AJ44)</f>
        <v>4</v>
      </c>
      <c r="AK43" s="164"/>
      <c r="AL43" s="164">
        <f t="shared" ref="AL43" si="50">WEEKDAY(AL44)</f>
        <v>5</v>
      </c>
      <c r="AM43" s="164"/>
      <c r="AN43" s="164">
        <f t="shared" ref="AN43" si="51">WEEKDAY(AN44)</f>
        <v>6</v>
      </c>
      <c r="AO43" s="164"/>
      <c r="AP43" s="164">
        <f t="shared" ref="AP43" si="52">WEEKDAY(AP44)</f>
        <v>7</v>
      </c>
      <c r="AQ43" s="164"/>
      <c r="AR43" s="164">
        <f t="shared" ref="AR43" si="53">WEEKDAY(AR44)</f>
        <v>1</v>
      </c>
      <c r="AS43" s="164"/>
      <c r="AT43" s="164">
        <f t="shared" ref="AT43" si="54">WEEKDAY(AT44)</f>
        <v>2</v>
      </c>
      <c r="AU43" s="164"/>
      <c r="AV43" s="164">
        <f t="shared" ref="AV43" si="55">WEEKDAY(AV44)</f>
        <v>3</v>
      </c>
      <c r="AW43" s="164"/>
      <c r="AX43" s="164">
        <f t="shared" ref="AX43" si="56">WEEKDAY(AX44)</f>
        <v>4</v>
      </c>
      <c r="AY43" s="164"/>
      <c r="AZ43" s="164">
        <f t="shared" ref="AZ43" si="57">WEEKDAY(AZ44)</f>
        <v>5</v>
      </c>
      <c r="BA43" s="164"/>
      <c r="BB43" s="164">
        <f t="shared" ref="BB43" si="58">WEEKDAY(BB44)</f>
        <v>6</v>
      </c>
      <c r="BC43" s="164"/>
      <c r="BD43" s="164">
        <f t="shared" ref="BD43" si="59">WEEKDAY(BD44)</f>
        <v>7</v>
      </c>
      <c r="BE43" s="164"/>
      <c r="BF43" s="164">
        <f t="shared" ref="BF43" si="60">WEEKDAY(BF44)</f>
        <v>1</v>
      </c>
      <c r="BG43" s="164"/>
      <c r="BH43" s="164">
        <f t="shared" ref="BH43" si="61">WEEKDAY(BH44)</f>
        <v>2</v>
      </c>
      <c r="BI43" s="164"/>
      <c r="BJ43" s="164">
        <f t="shared" ref="BJ43" si="62">WEEKDAY(BJ44)</f>
        <v>3</v>
      </c>
      <c r="BK43" s="164"/>
    </row>
    <row r="44" spans="2:63">
      <c r="B44" s="33"/>
      <c r="C44" s="35" t="s">
        <v>47</v>
      </c>
      <c r="D44" s="160">
        <f>DATE(設定!N8,9,設定!N5)</f>
        <v>45901</v>
      </c>
      <c r="E44" s="161"/>
      <c r="F44" s="160">
        <f>D44+1</f>
        <v>45902</v>
      </c>
      <c r="G44" s="161"/>
      <c r="H44" s="160">
        <f>F44+1</f>
        <v>45903</v>
      </c>
      <c r="I44" s="161"/>
      <c r="J44" s="160">
        <f>H44+1</f>
        <v>45904</v>
      </c>
      <c r="K44" s="161"/>
      <c r="L44" s="160">
        <f>J44+1</f>
        <v>45905</v>
      </c>
      <c r="M44" s="161"/>
      <c r="N44" s="160">
        <f>L44+1</f>
        <v>45906</v>
      </c>
      <c r="O44" s="161"/>
      <c r="P44" s="160">
        <f>N44+1</f>
        <v>45907</v>
      </c>
      <c r="Q44" s="161"/>
      <c r="R44" s="160">
        <f>P44+1</f>
        <v>45908</v>
      </c>
      <c r="S44" s="161"/>
      <c r="T44" s="160">
        <f>R44+1</f>
        <v>45909</v>
      </c>
      <c r="U44" s="161"/>
      <c r="V44" s="160">
        <f>T44+1</f>
        <v>45910</v>
      </c>
      <c r="W44" s="161"/>
      <c r="X44" s="160">
        <f>V44+1</f>
        <v>45911</v>
      </c>
      <c r="Y44" s="161"/>
      <c r="Z44" s="160">
        <f>X44+1</f>
        <v>45912</v>
      </c>
      <c r="AA44" s="161"/>
      <c r="AB44" s="160">
        <f>Z44+1</f>
        <v>45913</v>
      </c>
      <c r="AC44" s="161"/>
      <c r="AD44" s="160">
        <f>AB44+1</f>
        <v>45914</v>
      </c>
      <c r="AE44" s="161"/>
      <c r="AF44" s="160">
        <f>AD44+1</f>
        <v>45915</v>
      </c>
      <c r="AG44" s="161"/>
      <c r="AH44" s="160">
        <f>AF44+1</f>
        <v>45916</v>
      </c>
      <c r="AI44" s="161"/>
      <c r="AJ44" s="160">
        <f>AH44+1</f>
        <v>45917</v>
      </c>
      <c r="AK44" s="161"/>
      <c r="AL44" s="160">
        <f>AJ44+1</f>
        <v>45918</v>
      </c>
      <c r="AM44" s="161"/>
      <c r="AN44" s="160">
        <f>AL44+1</f>
        <v>45919</v>
      </c>
      <c r="AO44" s="161"/>
      <c r="AP44" s="160">
        <f>AN44+1</f>
        <v>45920</v>
      </c>
      <c r="AQ44" s="161"/>
      <c r="AR44" s="160">
        <f>AP44+1</f>
        <v>45921</v>
      </c>
      <c r="AS44" s="161"/>
      <c r="AT44" s="160">
        <f>AR44+1</f>
        <v>45922</v>
      </c>
      <c r="AU44" s="161"/>
      <c r="AV44" s="160">
        <f>AT44+1</f>
        <v>45923</v>
      </c>
      <c r="AW44" s="161"/>
      <c r="AX44" s="160">
        <f>AV44+1</f>
        <v>45924</v>
      </c>
      <c r="AY44" s="161"/>
      <c r="AZ44" s="160">
        <f>AX44+1</f>
        <v>45925</v>
      </c>
      <c r="BA44" s="161"/>
      <c r="BB44" s="160">
        <f>AZ44+1</f>
        <v>45926</v>
      </c>
      <c r="BC44" s="161"/>
      <c r="BD44" s="160">
        <f>BB44+1</f>
        <v>45927</v>
      </c>
      <c r="BE44" s="161"/>
      <c r="BF44" s="160">
        <f>BD44+1</f>
        <v>45928</v>
      </c>
      <c r="BG44" s="161"/>
      <c r="BH44" s="160">
        <f>BF44+1</f>
        <v>45929</v>
      </c>
      <c r="BI44" s="161"/>
      <c r="BJ44" s="197">
        <f>BH44+1</f>
        <v>45930</v>
      </c>
      <c r="BK44" s="198"/>
    </row>
    <row r="45" spans="2:63">
      <c r="B45" s="34"/>
      <c r="C45" s="38" t="s">
        <v>46</v>
      </c>
      <c r="D45" s="155">
        <f>D44</f>
        <v>45901</v>
      </c>
      <c r="E45" s="156"/>
      <c r="F45" s="155">
        <f>F44</f>
        <v>45902</v>
      </c>
      <c r="G45" s="156"/>
      <c r="H45" s="155">
        <f>H44</f>
        <v>45903</v>
      </c>
      <c r="I45" s="156"/>
      <c r="J45" s="155">
        <f>J44</f>
        <v>45904</v>
      </c>
      <c r="K45" s="156"/>
      <c r="L45" s="155">
        <f>L44</f>
        <v>45905</v>
      </c>
      <c r="M45" s="156"/>
      <c r="N45" s="155">
        <f>N44</f>
        <v>45906</v>
      </c>
      <c r="O45" s="156"/>
      <c r="P45" s="155">
        <f>P44</f>
        <v>45907</v>
      </c>
      <c r="Q45" s="156"/>
      <c r="R45" s="155">
        <f>R44</f>
        <v>45908</v>
      </c>
      <c r="S45" s="156"/>
      <c r="T45" s="155">
        <f>T44</f>
        <v>45909</v>
      </c>
      <c r="U45" s="156"/>
      <c r="V45" s="155">
        <f>V44</f>
        <v>45910</v>
      </c>
      <c r="W45" s="156"/>
      <c r="X45" s="155">
        <f>X44</f>
        <v>45911</v>
      </c>
      <c r="Y45" s="156"/>
      <c r="Z45" s="155">
        <f>Z44</f>
        <v>45912</v>
      </c>
      <c r="AA45" s="156"/>
      <c r="AB45" s="155">
        <f>AB44</f>
        <v>45913</v>
      </c>
      <c r="AC45" s="156"/>
      <c r="AD45" s="155">
        <f>AD44</f>
        <v>45914</v>
      </c>
      <c r="AE45" s="156"/>
      <c r="AF45" s="155">
        <f>AF44</f>
        <v>45915</v>
      </c>
      <c r="AG45" s="156"/>
      <c r="AH45" s="155">
        <f>AH44</f>
        <v>45916</v>
      </c>
      <c r="AI45" s="156"/>
      <c r="AJ45" s="155">
        <f>AJ44</f>
        <v>45917</v>
      </c>
      <c r="AK45" s="156"/>
      <c r="AL45" s="155">
        <f>AL44</f>
        <v>45918</v>
      </c>
      <c r="AM45" s="156"/>
      <c r="AN45" s="155">
        <f>AN44</f>
        <v>45919</v>
      </c>
      <c r="AO45" s="156"/>
      <c r="AP45" s="155">
        <f>AP44</f>
        <v>45920</v>
      </c>
      <c r="AQ45" s="156"/>
      <c r="AR45" s="155">
        <f>AR44</f>
        <v>45921</v>
      </c>
      <c r="AS45" s="156"/>
      <c r="AT45" s="155">
        <f>AT44</f>
        <v>45922</v>
      </c>
      <c r="AU45" s="156"/>
      <c r="AV45" s="155">
        <f>AV44</f>
        <v>45923</v>
      </c>
      <c r="AW45" s="156"/>
      <c r="AX45" s="155">
        <f>AX44</f>
        <v>45924</v>
      </c>
      <c r="AY45" s="156"/>
      <c r="AZ45" s="155">
        <f>AZ44</f>
        <v>45925</v>
      </c>
      <c r="BA45" s="156"/>
      <c r="BB45" s="155">
        <f>BB44</f>
        <v>45926</v>
      </c>
      <c r="BC45" s="156"/>
      <c r="BD45" s="155">
        <f>BD44</f>
        <v>45927</v>
      </c>
      <c r="BE45" s="156"/>
      <c r="BF45" s="155">
        <f>BF44</f>
        <v>45928</v>
      </c>
      <c r="BG45" s="156"/>
      <c r="BH45" s="155">
        <f>BH44</f>
        <v>45929</v>
      </c>
      <c r="BI45" s="156"/>
      <c r="BJ45" s="199">
        <f>BJ44</f>
        <v>45930</v>
      </c>
      <c r="BK45" s="200"/>
    </row>
    <row r="46" spans="2:63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  <c r="BJ46" s="39" t="s">
        <v>60</v>
      </c>
      <c r="BK46" s="40" t="s">
        <v>61</v>
      </c>
    </row>
    <row r="47" spans="2:63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  <c r="BJ47" s="41"/>
      <c r="BK47" s="42"/>
    </row>
    <row r="48" spans="2:63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/>
      <c r="AQ48" s="42"/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  <c r="BJ48" s="41"/>
      <c r="BK48" s="42"/>
    </row>
    <row r="49" spans="2:63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  <c r="BJ49" s="41"/>
      <c r="BK49" s="42"/>
    </row>
    <row r="50" spans="2:63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  <c r="BJ50" s="41"/>
      <c r="BK50" s="42"/>
    </row>
    <row r="51" spans="2:63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  <c r="BJ51" s="41"/>
      <c r="BK51" s="42"/>
    </row>
    <row r="52" spans="2:63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  <c r="BJ52" s="41"/>
      <c r="BK52" s="42"/>
    </row>
    <row r="53" spans="2:63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  <c r="BJ53" s="41"/>
      <c r="BK53" s="42"/>
    </row>
    <row r="54" spans="2:63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  <c r="BJ54" s="41"/>
      <c r="BK54" s="42"/>
    </row>
    <row r="55" spans="2:63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  <c r="BJ55" s="41"/>
      <c r="BK55" s="42"/>
    </row>
    <row r="56" spans="2:63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  <c r="BJ56" s="41"/>
      <c r="BK56" s="42"/>
    </row>
    <row r="57" spans="2:63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  <c r="BJ57" s="203">
        <f>SUM(BJ47:BJ56)</f>
        <v>0</v>
      </c>
      <c r="BK57" s="204"/>
    </row>
    <row r="58" spans="2:63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  <c r="BJ58" s="43"/>
      <c r="BK58" s="44"/>
    </row>
    <row r="59" spans="2:63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  <c r="BJ59" s="41"/>
      <c r="BK59" s="42"/>
    </row>
    <row r="60" spans="2:63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  <c r="BJ60" s="41"/>
      <c r="BK60" s="42"/>
    </row>
    <row r="61" spans="2:63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  <c r="BJ61" s="41"/>
      <c r="BK61" s="42"/>
    </row>
    <row r="62" spans="2:63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  <c r="BJ62" s="41"/>
      <c r="BK62" s="42"/>
    </row>
    <row r="63" spans="2:63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  <c r="BJ63" s="41"/>
      <c r="BK63" s="42"/>
    </row>
    <row r="64" spans="2:63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  <c r="BJ64" s="41"/>
      <c r="BK64" s="42"/>
    </row>
    <row r="65" spans="2:63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  <c r="BJ65" s="41"/>
      <c r="BK65" s="42"/>
    </row>
    <row r="66" spans="2:63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  <c r="BJ66" s="41"/>
      <c r="BK66" s="42"/>
    </row>
    <row r="67" spans="2:63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  <c r="BJ67" s="41"/>
      <c r="BK67" s="42"/>
    </row>
    <row r="68" spans="2:63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  <c r="BJ68" s="203">
        <f>SUM(BJ58:BJ67)</f>
        <v>0</v>
      </c>
      <c r="BK68" s="204"/>
    </row>
    <row r="69" spans="2:63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  <c r="BJ69" s="43"/>
      <c r="BK69" s="44"/>
    </row>
    <row r="70" spans="2:63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  <c r="BJ70" s="41"/>
      <c r="BK70" s="42"/>
    </row>
    <row r="71" spans="2:63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  <c r="BJ71" s="41"/>
      <c r="BK71" s="42"/>
    </row>
    <row r="72" spans="2:63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  <c r="BJ72" s="41"/>
      <c r="BK72" s="42"/>
    </row>
    <row r="73" spans="2:63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  <c r="BJ73" s="41"/>
      <c r="BK73" s="42"/>
    </row>
    <row r="74" spans="2:63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  <c r="BJ74" s="41"/>
      <c r="BK74" s="42"/>
    </row>
    <row r="75" spans="2:63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  <c r="BJ75" s="41"/>
      <c r="BK75" s="42"/>
    </row>
    <row r="76" spans="2:63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  <c r="BJ76" s="41"/>
      <c r="BK76" s="42"/>
    </row>
    <row r="77" spans="2:63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  <c r="BJ77" s="41"/>
      <c r="BK77" s="42"/>
    </row>
    <row r="78" spans="2:63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  <c r="BJ78" s="41"/>
      <c r="BK78" s="42"/>
    </row>
    <row r="79" spans="2:63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  <c r="BJ79" s="203">
        <f>SUM(BJ69:BJ78)</f>
        <v>0</v>
      </c>
      <c r="BK79" s="204"/>
    </row>
    <row r="80" spans="2:63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  <c r="BJ80" s="43"/>
      <c r="BK80" s="44"/>
    </row>
    <row r="81" spans="2:63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  <c r="BJ81" s="41"/>
      <c r="BK81" s="42"/>
    </row>
    <row r="82" spans="2:63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  <c r="BJ82" s="41"/>
      <c r="BK82" s="42"/>
    </row>
    <row r="83" spans="2:63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  <c r="BJ83" s="41"/>
      <c r="BK83" s="42"/>
    </row>
    <row r="84" spans="2:63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  <c r="BJ84" s="41"/>
      <c r="BK84" s="42"/>
    </row>
    <row r="85" spans="2:63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  <c r="BJ85" s="41"/>
      <c r="BK85" s="42"/>
    </row>
    <row r="86" spans="2:63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  <c r="BJ86" s="41"/>
      <c r="BK86" s="42"/>
    </row>
    <row r="87" spans="2:63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  <c r="BJ87" s="41"/>
      <c r="BK87" s="42"/>
    </row>
    <row r="88" spans="2:63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  <c r="BJ88" s="41"/>
      <c r="BK88" s="42"/>
    </row>
    <row r="89" spans="2:63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  <c r="BJ89" s="41"/>
      <c r="BK89" s="42"/>
    </row>
    <row r="90" spans="2:63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  <c r="BJ90" s="203">
        <f>SUM(BJ80:BJ89)</f>
        <v>0</v>
      </c>
      <c r="BK90" s="204"/>
    </row>
    <row r="91" spans="2:63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/>
      <c r="Q91" s="44"/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/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  <c r="BJ91" s="43"/>
      <c r="BK91" s="44"/>
    </row>
    <row r="92" spans="2:63">
      <c r="B92" s="179"/>
      <c r="C92" s="36" t="str">
        <f>C91</f>
        <v>食費</v>
      </c>
      <c r="D92" s="41"/>
      <c r="E92" s="42"/>
      <c r="F92" s="41"/>
      <c r="G92" s="42"/>
      <c r="H92" s="41"/>
      <c r="I92" s="42"/>
      <c r="J92" s="41"/>
      <c r="K92" s="42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1"/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  <c r="BJ92" s="41"/>
      <c r="BK92" s="42"/>
    </row>
    <row r="93" spans="2:63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  <c r="BJ93" s="41"/>
      <c r="BK93" s="42"/>
    </row>
    <row r="94" spans="2:63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0</v>
      </c>
      <c r="AM94" s="170"/>
      <c r="AN94" s="169">
        <f>SUM(AN91:AN93)</f>
        <v>0</v>
      </c>
      <c r="AO94" s="170"/>
      <c r="AP94" s="169">
        <f>SUM(AP91:AP93)</f>
        <v>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  <c r="BJ94" s="205">
        <f>SUM(BJ91:BJ93)</f>
        <v>0</v>
      </c>
      <c r="BK94" s="206"/>
    </row>
    <row r="95" spans="2:63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/>
      <c r="K95" s="42"/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  <c r="BJ95" s="41"/>
      <c r="BK95" s="42"/>
    </row>
    <row r="96" spans="2:63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  <c r="BJ96" s="41"/>
      <c r="BK96" s="42"/>
    </row>
    <row r="97" spans="2:63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  <c r="BJ97" s="41"/>
      <c r="BK97" s="42"/>
    </row>
    <row r="98" spans="2:63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  <c r="BJ98" s="205">
        <f>SUM(BJ95:BJ97)</f>
        <v>0</v>
      </c>
      <c r="BK98" s="206"/>
    </row>
    <row r="99" spans="2:63">
      <c r="B99" s="179"/>
      <c r="C99" s="36" t="str">
        <f>設定!L7</f>
        <v>日用品</v>
      </c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  <c r="BJ99" s="41"/>
      <c r="BK99" s="42"/>
    </row>
    <row r="100" spans="2:63">
      <c r="B100" s="179"/>
      <c r="C100" s="36" t="str">
        <f>C99</f>
        <v>日用品</v>
      </c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  <c r="BJ100" s="41"/>
      <c r="BK100" s="42"/>
    </row>
    <row r="101" spans="2:63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  <c r="BJ101" s="41"/>
      <c r="BK101" s="42"/>
    </row>
    <row r="102" spans="2:63">
      <c r="B102" s="179"/>
      <c r="C102" s="38" t="s">
        <v>52</v>
      </c>
      <c r="D102" s="169">
        <f>SUM(D99:D101)</f>
        <v>0</v>
      </c>
      <c r="E102" s="170"/>
      <c r="F102" s="169">
        <f>SUM(F99:F101)</f>
        <v>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  <c r="BJ102" s="205">
        <f>SUM(BJ99:BJ101)</f>
        <v>0</v>
      </c>
      <c r="BK102" s="206"/>
    </row>
    <row r="103" spans="2:63">
      <c r="B103" s="179"/>
      <c r="C103" s="36" t="str">
        <f>設定!L8</f>
        <v>娯楽費</v>
      </c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  <c r="BJ103" s="41"/>
      <c r="BK103" s="42"/>
    </row>
    <row r="104" spans="2:63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  <c r="BJ104" s="41"/>
      <c r="BK104" s="42"/>
    </row>
    <row r="105" spans="2:63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  <c r="BJ105" s="41"/>
      <c r="BK105" s="42"/>
    </row>
    <row r="106" spans="2:63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  <c r="BJ106" s="205">
        <f>SUM(BJ103:BJ105)</f>
        <v>0</v>
      </c>
      <c r="BK106" s="206"/>
    </row>
    <row r="107" spans="2:63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  <c r="BJ107" s="41"/>
      <c r="BK107" s="42"/>
    </row>
    <row r="108" spans="2:63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  <c r="BJ108" s="41"/>
      <c r="BK108" s="42"/>
    </row>
    <row r="109" spans="2:63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  <c r="BJ109" s="41"/>
      <c r="BK109" s="42"/>
    </row>
    <row r="110" spans="2:63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  <c r="BJ110" s="205">
        <f>SUM(BJ107:BJ109)</f>
        <v>0</v>
      </c>
      <c r="BK110" s="206"/>
    </row>
    <row r="111" spans="2:63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  <c r="BJ111" s="41"/>
      <c r="BK111" s="42"/>
    </row>
    <row r="112" spans="2:63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  <c r="BJ112" s="41"/>
      <c r="BK112" s="42"/>
    </row>
    <row r="113" spans="2:63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  <c r="BJ113" s="41"/>
      <c r="BK113" s="42"/>
    </row>
    <row r="114" spans="2:63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  <c r="BJ114" s="205">
        <f>SUM(BJ111:BJ113)</f>
        <v>0</v>
      </c>
      <c r="BK114" s="206"/>
    </row>
    <row r="115" spans="2:63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  <c r="BJ115" s="41"/>
      <c r="BK115" s="42"/>
    </row>
    <row r="116" spans="2:63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  <c r="BJ116" s="41"/>
      <c r="BK116" s="42"/>
    </row>
    <row r="117" spans="2:63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  <c r="BJ117" s="41"/>
      <c r="BK117" s="42"/>
    </row>
    <row r="118" spans="2:63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  <c r="BJ118" s="205">
        <f>SUM(BJ115:BJ117)</f>
        <v>0</v>
      </c>
      <c r="BK118" s="206"/>
    </row>
    <row r="119" spans="2:63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  <c r="BJ119" s="41"/>
      <c r="BK119" s="42"/>
    </row>
    <row r="120" spans="2:63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  <c r="BJ120" s="41"/>
      <c r="BK120" s="42"/>
    </row>
    <row r="121" spans="2:63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  <c r="BJ121" s="41"/>
      <c r="BK121" s="42"/>
    </row>
    <row r="122" spans="2:63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  <c r="BJ122" s="205">
        <f>SUM(BJ119:BJ121)</f>
        <v>0</v>
      </c>
      <c r="BK122" s="206"/>
    </row>
    <row r="123" spans="2:63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  <c r="BJ123" s="41"/>
      <c r="BK123" s="42"/>
    </row>
    <row r="124" spans="2:63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  <c r="BJ124" s="41"/>
      <c r="BK124" s="42"/>
    </row>
    <row r="125" spans="2:63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  <c r="BJ125" s="41"/>
      <c r="BK125" s="42"/>
    </row>
    <row r="126" spans="2:63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  <c r="BJ126" s="205">
        <f>SUM(BJ123:BJ125)</f>
        <v>0</v>
      </c>
      <c r="BK126" s="206"/>
    </row>
    <row r="127" spans="2:63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  <c r="BJ127" s="41"/>
      <c r="BK127" s="42"/>
    </row>
    <row r="128" spans="2:63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  <c r="BJ128" s="41"/>
      <c r="BK128" s="42"/>
    </row>
    <row r="129" spans="2:63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  <c r="BJ129" s="41"/>
      <c r="BK129" s="42"/>
    </row>
    <row r="130" spans="2:63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  <c r="BJ130" s="205">
        <f>SUM(BJ127:BJ129)</f>
        <v>0</v>
      </c>
      <c r="BK130" s="206"/>
    </row>
    <row r="131" spans="2:63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0</v>
      </c>
      <c r="G131" s="172"/>
      <c r="H131" s="171">
        <f>SUM(H94,H98,H102,H106,H110,H114,H118,H122,H126,H130)</f>
        <v>0</v>
      </c>
      <c r="I131" s="172"/>
      <c r="J131" s="171">
        <f>SUM(J94,J98,J102,J106,J110,J114,J118,J122,J126,J130)</f>
        <v>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  <c r="BJ131" s="207">
        <f>SUM(BJ94,BJ98,BJ102,BJ106,BJ110,BJ114,BJ118,BJ122,BJ126,BJ130)</f>
        <v>0</v>
      </c>
      <c r="BK131" s="208"/>
    </row>
    <row r="132" spans="2:63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0</v>
      </c>
      <c r="G132" s="168"/>
      <c r="H132" s="167">
        <f>SUM(H68,H79,H90,H131)</f>
        <v>0</v>
      </c>
      <c r="I132" s="168"/>
      <c r="J132" s="167">
        <f>SUM(J68,J79,J90,J131)</f>
        <v>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0</v>
      </c>
      <c r="AM132" s="168"/>
      <c r="AN132" s="167">
        <f>SUM(AN68,AN79,AN90,AN131)</f>
        <v>0</v>
      </c>
      <c r="AO132" s="168"/>
      <c r="AP132" s="167">
        <f>SUM(AP68,AP79,AP90,AP131)</f>
        <v>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  <c r="BJ132" s="209">
        <f>SUM(BJ68,BJ79,BJ90,BJ131)</f>
        <v>0</v>
      </c>
      <c r="BK132" s="210"/>
    </row>
    <row r="133" spans="2:63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0</v>
      </c>
      <c r="G133" s="166"/>
      <c r="H133" s="165">
        <f>H57-H132</f>
        <v>0</v>
      </c>
      <c r="I133" s="166"/>
      <c r="J133" s="165">
        <f>J57-J132</f>
        <v>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0</v>
      </c>
      <c r="AM133" s="166"/>
      <c r="AN133" s="165">
        <f>AN57-AN132</f>
        <v>0</v>
      </c>
      <c r="AO133" s="166"/>
      <c r="AP133" s="165">
        <f>AP57-AP132</f>
        <v>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  <c r="BJ133" s="153">
        <f>BJ57-BJ132</f>
        <v>0</v>
      </c>
      <c r="BK133" s="154"/>
    </row>
  </sheetData>
  <autoFilter ref="B17:BK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</autoFilter>
  <mergeCells count="1220">
    <mergeCell ref="BJ133:BK133"/>
    <mergeCell ref="AX133:AY133"/>
    <mergeCell ref="AZ133:BA133"/>
    <mergeCell ref="BB133:BC133"/>
    <mergeCell ref="BD133:BE133"/>
    <mergeCell ref="BF133:BG133"/>
    <mergeCell ref="BH133:BI133"/>
    <mergeCell ref="AL133:AM133"/>
    <mergeCell ref="AN133:AO133"/>
    <mergeCell ref="AP133:AQ133"/>
    <mergeCell ref="AR133:AS133"/>
    <mergeCell ref="AT133:AU133"/>
    <mergeCell ref="AV133:AW133"/>
    <mergeCell ref="Z133:AA133"/>
    <mergeCell ref="AB133:AC133"/>
    <mergeCell ref="AD133:AE133"/>
    <mergeCell ref="AF133:AG133"/>
    <mergeCell ref="AH133:AI133"/>
    <mergeCell ref="AJ133:AK133"/>
    <mergeCell ref="N133:O133"/>
    <mergeCell ref="P133:Q133"/>
    <mergeCell ref="R133:S133"/>
    <mergeCell ref="T133:U133"/>
    <mergeCell ref="V133:W133"/>
    <mergeCell ref="X133:Y133"/>
    <mergeCell ref="BD132:BE132"/>
    <mergeCell ref="BF132:BG132"/>
    <mergeCell ref="BH132:BI132"/>
    <mergeCell ref="BJ132:BK132"/>
    <mergeCell ref="D133:E133"/>
    <mergeCell ref="F133:G133"/>
    <mergeCell ref="H133:I133"/>
    <mergeCell ref="J133:K133"/>
    <mergeCell ref="L133:M133"/>
    <mergeCell ref="AR132:AS132"/>
    <mergeCell ref="AT132:AU132"/>
    <mergeCell ref="AV132:AW132"/>
    <mergeCell ref="AX132:AY132"/>
    <mergeCell ref="AZ132:BA132"/>
    <mergeCell ref="BB132:BC132"/>
    <mergeCell ref="AF132:AG132"/>
    <mergeCell ref="AH132:AI132"/>
    <mergeCell ref="AJ132:AK132"/>
    <mergeCell ref="AL132:AM132"/>
    <mergeCell ref="AN132:AO132"/>
    <mergeCell ref="AP132:AQ132"/>
    <mergeCell ref="T132:U132"/>
    <mergeCell ref="V132:W132"/>
    <mergeCell ref="X132:Y132"/>
    <mergeCell ref="Z132:AA132"/>
    <mergeCell ref="AB132:AC132"/>
    <mergeCell ref="AD132:AE132"/>
    <mergeCell ref="BJ131:BK131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AX131:AY131"/>
    <mergeCell ref="AZ131:BA131"/>
    <mergeCell ref="BB131:BC131"/>
    <mergeCell ref="BD131:BE131"/>
    <mergeCell ref="BF131:BG131"/>
    <mergeCell ref="BH131:BI131"/>
    <mergeCell ref="AL131:AM131"/>
    <mergeCell ref="AN131:AO131"/>
    <mergeCell ref="AP131:AQ131"/>
    <mergeCell ref="AR131:AS131"/>
    <mergeCell ref="AT131:AU131"/>
    <mergeCell ref="AV131:AW131"/>
    <mergeCell ref="Z131:AA131"/>
    <mergeCell ref="AB131:AC131"/>
    <mergeCell ref="AD131:AE131"/>
    <mergeCell ref="AF131:AG131"/>
    <mergeCell ref="AH131:AI131"/>
    <mergeCell ref="AJ131:AK131"/>
    <mergeCell ref="N131:O131"/>
    <mergeCell ref="P131:Q131"/>
    <mergeCell ref="R131:S131"/>
    <mergeCell ref="T131:U131"/>
    <mergeCell ref="V131:W131"/>
    <mergeCell ref="X131:Y131"/>
    <mergeCell ref="BD130:BE130"/>
    <mergeCell ref="BF130:BG130"/>
    <mergeCell ref="BH130:BI130"/>
    <mergeCell ref="BJ130:BK130"/>
    <mergeCell ref="D131:E131"/>
    <mergeCell ref="F131:G131"/>
    <mergeCell ref="H131:I131"/>
    <mergeCell ref="J131:K131"/>
    <mergeCell ref="L131:M131"/>
    <mergeCell ref="AR130:AS130"/>
    <mergeCell ref="AT130:AU130"/>
    <mergeCell ref="AV130:AW130"/>
    <mergeCell ref="AX130:AY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T130:U130"/>
    <mergeCell ref="V130:W130"/>
    <mergeCell ref="X130:Y130"/>
    <mergeCell ref="Z130:AA130"/>
    <mergeCell ref="AB130:AC130"/>
    <mergeCell ref="AD130:AE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AX126:AY126"/>
    <mergeCell ref="AZ126:BA126"/>
    <mergeCell ref="BB126:BC126"/>
    <mergeCell ref="BD126:BE126"/>
    <mergeCell ref="BF126:BG126"/>
    <mergeCell ref="BH126:BI126"/>
    <mergeCell ref="AL126:AM126"/>
    <mergeCell ref="AN126:AO126"/>
    <mergeCell ref="AP126:AQ126"/>
    <mergeCell ref="AR126:AS126"/>
    <mergeCell ref="AT126:AU126"/>
    <mergeCell ref="AV126:AW126"/>
    <mergeCell ref="Z126:AA126"/>
    <mergeCell ref="AB126:AC126"/>
    <mergeCell ref="AD126:AE126"/>
    <mergeCell ref="AF126:AG126"/>
    <mergeCell ref="AH126:AI126"/>
    <mergeCell ref="AJ126:AK126"/>
    <mergeCell ref="N126:O126"/>
    <mergeCell ref="P126:Q126"/>
    <mergeCell ref="R126:S126"/>
    <mergeCell ref="T126:U126"/>
    <mergeCell ref="V126:W126"/>
    <mergeCell ref="X126:Y126"/>
    <mergeCell ref="BJ122:BK122"/>
    <mergeCell ref="D126:E126"/>
    <mergeCell ref="F126:G126"/>
    <mergeCell ref="H126:I126"/>
    <mergeCell ref="J126:K126"/>
    <mergeCell ref="L126:M126"/>
    <mergeCell ref="AR122:AS122"/>
    <mergeCell ref="AT122:AU122"/>
    <mergeCell ref="AV122:AW122"/>
    <mergeCell ref="AX122:AY122"/>
    <mergeCell ref="AZ122:BA122"/>
    <mergeCell ref="BB122:BC122"/>
    <mergeCell ref="AF122:AG122"/>
    <mergeCell ref="AH122:AI122"/>
    <mergeCell ref="AJ122:AK122"/>
    <mergeCell ref="AL122:AM122"/>
    <mergeCell ref="AN122:AO122"/>
    <mergeCell ref="AP122:AQ122"/>
    <mergeCell ref="T122:U122"/>
    <mergeCell ref="V122:W122"/>
    <mergeCell ref="X122:Y122"/>
    <mergeCell ref="Z122:AA122"/>
    <mergeCell ref="AB122:AC122"/>
    <mergeCell ref="AD122:AE122"/>
    <mergeCell ref="BJ126:BK126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BD122:BE122"/>
    <mergeCell ref="BF122:BG122"/>
    <mergeCell ref="BH122:BI122"/>
    <mergeCell ref="BJ114:BK114"/>
    <mergeCell ref="D118:E118"/>
    <mergeCell ref="F118:G118"/>
    <mergeCell ref="H118:I118"/>
    <mergeCell ref="J118:K118"/>
    <mergeCell ref="L118:M118"/>
    <mergeCell ref="AR114:AS114"/>
    <mergeCell ref="AT114:AU114"/>
    <mergeCell ref="AV114:AW114"/>
    <mergeCell ref="AX114:AY114"/>
    <mergeCell ref="AZ114:BA114"/>
    <mergeCell ref="BB114:BC114"/>
    <mergeCell ref="AF114:AG114"/>
    <mergeCell ref="AH114:AI114"/>
    <mergeCell ref="AJ114:AK114"/>
    <mergeCell ref="AL114:AM114"/>
    <mergeCell ref="AN114:AO114"/>
    <mergeCell ref="AP114:AQ114"/>
    <mergeCell ref="T114:U114"/>
    <mergeCell ref="V114:W114"/>
    <mergeCell ref="X114:Y114"/>
    <mergeCell ref="Z114:AA114"/>
    <mergeCell ref="AB114:AC114"/>
    <mergeCell ref="AD114:AE114"/>
    <mergeCell ref="BJ118:BK118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N110:O110"/>
    <mergeCell ref="P110:Q110"/>
    <mergeCell ref="R110:S110"/>
    <mergeCell ref="T110:U110"/>
    <mergeCell ref="V110:W110"/>
    <mergeCell ref="X110:Y110"/>
    <mergeCell ref="BD114:BE114"/>
    <mergeCell ref="BF114:BG114"/>
    <mergeCell ref="BH114:BI114"/>
    <mergeCell ref="BJ106:BK106"/>
    <mergeCell ref="D110:E110"/>
    <mergeCell ref="F110:G110"/>
    <mergeCell ref="H110:I110"/>
    <mergeCell ref="J110:K110"/>
    <mergeCell ref="L110:M110"/>
    <mergeCell ref="AR106:AS106"/>
    <mergeCell ref="AT106:AU106"/>
    <mergeCell ref="AV106:AW106"/>
    <mergeCell ref="AX106:AY106"/>
    <mergeCell ref="AZ106:BA106"/>
    <mergeCell ref="BB106:BC106"/>
    <mergeCell ref="AF106:AG106"/>
    <mergeCell ref="AH106:AI106"/>
    <mergeCell ref="AJ106:AK106"/>
    <mergeCell ref="AL106:AM106"/>
    <mergeCell ref="AN106:AO106"/>
    <mergeCell ref="AP106:AQ106"/>
    <mergeCell ref="T106:U106"/>
    <mergeCell ref="V106:W106"/>
    <mergeCell ref="X106:Y106"/>
    <mergeCell ref="Z106:AA106"/>
    <mergeCell ref="AB106:AC106"/>
    <mergeCell ref="AD106:AE106"/>
    <mergeCell ref="BJ110:BK110"/>
    <mergeCell ref="D106:E106"/>
    <mergeCell ref="F106:G106"/>
    <mergeCell ref="BH102:BI102"/>
    <mergeCell ref="AL102:AM102"/>
    <mergeCell ref="AN102:AO102"/>
    <mergeCell ref="AP102:AQ102"/>
    <mergeCell ref="AR102:AS102"/>
    <mergeCell ref="AT102:AU102"/>
    <mergeCell ref="AV102:AW102"/>
    <mergeCell ref="Z102:AA102"/>
    <mergeCell ref="AB102:AC102"/>
    <mergeCell ref="AD102:AE102"/>
    <mergeCell ref="AF102:AG102"/>
    <mergeCell ref="AH102:AI102"/>
    <mergeCell ref="AJ102:AK102"/>
    <mergeCell ref="N102:O102"/>
    <mergeCell ref="P102:Q102"/>
    <mergeCell ref="R102:S102"/>
    <mergeCell ref="T102:U102"/>
    <mergeCell ref="V102:W102"/>
    <mergeCell ref="X102:Y102"/>
    <mergeCell ref="F98:G98"/>
    <mergeCell ref="H98:I98"/>
    <mergeCell ref="J98:K98"/>
    <mergeCell ref="L98:M98"/>
    <mergeCell ref="N98:O98"/>
    <mergeCell ref="P98:Q98"/>
    <mergeCell ref="H106:I106"/>
    <mergeCell ref="J106:K106"/>
    <mergeCell ref="L106:M106"/>
    <mergeCell ref="N106:O106"/>
    <mergeCell ref="P106:Q106"/>
    <mergeCell ref="R106:S106"/>
    <mergeCell ref="AX102:AY102"/>
    <mergeCell ref="AZ102:BA102"/>
    <mergeCell ref="BB102:BC102"/>
    <mergeCell ref="BD102:BE102"/>
    <mergeCell ref="BF102:BG102"/>
    <mergeCell ref="BD106:BE106"/>
    <mergeCell ref="BF106:BG106"/>
    <mergeCell ref="Z94:AA94"/>
    <mergeCell ref="AB94:AC94"/>
    <mergeCell ref="AD94:AE94"/>
    <mergeCell ref="AF94:AG94"/>
    <mergeCell ref="AH94:AI94"/>
    <mergeCell ref="AJ94:AK94"/>
    <mergeCell ref="BH106:BI106"/>
    <mergeCell ref="BJ98:BK98"/>
    <mergeCell ref="D102:E102"/>
    <mergeCell ref="F102:G102"/>
    <mergeCell ref="H102:I102"/>
    <mergeCell ref="J102:K102"/>
    <mergeCell ref="L102:M102"/>
    <mergeCell ref="AR98:AS98"/>
    <mergeCell ref="AT98:AU98"/>
    <mergeCell ref="AV98:AW98"/>
    <mergeCell ref="AX98:AY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T98:U98"/>
    <mergeCell ref="V98:W98"/>
    <mergeCell ref="X98:Y98"/>
    <mergeCell ref="Z98:AA98"/>
    <mergeCell ref="AB98:AC98"/>
    <mergeCell ref="AD98:AE98"/>
    <mergeCell ref="BJ102:BK102"/>
    <mergeCell ref="N94:O94"/>
    <mergeCell ref="P94:Q94"/>
    <mergeCell ref="R94:S94"/>
    <mergeCell ref="T94:U94"/>
    <mergeCell ref="V94:W94"/>
    <mergeCell ref="X94:Y94"/>
    <mergeCell ref="BD98:BE98"/>
    <mergeCell ref="BF98:BG98"/>
    <mergeCell ref="BH98:BI98"/>
    <mergeCell ref="B91:B131"/>
    <mergeCell ref="D94:E94"/>
    <mergeCell ref="F94:G94"/>
    <mergeCell ref="H94:I94"/>
    <mergeCell ref="J94:K94"/>
    <mergeCell ref="L94:M94"/>
    <mergeCell ref="BB90:BC90"/>
    <mergeCell ref="BD90:BE90"/>
    <mergeCell ref="BF90:BG90"/>
    <mergeCell ref="BH90:BI90"/>
    <mergeCell ref="R98:S98"/>
    <mergeCell ref="AX94:AY94"/>
    <mergeCell ref="AZ94:BA94"/>
    <mergeCell ref="BB94:BC94"/>
    <mergeCell ref="BD94:BE94"/>
    <mergeCell ref="BF94:BG94"/>
    <mergeCell ref="BH94:BI94"/>
    <mergeCell ref="AL94:AM94"/>
    <mergeCell ref="AN94:AO94"/>
    <mergeCell ref="AP94:AQ94"/>
    <mergeCell ref="AR94:AS94"/>
    <mergeCell ref="AT94:AU94"/>
    <mergeCell ref="AV94:AW94"/>
    <mergeCell ref="BJ90:BK90"/>
    <mergeCell ref="AP90:AQ90"/>
    <mergeCell ref="AR90:AS90"/>
    <mergeCell ref="AT90:AU90"/>
    <mergeCell ref="AV90:AW90"/>
    <mergeCell ref="AX90:AY90"/>
    <mergeCell ref="AZ90:BA90"/>
    <mergeCell ref="AD90:AE90"/>
    <mergeCell ref="AF90:AG90"/>
    <mergeCell ref="AH90:AI90"/>
    <mergeCell ref="AJ90:AK90"/>
    <mergeCell ref="AL90:AM90"/>
    <mergeCell ref="AN90:AO90"/>
    <mergeCell ref="R90:S90"/>
    <mergeCell ref="T90:U90"/>
    <mergeCell ref="V90:W90"/>
    <mergeCell ref="X90:Y90"/>
    <mergeCell ref="Z90:AA90"/>
    <mergeCell ref="AB90:AC90"/>
    <mergeCell ref="BJ94:BK94"/>
    <mergeCell ref="D98:E98"/>
    <mergeCell ref="B80:B90"/>
    <mergeCell ref="D90:E90"/>
    <mergeCell ref="F90:G90"/>
    <mergeCell ref="H90:I90"/>
    <mergeCell ref="J90:K90"/>
    <mergeCell ref="L90:M90"/>
    <mergeCell ref="N90:O90"/>
    <mergeCell ref="P90:Q90"/>
    <mergeCell ref="AX79:AY79"/>
    <mergeCell ref="AZ79:BA79"/>
    <mergeCell ref="BB79:BC79"/>
    <mergeCell ref="BD79:BE79"/>
    <mergeCell ref="BF79:BG79"/>
    <mergeCell ref="BH79:BI79"/>
    <mergeCell ref="AL79:AM79"/>
    <mergeCell ref="AN79:AO79"/>
    <mergeCell ref="AP79:AQ79"/>
    <mergeCell ref="AR79:AS79"/>
    <mergeCell ref="AT79:AU79"/>
    <mergeCell ref="AV79:AW79"/>
    <mergeCell ref="Z79:AA79"/>
    <mergeCell ref="AB79:AC79"/>
    <mergeCell ref="AD79:AE79"/>
    <mergeCell ref="AF79:AG79"/>
    <mergeCell ref="AH79:AI79"/>
    <mergeCell ref="AJ79:AK79"/>
    <mergeCell ref="N79:O79"/>
    <mergeCell ref="P79:Q79"/>
    <mergeCell ref="R79:S79"/>
    <mergeCell ref="T79:U79"/>
    <mergeCell ref="V79:W79"/>
    <mergeCell ref="X79:Y79"/>
    <mergeCell ref="B69:B79"/>
    <mergeCell ref="D79:E79"/>
    <mergeCell ref="F79:G79"/>
    <mergeCell ref="H79:I79"/>
    <mergeCell ref="J79:K79"/>
    <mergeCell ref="L79:M79"/>
    <mergeCell ref="BB68:BC68"/>
    <mergeCell ref="BD68:BE68"/>
    <mergeCell ref="BF68:BG68"/>
    <mergeCell ref="BH68:BI68"/>
    <mergeCell ref="BJ68:BK68"/>
    <mergeCell ref="AP68:AQ68"/>
    <mergeCell ref="AR68:AS68"/>
    <mergeCell ref="AT68:AU68"/>
    <mergeCell ref="AV68:AW68"/>
    <mergeCell ref="AX68:AY68"/>
    <mergeCell ref="AZ68:BA68"/>
    <mergeCell ref="AD68:AE68"/>
    <mergeCell ref="AF68:AG68"/>
    <mergeCell ref="AH68:AI68"/>
    <mergeCell ref="AJ68:AK68"/>
    <mergeCell ref="AL68:AM68"/>
    <mergeCell ref="AN68:AO68"/>
    <mergeCell ref="R68:S68"/>
    <mergeCell ref="T68:U68"/>
    <mergeCell ref="V68:W68"/>
    <mergeCell ref="X68:Y68"/>
    <mergeCell ref="Z68:AA68"/>
    <mergeCell ref="AB68:AC68"/>
    <mergeCell ref="BJ79:BK79"/>
    <mergeCell ref="BJ57:BK57"/>
    <mergeCell ref="B58:B68"/>
    <mergeCell ref="D68:E68"/>
    <mergeCell ref="F68:G68"/>
    <mergeCell ref="H68:I68"/>
    <mergeCell ref="J68:K68"/>
    <mergeCell ref="L68:M68"/>
    <mergeCell ref="N68:O68"/>
    <mergeCell ref="P68:Q68"/>
    <mergeCell ref="AX57:AY57"/>
    <mergeCell ref="AZ57:BA57"/>
    <mergeCell ref="BB57:BC57"/>
    <mergeCell ref="BD57:BE57"/>
    <mergeCell ref="BF57:BG57"/>
    <mergeCell ref="BH57:BI57"/>
    <mergeCell ref="AL57:AM57"/>
    <mergeCell ref="AN57:AO57"/>
    <mergeCell ref="AP57:AQ57"/>
    <mergeCell ref="AR57:AS57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N57:O57"/>
    <mergeCell ref="P57:Q57"/>
    <mergeCell ref="R57:S57"/>
    <mergeCell ref="T57:U57"/>
    <mergeCell ref="V57:W57"/>
    <mergeCell ref="X57:Y57"/>
    <mergeCell ref="BF45:BG45"/>
    <mergeCell ref="BH45:BI45"/>
    <mergeCell ref="BJ45:BK45"/>
    <mergeCell ref="B47:B57"/>
    <mergeCell ref="D57:E57"/>
    <mergeCell ref="F57:G57"/>
    <mergeCell ref="H57:I57"/>
    <mergeCell ref="J57:K57"/>
    <mergeCell ref="L57:M57"/>
    <mergeCell ref="AT45:AU45"/>
    <mergeCell ref="AV45:AW45"/>
    <mergeCell ref="AX45:AY45"/>
    <mergeCell ref="AZ45:BA45"/>
    <mergeCell ref="BB45:BC45"/>
    <mergeCell ref="BD45:BE45"/>
    <mergeCell ref="AH45:AI45"/>
    <mergeCell ref="AJ45:AK45"/>
    <mergeCell ref="AL45:AM45"/>
    <mergeCell ref="AN45:AO45"/>
    <mergeCell ref="AP45:AQ45"/>
    <mergeCell ref="AR45:AS45"/>
    <mergeCell ref="V45:W45"/>
    <mergeCell ref="X45:Y45"/>
    <mergeCell ref="Z45:AA45"/>
    <mergeCell ref="AB45:AC45"/>
    <mergeCell ref="AD45:AE45"/>
    <mergeCell ref="AF45:AG45"/>
    <mergeCell ref="D45:E45"/>
    <mergeCell ref="F45:G45"/>
    <mergeCell ref="H45:I45"/>
    <mergeCell ref="J45:K45"/>
    <mergeCell ref="AZ44:BA44"/>
    <mergeCell ref="BB44:BC44"/>
    <mergeCell ref="BD44:BE44"/>
    <mergeCell ref="BF44:BG44"/>
    <mergeCell ref="BH44:BI44"/>
    <mergeCell ref="BJ44:BK44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X43:Y43"/>
    <mergeCell ref="Z43:AA43"/>
    <mergeCell ref="AB43:AC43"/>
    <mergeCell ref="AD43:AE43"/>
    <mergeCell ref="AF43:AG43"/>
    <mergeCell ref="D43:E43"/>
    <mergeCell ref="F43:G43"/>
    <mergeCell ref="H43:I43"/>
    <mergeCell ref="J43:K43"/>
    <mergeCell ref="L43:M43"/>
    <mergeCell ref="N43:O43"/>
    <mergeCell ref="P43:Q43"/>
    <mergeCell ref="R43:S43"/>
    <mergeCell ref="L45:M45"/>
    <mergeCell ref="N45:O45"/>
    <mergeCell ref="P45:Q45"/>
    <mergeCell ref="R45:S45"/>
    <mergeCell ref="T45:U45"/>
    <mergeCell ref="P44:Q44"/>
    <mergeCell ref="R44:S44"/>
    <mergeCell ref="T44:U44"/>
    <mergeCell ref="V44:W44"/>
    <mergeCell ref="X44:Y44"/>
    <mergeCell ref="Z44:AA44"/>
    <mergeCell ref="BJ37:BK37"/>
    <mergeCell ref="AN37:AO37"/>
    <mergeCell ref="AP37:AQ37"/>
    <mergeCell ref="AR37:AS37"/>
    <mergeCell ref="AT37:AU37"/>
    <mergeCell ref="AV37:AW37"/>
    <mergeCell ref="AX37:AY37"/>
    <mergeCell ref="AB37:AC37"/>
    <mergeCell ref="AD37:AE37"/>
    <mergeCell ref="AF37:AG37"/>
    <mergeCell ref="AH37:AI37"/>
    <mergeCell ref="AJ37:AK37"/>
    <mergeCell ref="AL37:AM37"/>
    <mergeCell ref="D44:E44"/>
    <mergeCell ref="F44:G44"/>
    <mergeCell ref="H44:I44"/>
    <mergeCell ref="J44:K44"/>
    <mergeCell ref="L44:M44"/>
    <mergeCell ref="N44:O44"/>
    <mergeCell ref="AT43:AU43"/>
    <mergeCell ref="AV43:AW43"/>
    <mergeCell ref="AX43:AY43"/>
    <mergeCell ref="AZ43:BA43"/>
    <mergeCell ref="BB43:BC43"/>
    <mergeCell ref="BD43:BE43"/>
    <mergeCell ref="AH43:AI43"/>
    <mergeCell ref="AJ43:AK43"/>
    <mergeCell ref="AL43:AM43"/>
    <mergeCell ref="AN43:AO43"/>
    <mergeCell ref="AP43:AQ43"/>
    <mergeCell ref="AR43:AS43"/>
    <mergeCell ref="V43:W43"/>
    <mergeCell ref="BF43:BG43"/>
    <mergeCell ref="BH43:BI43"/>
    <mergeCell ref="BJ43:BK43"/>
    <mergeCell ref="F37:G37"/>
    <mergeCell ref="H37:I37"/>
    <mergeCell ref="J37:K37"/>
    <mergeCell ref="L37:M37"/>
    <mergeCell ref="N37:O37"/>
    <mergeCell ref="BB36:BC36"/>
    <mergeCell ref="BD36:BE36"/>
    <mergeCell ref="BF36:BG36"/>
    <mergeCell ref="BH36:BI36"/>
    <mergeCell ref="BJ36:BK36"/>
    <mergeCell ref="AP36:AQ36"/>
    <mergeCell ref="AR36:AS36"/>
    <mergeCell ref="AT36:AU36"/>
    <mergeCell ref="AV36:AW36"/>
    <mergeCell ref="AX36:AY36"/>
    <mergeCell ref="AZ36:BA36"/>
    <mergeCell ref="AD36:AE36"/>
    <mergeCell ref="AF36:AG36"/>
    <mergeCell ref="AH36:AI36"/>
    <mergeCell ref="AJ36:AK36"/>
    <mergeCell ref="AL36:AM36"/>
    <mergeCell ref="AN36:AO36"/>
    <mergeCell ref="R36:S36"/>
    <mergeCell ref="T43:U43"/>
    <mergeCell ref="AZ37:BA37"/>
    <mergeCell ref="BB37:BC37"/>
    <mergeCell ref="BD37:BE37"/>
    <mergeCell ref="BF37:BG37"/>
    <mergeCell ref="BH37:BI37"/>
    <mergeCell ref="T36:U36"/>
    <mergeCell ref="V36:W36"/>
    <mergeCell ref="X36:Y36"/>
    <mergeCell ref="Z36:AA36"/>
    <mergeCell ref="AB36:AC36"/>
    <mergeCell ref="B36:B41"/>
    <mergeCell ref="D36:E36"/>
    <mergeCell ref="F36:G36"/>
    <mergeCell ref="H36:I36"/>
    <mergeCell ref="J36:K36"/>
    <mergeCell ref="L36:M36"/>
    <mergeCell ref="N36:O36"/>
    <mergeCell ref="P36:Q36"/>
    <mergeCell ref="AX34:AY34"/>
    <mergeCell ref="AZ34:BA34"/>
    <mergeCell ref="BB34:BC34"/>
    <mergeCell ref="BD34:BE34"/>
    <mergeCell ref="D37:E37"/>
    <mergeCell ref="P37:Q37"/>
    <mergeCell ref="R37:S37"/>
    <mergeCell ref="T37:U37"/>
    <mergeCell ref="V37:W37"/>
    <mergeCell ref="X37:Y37"/>
    <mergeCell ref="Z37:AA37"/>
    <mergeCell ref="AN34:AO34"/>
    <mergeCell ref="AP34:AQ34"/>
    <mergeCell ref="AR34:AS34"/>
    <mergeCell ref="AT34:AU34"/>
    <mergeCell ref="AV34:AW34"/>
    <mergeCell ref="Z34:AA34"/>
    <mergeCell ref="AB34:AC34"/>
    <mergeCell ref="AD34:AE34"/>
    <mergeCell ref="AF34:AG34"/>
    <mergeCell ref="AH34:AI34"/>
    <mergeCell ref="AJ34:AK34"/>
    <mergeCell ref="N34:O34"/>
    <mergeCell ref="P34:Q34"/>
    <mergeCell ref="R34:S34"/>
    <mergeCell ref="T34:U34"/>
    <mergeCell ref="V34:W34"/>
    <mergeCell ref="X34:Y34"/>
    <mergeCell ref="BJ33:BK33"/>
    <mergeCell ref="D34:E34"/>
    <mergeCell ref="F34:G34"/>
    <mergeCell ref="H34:I34"/>
    <mergeCell ref="J34:K34"/>
    <mergeCell ref="L34:M34"/>
    <mergeCell ref="AR33:AS33"/>
    <mergeCell ref="AT33:AU33"/>
    <mergeCell ref="AV33:AW33"/>
    <mergeCell ref="AX33:AY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T33:U33"/>
    <mergeCell ref="V33:W33"/>
    <mergeCell ref="X33:Y33"/>
    <mergeCell ref="Z33:AA33"/>
    <mergeCell ref="AB33:AC33"/>
    <mergeCell ref="AD33:AE33"/>
    <mergeCell ref="BJ34:BK34"/>
    <mergeCell ref="D33:E33"/>
    <mergeCell ref="F33:G33"/>
    <mergeCell ref="H33:I33"/>
    <mergeCell ref="J33:K33"/>
    <mergeCell ref="BF34:BG34"/>
    <mergeCell ref="BH34:BI34"/>
    <mergeCell ref="AL34:AM34"/>
    <mergeCell ref="L33:M33"/>
    <mergeCell ref="N33:O33"/>
    <mergeCell ref="P33:Q33"/>
    <mergeCell ref="R33:S33"/>
    <mergeCell ref="AX32:AY32"/>
    <mergeCell ref="AZ32:BA32"/>
    <mergeCell ref="BB32:BC32"/>
    <mergeCell ref="BD32:BE32"/>
    <mergeCell ref="BF32:BG32"/>
    <mergeCell ref="BH32:BI32"/>
    <mergeCell ref="AL32:AM32"/>
    <mergeCell ref="AN32:AO32"/>
    <mergeCell ref="AP32:AQ32"/>
    <mergeCell ref="AR32:AS32"/>
    <mergeCell ref="AT32:AU32"/>
    <mergeCell ref="AV32:AW32"/>
    <mergeCell ref="Z32:AA32"/>
    <mergeCell ref="AB32:AC32"/>
    <mergeCell ref="AD32:AE32"/>
    <mergeCell ref="AF32:AG32"/>
    <mergeCell ref="AH32:AI32"/>
    <mergeCell ref="AJ32:AK32"/>
    <mergeCell ref="N32:O32"/>
    <mergeCell ref="P32:Q32"/>
    <mergeCell ref="R32:S32"/>
    <mergeCell ref="T32:U32"/>
    <mergeCell ref="V32:W32"/>
    <mergeCell ref="X32:Y32"/>
    <mergeCell ref="BD33:BE33"/>
    <mergeCell ref="BF33:BG33"/>
    <mergeCell ref="BH33:BI33"/>
    <mergeCell ref="BJ31:BK31"/>
    <mergeCell ref="D32:E32"/>
    <mergeCell ref="F32:G32"/>
    <mergeCell ref="H32:I32"/>
    <mergeCell ref="J32:K32"/>
    <mergeCell ref="L32:M32"/>
    <mergeCell ref="AR31:AS31"/>
    <mergeCell ref="AT31:AU31"/>
    <mergeCell ref="AV31:AW31"/>
    <mergeCell ref="AX31:AY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T31:U31"/>
    <mergeCell ref="V31:W31"/>
    <mergeCell ref="X31:Y31"/>
    <mergeCell ref="Z31:AA31"/>
    <mergeCell ref="AB31:AC31"/>
    <mergeCell ref="AD31:AE31"/>
    <mergeCell ref="BJ32:BK32"/>
    <mergeCell ref="D31:E31"/>
    <mergeCell ref="F31:G31"/>
    <mergeCell ref="H31:I31"/>
    <mergeCell ref="J31:K31"/>
    <mergeCell ref="L31:M31"/>
    <mergeCell ref="N31:O31"/>
    <mergeCell ref="P31:Q31"/>
    <mergeCell ref="R31:S31"/>
    <mergeCell ref="AX30:AY30"/>
    <mergeCell ref="AZ30:BA30"/>
    <mergeCell ref="BB30:BC30"/>
    <mergeCell ref="BD30:BE30"/>
    <mergeCell ref="BF30:BG30"/>
    <mergeCell ref="BH30:BI30"/>
    <mergeCell ref="AL30:AM30"/>
    <mergeCell ref="AN30:AO30"/>
    <mergeCell ref="AP30:AQ30"/>
    <mergeCell ref="AR30:AS30"/>
    <mergeCell ref="AT30:AU30"/>
    <mergeCell ref="AV30:AW30"/>
    <mergeCell ref="Z30:AA30"/>
    <mergeCell ref="AB30:AC30"/>
    <mergeCell ref="AD30:AE30"/>
    <mergeCell ref="AF30:AG30"/>
    <mergeCell ref="AH30:AI30"/>
    <mergeCell ref="AJ30:AK30"/>
    <mergeCell ref="N30:O30"/>
    <mergeCell ref="P30:Q30"/>
    <mergeCell ref="R30:S30"/>
    <mergeCell ref="T30:U30"/>
    <mergeCell ref="V30:W30"/>
    <mergeCell ref="X30:Y30"/>
    <mergeCell ref="BD31:BE31"/>
    <mergeCell ref="BF31:BG31"/>
    <mergeCell ref="BH31:BI31"/>
    <mergeCell ref="BJ29:BK29"/>
    <mergeCell ref="D30:E30"/>
    <mergeCell ref="F30:G30"/>
    <mergeCell ref="H30:I30"/>
    <mergeCell ref="J30:K30"/>
    <mergeCell ref="L30:M30"/>
    <mergeCell ref="AR29:AS29"/>
    <mergeCell ref="AT29:AU29"/>
    <mergeCell ref="AV29:AW29"/>
    <mergeCell ref="AX29:AY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BJ30:BK30"/>
    <mergeCell ref="D29:E29"/>
    <mergeCell ref="F29:G29"/>
    <mergeCell ref="H29:I29"/>
    <mergeCell ref="J29:K29"/>
    <mergeCell ref="L29:M29"/>
    <mergeCell ref="N29:O29"/>
    <mergeCell ref="P29:Q29"/>
    <mergeCell ref="R29:S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BD29:BE29"/>
    <mergeCell ref="BF29:BG29"/>
    <mergeCell ref="BH29:BI29"/>
    <mergeCell ref="BJ27:BK27"/>
    <mergeCell ref="D28:E28"/>
    <mergeCell ref="F28:G28"/>
    <mergeCell ref="H28:I28"/>
    <mergeCell ref="J28:K28"/>
    <mergeCell ref="L28:M28"/>
    <mergeCell ref="AR27:AS27"/>
    <mergeCell ref="AT27:AU27"/>
    <mergeCell ref="AV27:AW27"/>
    <mergeCell ref="AX27:AY27"/>
    <mergeCell ref="AZ27:BA27"/>
    <mergeCell ref="BB27:BC27"/>
    <mergeCell ref="AF27:AG27"/>
    <mergeCell ref="AH27:AI27"/>
    <mergeCell ref="AJ27:AK27"/>
    <mergeCell ref="AL27:AM27"/>
    <mergeCell ref="AN27:AO27"/>
    <mergeCell ref="AP27:AQ27"/>
    <mergeCell ref="T27:U27"/>
    <mergeCell ref="V27:W27"/>
    <mergeCell ref="X27:Y27"/>
    <mergeCell ref="Z27:AA27"/>
    <mergeCell ref="AB27:AC27"/>
    <mergeCell ref="AD27:AE27"/>
    <mergeCell ref="BJ28:BK28"/>
    <mergeCell ref="D27:E27"/>
    <mergeCell ref="F27:G27"/>
    <mergeCell ref="H27:I27"/>
    <mergeCell ref="J27:K27"/>
    <mergeCell ref="L27:M27"/>
    <mergeCell ref="N27:O27"/>
    <mergeCell ref="P27:Q27"/>
    <mergeCell ref="AX26:AY26"/>
    <mergeCell ref="AZ26:BA26"/>
    <mergeCell ref="BB26:BC26"/>
    <mergeCell ref="BD26:BE26"/>
    <mergeCell ref="BF26:BG26"/>
    <mergeCell ref="BH26:BI26"/>
    <mergeCell ref="AL26:AM26"/>
    <mergeCell ref="AN26:AO26"/>
    <mergeCell ref="AP26:AQ26"/>
    <mergeCell ref="AR26:AS26"/>
    <mergeCell ref="AT26:AU26"/>
    <mergeCell ref="AV26:AW26"/>
    <mergeCell ref="Z26:AA26"/>
    <mergeCell ref="AB26:AC26"/>
    <mergeCell ref="AD26:AE26"/>
    <mergeCell ref="AF26:AG26"/>
    <mergeCell ref="AH26:AI26"/>
    <mergeCell ref="AJ26:AK26"/>
    <mergeCell ref="P26:Q26"/>
    <mergeCell ref="R26:S26"/>
    <mergeCell ref="T26:U26"/>
    <mergeCell ref="V26:W26"/>
    <mergeCell ref="X26:Y26"/>
    <mergeCell ref="BD27:BE27"/>
    <mergeCell ref="BF27:BG27"/>
    <mergeCell ref="BH27:BI27"/>
    <mergeCell ref="BJ25:BK25"/>
    <mergeCell ref="D26:E26"/>
    <mergeCell ref="F26:G26"/>
    <mergeCell ref="H26:I26"/>
    <mergeCell ref="J26:K26"/>
    <mergeCell ref="L26:M26"/>
    <mergeCell ref="AR25:AS25"/>
    <mergeCell ref="AT25:AU25"/>
    <mergeCell ref="AV25:AW25"/>
    <mergeCell ref="AX25:AY25"/>
    <mergeCell ref="AZ25:BA25"/>
    <mergeCell ref="BB25:BC25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R27:S27"/>
    <mergeCell ref="BJ26:BK26"/>
    <mergeCell ref="D25:E25"/>
    <mergeCell ref="F25:G25"/>
    <mergeCell ref="H25:I25"/>
    <mergeCell ref="J25:K25"/>
    <mergeCell ref="L25:M25"/>
    <mergeCell ref="N25:O25"/>
    <mergeCell ref="P25:Q25"/>
    <mergeCell ref="R25:S25"/>
    <mergeCell ref="AX24:AY24"/>
    <mergeCell ref="AZ24:BA24"/>
    <mergeCell ref="BB24:BC24"/>
    <mergeCell ref="BD24:BE24"/>
    <mergeCell ref="BF24:BG24"/>
    <mergeCell ref="BH24:BI24"/>
    <mergeCell ref="AL24:AM24"/>
    <mergeCell ref="AN24:AO24"/>
    <mergeCell ref="AP24:AQ24"/>
    <mergeCell ref="AR24:AS24"/>
    <mergeCell ref="AT24:AU24"/>
    <mergeCell ref="AV24:AW24"/>
    <mergeCell ref="Z24:AA24"/>
    <mergeCell ref="AB24:AC24"/>
    <mergeCell ref="AD24:AE24"/>
    <mergeCell ref="AF24:AG24"/>
    <mergeCell ref="AH24:AI24"/>
    <mergeCell ref="AJ24:AK24"/>
    <mergeCell ref="N24:O24"/>
    <mergeCell ref="P24:Q24"/>
    <mergeCell ref="R24:S24"/>
    <mergeCell ref="T24:U24"/>
    <mergeCell ref="N26:O26"/>
    <mergeCell ref="BH25:BI25"/>
    <mergeCell ref="BJ23:BK23"/>
    <mergeCell ref="D24:E24"/>
    <mergeCell ref="F24:G24"/>
    <mergeCell ref="H24:I24"/>
    <mergeCell ref="J24:K24"/>
    <mergeCell ref="L24:M24"/>
    <mergeCell ref="AR23:AS23"/>
    <mergeCell ref="AT23:AU23"/>
    <mergeCell ref="AV23:AW23"/>
    <mergeCell ref="AX23:AY23"/>
    <mergeCell ref="AZ23:BA23"/>
    <mergeCell ref="BB23:BC23"/>
    <mergeCell ref="AF23:AG23"/>
    <mergeCell ref="AH23:AI23"/>
    <mergeCell ref="AJ23:AK23"/>
    <mergeCell ref="AL23:AM23"/>
    <mergeCell ref="AN23:AO23"/>
    <mergeCell ref="AP23:AQ23"/>
    <mergeCell ref="T23:U23"/>
    <mergeCell ref="V23:W23"/>
    <mergeCell ref="X23:Y23"/>
    <mergeCell ref="Z23:AA23"/>
    <mergeCell ref="AB23:AC23"/>
    <mergeCell ref="AD23:AE23"/>
    <mergeCell ref="BJ24:BK24"/>
    <mergeCell ref="D23:E23"/>
    <mergeCell ref="F23:G23"/>
    <mergeCell ref="AD25:AE25"/>
    <mergeCell ref="AB22:AC22"/>
    <mergeCell ref="AD22:AE22"/>
    <mergeCell ref="AF22:AG22"/>
    <mergeCell ref="AH22:AI22"/>
    <mergeCell ref="AJ22:AK22"/>
    <mergeCell ref="N22:O22"/>
    <mergeCell ref="P22:Q22"/>
    <mergeCell ref="R22:S22"/>
    <mergeCell ref="T22:U22"/>
    <mergeCell ref="V22:W22"/>
    <mergeCell ref="X22:Y22"/>
    <mergeCell ref="BD23:BE23"/>
    <mergeCell ref="BF23:BG23"/>
    <mergeCell ref="V24:W24"/>
    <mergeCell ref="X24:Y24"/>
    <mergeCell ref="BD25:BE25"/>
    <mergeCell ref="BF25:BG25"/>
    <mergeCell ref="T21:U21"/>
    <mergeCell ref="V21:W21"/>
    <mergeCell ref="X21:Y21"/>
    <mergeCell ref="Z21:AA21"/>
    <mergeCell ref="AB21:AC21"/>
    <mergeCell ref="AD21:AE21"/>
    <mergeCell ref="BJ22:BK22"/>
    <mergeCell ref="H21:I21"/>
    <mergeCell ref="J21:K21"/>
    <mergeCell ref="L21:M21"/>
    <mergeCell ref="N21:O21"/>
    <mergeCell ref="P21:Q21"/>
    <mergeCell ref="R21:S21"/>
    <mergeCell ref="H23:I23"/>
    <mergeCell ref="J23:K23"/>
    <mergeCell ref="L23:M23"/>
    <mergeCell ref="N23:O23"/>
    <mergeCell ref="P23:Q23"/>
    <mergeCell ref="R23:S23"/>
    <mergeCell ref="AX22:AY22"/>
    <mergeCell ref="AZ22:BA22"/>
    <mergeCell ref="BB22:BC22"/>
    <mergeCell ref="BD22:BE22"/>
    <mergeCell ref="BF22:BG22"/>
    <mergeCell ref="BH22:BI22"/>
    <mergeCell ref="AL22:AM22"/>
    <mergeCell ref="AN22:AO22"/>
    <mergeCell ref="AP22:AQ22"/>
    <mergeCell ref="AR22:AS22"/>
    <mergeCell ref="AT22:AU22"/>
    <mergeCell ref="AV22:AW22"/>
    <mergeCell ref="Z22:AA22"/>
    <mergeCell ref="BH20:BI20"/>
    <mergeCell ref="AL20:AM20"/>
    <mergeCell ref="AN20:AO20"/>
    <mergeCell ref="AP20:AQ20"/>
    <mergeCell ref="AR20:AS20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BH23:BI23"/>
    <mergeCell ref="BJ21:BK21"/>
    <mergeCell ref="D22:E22"/>
    <mergeCell ref="F22:G22"/>
    <mergeCell ref="H22:I22"/>
    <mergeCell ref="J22:K22"/>
    <mergeCell ref="L22:M22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BD21:BE21"/>
    <mergeCell ref="BF21:BG21"/>
    <mergeCell ref="BH21:BI21"/>
    <mergeCell ref="N20:O20"/>
    <mergeCell ref="P20:Q20"/>
    <mergeCell ref="R20:S20"/>
    <mergeCell ref="T20:U20"/>
    <mergeCell ref="V20:W20"/>
    <mergeCell ref="X20:Y20"/>
    <mergeCell ref="BD19:BE19"/>
    <mergeCell ref="BF19:BG19"/>
    <mergeCell ref="BH19:BI19"/>
    <mergeCell ref="BJ19:BK19"/>
    <mergeCell ref="D20:E20"/>
    <mergeCell ref="F20:G20"/>
    <mergeCell ref="H20:I20"/>
    <mergeCell ref="J20:K20"/>
    <mergeCell ref="L20:M20"/>
    <mergeCell ref="AR19:AS19"/>
    <mergeCell ref="AT19:AU19"/>
    <mergeCell ref="AV19:AW19"/>
    <mergeCell ref="AX19:AY19"/>
    <mergeCell ref="AZ19:BA19"/>
    <mergeCell ref="BB19:BC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AH17:AI17"/>
    <mergeCell ref="AJ17:AK17"/>
    <mergeCell ref="AL17:AM17"/>
    <mergeCell ref="AN17:AO17"/>
    <mergeCell ref="AP17:AQ17"/>
    <mergeCell ref="T17:U17"/>
    <mergeCell ref="V17:W17"/>
    <mergeCell ref="X17:Y17"/>
    <mergeCell ref="Z17:AA17"/>
    <mergeCell ref="AB17:AC17"/>
    <mergeCell ref="AD19:AE19"/>
    <mergeCell ref="BJ20:BK20"/>
    <mergeCell ref="BD18:BE18"/>
    <mergeCell ref="BF18:BG18"/>
    <mergeCell ref="BH18:BI18"/>
    <mergeCell ref="AL18:AM18"/>
    <mergeCell ref="AN18:AO18"/>
    <mergeCell ref="AP18:AQ18"/>
    <mergeCell ref="AR18:AS18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AX20:AY20"/>
    <mergeCell ref="AZ20:BA20"/>
    <mergeCell ref="BB20:BC20"/>
    <mergeCell ref="BD20:BE20"/>
    <mergeCell ref="BF20:BG20"/>
    <mergeCell ref="R2:T2"/>
    <mergeCell ref="U2:V2"/>
    <mergeCell ref="U3:V3"/>
    <mergeCell ref="U4:V4"/>
    <mergeCell ref="U5:V5"/>
    <mergeCell ref="U6:V6"/>
    <mergeCell ref="B2:B6"/>
    <mergeCell ref="C2:H2"/>
    <mergeCell ref="J2:K2"/>
    <mergeCell ref="L2:M2"/>
    <mergeCell ref="N2:O2"/>
    <mergeCell ref="P2:Q2"/>
    <mergeCell ref="D19:E19"/>
    <mergeCell ref="F19:G19"/>
    <mergeCell ref="H19:I19"/>
    <mergeCell ref="J19:K19"/>
    <mergeCell ref="L19:M19"/>
    <mergeCell ref="N18:O18"/>
    <mergeCell ref="P18:Q18"/>
    <mergeCell ref="R18:S18"/>
    <mergeCell ref="T18:U18"/>
    <mergeCell ref="V18:W18"/>
    <mergeCell ref="D18:E18"/>
    <mergeCell ref="F18:G18"/>
    <mergeCell ref="H18:I18"/>
    <mergeCell ref="J18:K18"/>
    <mergeCell ref="L18:M18"/>
    <mergeCell ref="N19:O19"/>
    <mergeCell ref="P19:Q19"/>
    <mergeCell ref="R19:S19"/>
    <mergeCell ref="D21:E21"/>
    <mergeCell ref="F21:G21"/>
    <mergeCell ref="AD17:AE17"/>
    <mergeCell ref="BJ18:BK18"/>
    <mergeCell ref="AX18:AY18"/>
    <mergeCell ref="AZ18:BA18"/>
    <mergeCell ref="BB18:BC18"/>
    <mergeCell ref="U7:V7"/>
    <mergeCell ref="B17:B34"/>
    <mergeCell ref="D17:E17"/>
    <mergeCell ref="F17:G17"/>
    <mergeCell ref="H17:I17"/>
    <mergeCell ref="J17:K17"/>
    <mergeCell ref="L17:M17"/>
    <mergeCell ref="N17:O17"/>
    <mergeCell ref="P17:Q17"/>
    <mergeCell ref="R17:S17"/>
    <mergeCell ref="X18:Y18"/>
    <mergeCell ref="BD17:BE17"/>
    <mergeCell ref="BF17:BG17"/>
    <mergeCell ref="BH17:BI17"/>
    <mergeCell ref="BJ17:BK17"/>
    <mergeCell ref="AR17:AS17"/>
    <mergeCell ref="AT17:AU17"/>
    <mergeCell ref="AV17:AW17"/>
    <mergeCell ref="AX17:AY17"/>
    <mergeCell ref="AZ17:BA17"/>
    <mergeCell ref="BB17:BC17"/>
    <mergeCell ref="AF17:AG17"/>
    <mergeCell ref="X19:Y19"/>
    <mergeCell ref="Z19:AA19"/>
    <mergeCell ref="AB19:AC19"/>
  </mergeCells>
  <phoneticPr fontId="1"/>
  <conditionalFormatting sqref="D17:BK18 D36:BK37 D43:BK45">
    <cfRule type="expression" dxfId="15" priority="1" stopIfTrue="1">
      <formula>D$43=7</formula>
    </cfRule>
    <cfRule type="expression" dxfId="14" priority="2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3135D24-03D7-F547-B2F7-04AD78C9AC89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BK47:BK56 BK58:BK67 BK69:BK78 BK80:BK89 BK91:BK93 BK95:BK97 BK127:BK129 BK107:BK109 BK111:BK113 BK103:BK105 BK123:BK125 BK99:BK101 BK115:BK117 BK119:BK121 E38:E41 G38:G41 I38:I41 K38:K41 M38:M41 O38:O41 Q38:Q41 S38:S41 U38:U41 W38:W41 Y38:Y41 AA38:AA41 AC38:AC41 AE38:AE41 AG38:AG41 AI38:AI41 AK38:AK41 AM38:AM41 AO38:AO41 AQ38:AQ41 AS38:AS41 AU38:AU41 AW38:AW41 AY38:AY41 BA38:BA41 BC38:BC41 BE38:BE41 BG38:BG41 BI38:BI41 BK38:BK41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A6F2C-E90B-8347-BFA7-A7592E77217C}">
  <dimension ref="B1:BM133"/>
  <sheetViews>
    <sheetView showGridLines="0" zoomScale="90" zoomScaleNormal="9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95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190000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SUMIF($E$58:$BM$130,設定!B5,$D$58:$BM$130)</f>
        <v>70000</v>
      </c>
      <c r="E4" s="70">
        <f>D4/$G$14</f>
        <v>0.47619047619047616</v>
      </c>
      <c r="F4" s="67">
        <f>設定!B15</f>
        <v>0</v>
      </c>
      <c r="G4" s="69">
        <f>SUMIF($E$58:$BM$130,設定!B15,$D$58:$BM$130)</f>
        <v>0</v>
      </c>
      <c r="H4" s="71">
        <f>G4/$G$14</f>
        <v>0</v>
      </c>
      <c r="J4" s="36" t="str">
        <f>設定!D5</f>
        <v>夫</v>
      </c>
      <c r="K4" s="69">
        <f t="shared" ref="K4:K13" si="0">SUM(D47:BM47)</f>
        <v>300000</v>
      </c>
      <c r="L4" s="36" t="str">
        <f>設定!F5</f>
        <v>所得税</v>
      </c>
      <c r="M4" s="72">
        <f t="shared" ref="M4:M13" si="1">SUM(D58:BM58)</f>
        <v>30000</v>
      </c>
      <c r="N4" s="68" t="str">
        <f>設定!H5</f>
        <v>こども</v>
      </c>
      <c r="O4" s="69">
        <f t="shared" ref="O4:O13" si="2">SUM(D69:BM69)</f>
        <v>30000</v>
      </c>
      <c r="P4" s="36" t="str">
        <f>設定!J5</f>
        <v>住居費</v>
      </c>
      <c r="Q4" s="72">
        <f t="shared" ref="Q4:Q13" si="3">SUM(D80:BM80)</f>
        <v>70000</v>
      </c>
      <c r="R4" s="68" t="str">
        <f>設定!L5</f>
        <v>食費</v>
      </c>
      <c r="S4" s="73"/>
      <c r="T4" s="72">
        <f>SUM(D94:BM94)</f>
        <v>7000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SUMIF($E$58:$BM$130,設定!B6,$D$58:$BM$130)</f>
        <v>0</v>
      </c>
      <c r="E5" s="70">
        <f t="shared" ref="E5:E13" si="4">D5/$G$14</f>
        <v>0</v>
      </c>
      <c r="F5" s="67">
        <f>設定!B16</f>
        <v>0</v>
      </c>
      <c r="G5" s="69">
        <f>SUMIF($E$58:$BM$130,設定!B16,$D$58:$BM$130)</f>
        <v>0</v>
      </c>
      <c r="H5" s="71">
        <f t="shared" ref="H5:H8" si="5">G5/$G$14</f>
        <v>0</v>
      </c>
      <c r="J5" s="36" t="str">
        <f>設定!D6</f>
        <v>妻パート</v>
      </c>
      <c r="K5" s="69">
        <f t="shared" si="0"/>
        <v>0</v>
      </c>
      <c r="L5" s="36" t="str">
        <f>設定!F6</f>
        <v>住民税</v>
      </c>
      <c r="M5" s="72">
        <f t="shared" si="1"/>
        <v>10000</v>
      </c>
      <c r="N5" s="68" t="str">
        <f>設定!H6</f>
        <v>夫</v>
      </c>
      <c r="O5" s="69">
        <f t="shared" si="2"/>
        <v>0</v>
      </c>
      <c r="P5" s="36" t="str">
        <f>設定!J6</f>
        <v>光熱費</v>
      </c>
      <c r="Q5" s="72">
        <f t="shared" si="3"/>
        <v>0</v>
      </c>
      <c r="R5" s="68" t="str">
        <f>設定!L6</f>
        <v>外食</v>
      </c>
      <c r="S5" s="73"/>
      <c r="T5" s="72">
        <f>SUM(D98:BM98)</f>
        <v>0</v>
      </c>
      <c r="U5" s="149">
        <f>SUM(M14,O14,Q14,T14)</f>
        <v>147000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SUMIF($E$58:$BM$130,設定!B7,$D$58:$BM$130)</f>
        <v>0</v>
      </c>
      <c r="E6" s="70">
        <f t="shared" si="4"/>
        <v>0</v>
      </c>
      <c r="F6" s="67">
        <f>設定!B17</f>
        <v>0</v>
      </c>
      <c r="G6" s="69">
        <f>SUMIF($E$58:$BM$130,設定!B17,$D$58:$BM$130)</f>
        <v>0</v>
      </c>
      <c r="H6" s="71">
        <f t="shared" si="5"/>
        <v>0</v>
      </c>
      <c r="J6" s="36" t="str">
        <f>設定!D7</f>
        <v>ボーナス</v>
      </c>
      <c r="K6" s="69">
        <f t="shared" si="0"/>
        <v>0</v>
      </c>
      <c r="L6" s="36" t="str">
        <f>設定!F7</f>
        <v>健康保険</v>
      </c>
      <c r="M6" s="72">
        <f t="shared" si="1"/>
        <v>0</v>
      </c>
      <c r="N6" s="68" t="str">
        <f>設定!H7</f>
        <v>妻</v>
      </c>
      <c r="O6" s="69">
        <f t="shared" si="2"/>
        <v>0</v>
      </c>
      <c r="P6" s="36" t="str">
        <f>設定!J7</f>
        <v>水道費</v>
      </c>
      <c r="Q6" s="72">
        <f t="shared" si="3"/>
        <v>0</v>
      </c>
      <c r="R6" s="68" t="str">
        <f>設定!L7</f>
        <v>日用品</v>
      </c>
      <c r="S6" s="73"/>
      <c r="T6" s="72">
        <f>SUM(D102:BM102)</f>
        <v>0</v>
      </c>
      <c r="U6" s="195" t="s">
        <v>75</v>
      </c>
      <c r="V6" s="196"/>
      <c r="X6" s="74" t="s">
        <v>51</v>
      </c>
      <c r="Y6" s="69">
        <f>T14</f>
        <v>7000</v>
      </c>
    </row>
    <row r="7" spans="2:25" ht="21" thickBot="1">
      <c r="C7" s="36" t="str">
        <f>設定!B8</f>
        <v>PayPay</v>
      </c>
      <c r="D7" s="69">
        <f>SUMIF($E$58:$BM$130,設定!B8,$D$58:$BM$130)</f>
        <v>0</v>
      </c>
      <c r="E7" s="70">
        <f t="shared" si="4"/>
        <v>0</v>
      </c>
      <c r="F7" s="67">
        <f>設定!B18</f>
        <v>0</v>
      </c>
      <c r="G7" s="69">
        <f>SUMIF($E$58:$BM$130,設定!B18,$D$58:$BM$130)</f>
        <v>0</v>
      </c>
      <c r="H7" s="71">
        <f t="shared" si="5"/>
        <v>0</v>
      </c>
      <c r="J7" s="36" t="str">
        <f>設定!D8</f>
        <v>児童手当</v>
      </c>
      <c r="K7" s="69">
        <f t="shared" si="0"/>
        <v>0</v>
      </c>
      <c r="L7" s="36" t="str">
        <f>設定!F8</f>
        <v>厚生年金</v>
      </c>
      <c r="M7" s="72">
        <f t="shared" si="1"/>
        <v>0</v>
      </c>
      <c r="N7" s="68">
        <f>設定!H8</f>
        <v>0</v>
      </c>
      <c r="O7" s="69">
        <f t="shared" si="2"/>
        <v>0</v>
      </c>
      <c r="P7" s="36" t="str">
        <f>設定!J8</f>
        <v>通信費</v>
      </c>
      <c r="Q7" s="72">
        <f t="shared" si="3"/>
        <v>0</v>
      </c>
      <c r="R7" s="68" t="str">
        <f>設定!L8</f>
        <v>娯楽費</v>
      </c>
      <c r="S7" s="73"/>
      <c r="T7" s="72">
        <f>SUM(D106:BM106)</f>
        <v>0</v>
      </c>
      <c r="U7" s="151">
        <f>K14-U5</f>
        <v>183000</v>
      </c>
      <c r="V7" s="152"/>
    </row>
    <row r="8" spans="2:25">
      <c r="C8" s="36" t="str">
        <f>設定!B9</f>
        <v>現金</v>
      </c>
      <c r="D8" s="69">
        <f>SUMIF($E$58:$BM$130,設定!B9,$D$58:$BM$130)</f>
        <v>0</v>
      </c>
      <c r="E8" s="70">
        <f t="shared" si="4"/>
        <v>0</v>
      </c>
      <c r="F8" s="67">
        <f>設定!B19</f>
        <v>0</v>
      </c>
      <c r="G8" s="69">
        <f>SUMIF($E$58:$BM$130,設定!B19,$D$58:$BM$130)</f>
        <v>0</v>
      </c>
      <c r="H8" s="71">
        <f t="shared" si="5"/>
        <v>0</v>
      </c>
      <c r="J8" s="36" t="str">
        <f>設定!D9</f>
        <v>雑収入</v>
      </c>
      <c r="K8" s="69">
        <f t="shared" si="0"/>
        <v>30000</v>
      </c>
      <c r="L8" s="36">
        <f>設定!F9</f>
        <v>0</v>
      </c>
      <c r="M8" s="72">
        <f t="shared" si="1"/>
        <v>0</v>
      </c>
      <c r="N8" s="68">
        <f>設定!H9</f>
        <v>0</v>
      </c>
      <c r="O8" s="69">
        <f t="shared" si="2"/>
        <v>0</v>
      </c>
      <c r="P8" s="36" t="str">
        <f>設定!J9</f>
        <v>車費</v>
      </c>
      <c r="Q8" s="72">
        <f t="shared" si="3"/>
        <v>0</v>
      </c>
      <c r="R8" s="68" t="str">
        <f>設定!L9</f>
        <v>美容費</v>
      </c>
      <c r="S8" s="73"/>
      <c r="T8" s="72">
        <f>SUM(D110:BM110)</f>
        <v>0</v>
      </c>
    </row>
    <row r="9" spans="2:25">
      <c r="C9" s="36" t="str">
        <f>設定!B10</f>
        <v>JCB</v>
      </c>
      <c r="D9" s="69">
        <f>SUMIF($E$58:$BM$130,設定!B10,$D$58:$BM$130)</f>
        <v>70000</v>
      </c>
      <c r="E9" s="70">
        <f t="shared" si="4"/>
        <v>0.47619047619047616</v>
      </c>
      <c r="F9" s="67"/>
      <c r="G9" s="69"/>
      <c r="H9" s="59"/>
      <c r="J9" s="36">
        <f>設定!D10</f>
        <v>0</v>
      </c>
      <c r="K9" s="69">
        <f t="shared" si="0"/>
        <v>0</v>
      </c>
      <c r="L9" s="36">
        <f>設定!F10</f>
        <v>0</v>
      </c>
      <c r="M9" s="72">
        <f t="shared" si="1"/>
        <v>0</v>
      </c>
      <c r="N9" s="68">
        <f>設定!H10</f>
        <v>0</v>
      </c>
      <c r="O9" s="69">
        <f t="shared" si="2"/>
        <v>0</v>
      </c>
      <c r="P9" s="36" t="str">
        <f>設定!J10</f>
        <v>自己投資</v>
      </c>
      <c r="Q9" s="72">
        <f t="shared" si="3"/>
        <v>0</v>
      </c>
      <c r="R9" s="68" t="str">
        <f>設定!L10</f>
        <v>交際費</v>
      </c>
      <c r="S9" s="73"/>
      <c r="T9" s="72">
        <f>SUM(D114:BM114)</f>
        <v>0</v>
      </c>
    </row>
    <row r="10" spans="2:25">
      <c r="C10" s="36" t="str">
        <f>設定!B11</f>
        <v>VISA</v>
      </c>
      <c r="D10" s="69">
        <f>SUMIF($E$58:$BM$130,設定!B11,$D$58:$BM$130)</f>
        <v>7000</v>
      </c>
      <c r="E10" s="70">
        <f t="shared" si="4"/>
        <v>4.7619047619047616E-2</v>
      </c>
      <c r="F10" s="67"/>
      <c r="G10" s="69"/>
      <c r="H10" s="59"/>
      <c r="J10" s="36">
        <f>設定!D11</f>
        <v>0</v>
      </c>
      <c r="K10" s="69">
        <f t="shared" si="0"/>
        <v>0</v>
      </c>
      <c r="L10" s="36">
        <f>設定!F11</f>
        <v>0</v>
      </c>
      <c r="M10" s="72">
        <f t="shared" si="1"/>
        <v>0</v>
      </c>
      <c r="N10" s="68">
        <f>設定!H11</f>
        <v>0</v>
      </c>
      <c r="O10" s="69">
        <f t="shared" si="2"/>
        <v>0</v>
      </c>
      <c r="P10" s="36">
        <f>設定!J11</f>
        <v>0</v>
      </c>
      <c r="Q10" s="72">
        <f t="shared" si="3"/>
        <v>0</v>
      </c>
      <c r="R10" s="68" t="str">
        <f>設定!L11</f>
        <v>その他</v>
      </c>
      <c r="S10" s="73"/>
      <c r="T10" s="72">
        <f>SUM(D118:BM118)</f>
        <v>0</v>
      </c>
    </row>
    <row r="11" spans="2:25">
      <c r="C11" s="36" t="str">
        <f>設定!B12</f>
        <v>MASTER</v>
      </c>
      <c r="D11" s="69">
        <f>SUMIF($E$58:$BM$130,設定!B12,$D$58:$BM$130)</f>
        <v>0</v>
      </c>
      <c r="E11" s="70">
        <f t="shared" si="4"/>
        <v>0</v>
      </c>
      <c r="F11" s="67"/>
      <c r="G11" s="69"/>
      <c r="H11" s="59"/>
      <c r="J11" s="36">
        <f>設定!D12</f>
        <v>0</v>
      </c>
      <c r="K11" s="69">
        <f t="shared" si="0"/>
        <v>0</v>
      </c>
      <c r="L11" s="36">
        <f>設定!F12</f>
        <v>0</v>
      </c>
      <c r="M11" s="72">
        <f t="shared" si="1"/>
        <v>0</v>
      </c>
      <c r="N11" s="68">
        <f>設定!H12</f>
        <v>0</v>
      </c>
      <c r="O11" s="69">
        <f t="shared" si="2"/>
        <v>0</v>
      </c>
      <c r="P11" s="36">
        <f>設定!J12</f>
        <v>0</v>
      </c>
      <c r="Q11" s="72">
        <f t="shared" si="3"/>
        <v>0</v>
      </c>
      <c r="R11" s="68">
        <f>設定!L12</f>
        <v>0</v>
      </c>
      <c r="S11" s="73"/>
      <c r="T11" s="72">
        <f>SUM(D122:BM122)</f>
        <v>0</v>
      </c>
    </row>
    <row r="12" spans="2:25">
      <c r="C12" s="36" t="str">
        <f>設定!B13</f>
        <v>GMO証券</v>
      </c>
      <c r="D12" s="69">
        <f>SUMIF($E$58:$BM$130,設定!B13,$D$58:$BM$130)</f>
        <v>0</v>
      </c>
      <c r="E12" s="70">
        <f t="shared" si="4"/>
        <v>0</v>
      </c>
      <c r="F12" s="67"/>
      <c r="G12" s="69"/>
      <c r="H12" s="59"/>
      <c r="J12" s="36">
        <f>設定!D13</f>
        <v>0</v>
      </c>
      <c r="K12" s="69">
        <f t="shared" si="0"/>
        <v>0</v>
      </c>
      <c r="L12" s="36">
        <f>設定!F13</f>
        <v>0</v>
      </c>
      <c r="M12" s="72">
        <f t="shared" si="1"/>
        <v>0</v>
      </c>
      <c r="N12" s="68">
        <f>設定!H13</f>
        <v>0</v>
      </c>
      <c r="O12" s="69">
        <f t="shared" si="2"/>
        <v>0</v>
      </c>
      <c r="P12" s="36">
        <f>設定!J13</f>
        <v>0</v>
      </c>
      <c r="Q12" s="72">
        <f t="shared" si="3"/>
        <v>0</v>
      </c>
      <c r="R12" s="68">
        <f>設定!L13</f>
        <v>0</v>
      </c>
      <c r="S12" s="73"/>
      <c r="T12" s="72">
        <f>SUM(D126:BM126)</f>
        <v>0</v>
      </c>
    </row>
    <row r="13" spans="2:25">
      <c r="C13" s="36">
        <f>設定!B14</f>
        <v>0</v>
      </c>
      <c r="D13" s="69">
        <f>SUMIF($E$58:$BM$130,設定!B14,$D$58:$BM$130)</f>
        <v>0</v>
      </c>
      <c r="E13" s="70">
        <f t="shared" si="4"/>
        <v>0</v>
      </c>
      <c r="F13" s="67"/>
      <c r="G13" s="69"/>
      <c r="H13" s="59"/>
      <c r="J13" s="36">
        <f>設定!D14</f>
        <v>0</v>
      </c>
      <c r="K13" s="69">
        <f t="shared" si="0"/>
        <v>0</v>
      </c>
      <c r="L13" s="36">
        <f>設定!F14</f>
        <v>0</v>
      </c>
      <c r="M13" s="72">
        <f t="shared" si="1"/>
        <v>0</v>
      </c>
      <c r="N13" s="68">
        <f>設定!H14</f>
        <v>0</v>
      </c>
      <c r="O13" s="69">
        <f t="shared" si="2"/>
        <v>0</v>
      </c>
      <c r="P13" s="36">
        <f>設定!J14</f>
        <v>0</v>
      </c>
      <c r="Q13" s="72">
        <f t="shared" si="3"/>
        <v>0</v>
      </c>
      <c r="R13" s="68">
        <f>設定!L14</f>
        <v>0</v>
      </c>
      <c r="S13" s="73"/>
      <c r="T13" s="72">
        <f>SUM(D130:BM130)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147000</v>
      </c>
      <c r="H14" s="79">
        <f>SUM(E4:E13,H4:H8)</f>
        <v>1</v>
      </c>
      <c r="J14" s="76" t="s">
        <v>65</v>
      </c>
      <c r="K14" s="78">
        <f>SUM(K4:K13)</f>
        <v>330000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7000</v>
      </c>
    </row>
    <row r="16" spans="2:25" ht="21" thickBot="1"/>
    <row r="17" spans="2:65">
      <c r="B17" s="185" t="s">
        <v>66</v>
      </c>
      <c r="C17" s="56" t="s">
        <v>47</v>
      </c>
      <c r="D17" s="173">
        <f>D44</f>
        <v>45931</v>
      </c>
      <c r="E17" s="173"/>
      <c r="F17" s="174">
        <f>D17+1</f>
        <v>45932</v>
      </c>
      <c r="G17" s="161"/>
      <c r="H17" s="160">
        <f>F17+1</f>
        <v>45933</v>
      </c>
      <c r="I17" s="161"/>
      <c r="J17" s="160">
        <f>H17+1</f>
        <v>45934</v>
      </c>
      <c r="K17" s="161"/>
      <c r="L17" s="160">
        <f>J17+1</f>
        <v>45935</v>
      </c>
      <c r="M17" s="161"/>
      <c r="N17" s="160">
        <f>L17+1</f>
        <v>45936</v>
      </c>
      <c r="O17" s="161"/>
      <c r="P17" s="160">
        <f>N17+1</f>
        <v>45937</v>
      </c>
      <c r="Q17" s="161"/>
      <c r="R17" s="160">
        <f>P17+1</f>
        <v>45938</v>
      </c>
      <c r="S17" s="161"/>
      <c r="T17" s="160">
        <f>R17+1</f>
        <v>45939</v>
      </c>
      <c r="U17" s="161"/>
      <c r="V17" s="160">
        <f>T17+1</f>
        <v>45940</v>
      </c>
      <c r="W17" s="161"/>
      <c r="X17" s="160">
        <f>V17+1</f>
        <v>45941</v>
      </c>
      <c r="Y17" s="161"/>
      <c r="Z17" s="160">
        <f>X17+1</f>
        <v>45942</v>
      </c>
      <c r="AA17" s="161"/>
      <c r="AB17" s="160">
        <f>Z17+1</f>
        <v>45943</v>
      </c>
      <c r="AC17" s="161"/>
      <c r="AD17" s="160">
        <f>AB17+1</f>
        <v>45944</v>
      </c>
      <c r="AE17" s="161"/>
      <c r="AF17" s="160">
        <f>AD17+1</f>
        <v>45945</v>
      </c>
      <c r="AG17" s="161"/>
      <c r="AH17" s="160">
        <f>AF17+1</f>
        <v>45946</v>
      </c>
      <c r="AI17" s="161"/>
      <c r="AJ17" s="160">
        <f>AH17+1</f>
        <v>45947</v>
      </c>
      <c r="AK17" s="161"/>
      <c r="AL17" s="160">
        <f>AJ17+1</f>
        <v>45948</v>
      </c>
      <c r="AM17" s="161"/>
      <c r="AN17" s="160">
        <f>AL17+1</f>
        <v>45949</v>
      </c>
      <c r="AO17" s="161"/>
      <c r="AP17" s="160">
        <f>AN17+1</f>
        <v>45950</v>
      </c>
      <c r="AQ17" s="161"/>
      <c r="AR17" s="160">
        <f>AP17+1</f>
        <v>45951</v>
      </c>
      <c r="AS17" s="161"/>
      <c r="AT17" s="160">
        <f>AR17+1</f>
        <v>45952</v>
      </c>
      <c r="AU17" s="161"/>
      <c r="AV17" s="160">
        <f>AT17+1</f>
        <v>45953</v>
      </c>
      <c r="AW17" s="161"/>
      <c r="AX17" s="160">
        <f>AV17+1</f>
        <v>45954</v>
      </c>
      <c r="AY17" s="161"/>
      <c r="AZ17" s="160">
        <f>AX17+1</f>
        <v>45955</v>
      </c>
      <c r="BA17" s="161"/>
      <c r="BB17" s="160">
        <f>AZ17+1</f>
        <v>45956</v>
      </c>
      <c r="BC17" s="161"/>
      <c r="BD17" s="160">
        <f>BB17+1</f>
        <v>45957</v>
      </c>
      <c r="BE17" s="161"/>
      <c r="BF17" s="160">
        <f>BD17+1</f>
        <v>45958</v>
      </c>
      <c r="BG17" s="161"/>
      <c r="BH17" s="160">
        <f>BF17+1</f>
        <v>45959</v>
      </c>
      <c r="BI17" s="161"/>
      <c r="BJ17" s="197">
        <f>BH17+1</f>
        <v>45960</v>
      </c>
      <c r="BK17" s="198"/>
      <c r="BL17" s="197">
        <f>BJ17+1</f>
        <v>45961</v>
      </c>
      <c r="BM17" s="198"/>
    </row>
    <row r="18" spans="2:65">
      <c r="B18" s="175"/>
      <c r="C18" s="57" t="s">
        <v>46</v>
      </c>
      <c r="D18" s="181">
        <f>D17</f>
        <v>45931</v>
      </c>
      <c r="E18" s="181"/>
      <c r="F18" s="182">
        <f>F17</f>
        <v>45932</v>
      </c>
      <c r="G18" s="156"/>
      <c r="H18" s="155">
        <f>H17</f>
        <v>45933</v>
      </c>
      <c r="I18" s="156"/>
      <c r="J18" s="155">
        <f>J17</f>
        <v>45934</v>
      </c>
      <c r="K18" s="156"/>
      <c r="L18" s="155">
        <f>L17</f>
        <v>45935</v>
      </c>
      <c r="M18" s="156"/>
      <c r="N18" s="155">
        <f>N17</f>
        <v>45936</v>
      </c>
      <c r="O18" s="156"/>
      <c r="P18" s="155">
        <f>P17</f>
        <v>45937</v>
      </c>
      <c r="Q18" s="156"/>
      <c r="R18" s="155">
        <f>R17</f>
        <v>45938</v>
      </c>
      <c r="S18" s="156"/>
      <c r="T18" s="155">
        <f>T17</f>
        <v>45939</v>
      </c>
      <c r="U18" s="156"/>
      <c r="V18" s="155">
        <f>V17</f>
        <v>45940</v>
      </c>
      <c r="W18" s="156"/>
      <c r="X18" s="155">
        <f>X17</f>
        <v>45941</v>
      </c>
      <c r="Y18" s="156"/>
      <c r="Z18" s="155">
        <f>Z17</f>
        <v>45942</v>
      </c>
      <c r="AA18" s="156"/>
      <c r="AB18" s="155">
        <f>AB17</f>
        <v>45943</v>
      </c>
      <c r="AC18" s="156"/>
      <c r="AD18" s="155">
        <f>AD17</f>
        <v>45944</v>
      </c>
      <c r="AE18" s="156"/>
      <c r="AF18" s="155">
        <f>AF17</f>
        <v>45945</v>
      </c>
      <c r="AG18" s="156"/>
      <c r="AH18" s="155">
        <f>AH17</f>
        <v>45946</v>
      </c>
      <c r="AI18" s="156"/>
      <c r="AJ18" s="155">
        <f>AJ17</f>
        <v>45947</v>
      </c>
      <c r="AK18" s="156"/>
      <c r="AL18" s="155">
        <f>AL17</f>
        <v>45948</v>
      </c>
      <c r="AM18" s="156"/>
      <c r="AN18" s="155">
        <f>AN17</f>
        <v>45949</v>
      </c>
      <c r="AO18" s="156"/>
      <c r="AP18" s="155">
        <f>AP17</f>
        <v>45950</v>
      </c>
      <c r="AQ18" s="156"/>
      <c r="AR18" s="155">
        <f>AR17</f>
        <v>45951</v>
      </c>
      <c r="AS18" s="156"/>
      <c r="AT18" s="155">
        <f>AT17</f>
        <v>45952</v>
      </c>
      <c r="AU18" s="156"/>
      <c r="AV18" s="155">
        <f>AV17</f>
        <v>45953</v>
      </c>
      <c r="AW18" s="156"/>
      <c r="AX18" s="155">
        <f>AX17</f>
        <v>45954</v>
      </c>
      <c r="AY18" s="156"/>
      <c r="AZ18" s="155">
        <f>AZ17</f>
        <v>45955</v>
      </c>
      <c r="BA18" s="156"/>
      <c r="BB18" s="155">
        <f>BB17</f>
        <v>45956</v>
      </c>
      <c r="BC18" s="156"/>
      <c r="BD18" s="155">
        <f>BD17</f>
        <v>45957</v>
      </c>
      <c r="BE18" s="156"/>
      <c r="BF18" s="155">
        <f>BF17</f>
        <v>45958</v>
      </c>
      <c r="BG18" s="156"/>
      <c r="BH18" s="155">
        <f>BH17</f>
        <v>45959</v>
      </c>
      <c r="BI18" s="156"/>
      <c r="BJ18" s="199">
        <f>BJ17</f>
        <v>45960</v>
      </c>
      <c r="BK18" s="200"/>
      <c r="BL18" s="199">
        <f>BL17</f>
        <v>45961</v>
      </c>
      <c r="BM18" s="200"/>
    </row>
    <row r="19" spans="2:65">
      <c r="B19" s="175"/>
      <c r="C19" s="58" t="str">
        <f>設定!B5</f>
        <v>ゆうちょ(夫）</v>
      </c>
      <c r="D19" s="187">
        <f>'9月'!BJ19+SUMIF(E47:E56,設定!$B$5,D47:D56)-SUMIF(E58:E130,設定!$B$5,D58:D130)+SUMIF(E39,設定!$B$5,D39)+SUMIF(E41,設定!$B$5,D41)-SUMIF(E38,設定!$B$5,D38)-SUMIF(E40,設定!$B$5,D40)</f>
        <v>5200000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5200000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5200000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5200000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5200000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5200000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5200000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5200000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5200000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5200000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5200000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5200000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5200000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5200000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5200000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5200000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5200000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5200000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5200000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5200000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5200000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5200000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5200000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5200000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5200000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5200000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5200000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5200000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5200000</v>
      </c>
      <c r="BI19" s="188"/>
      <c r="BJ19" s="187">
        <f>BH19+SUMIF(BK47:BK56,設定!$B$5,BJ47:BJ56)-SUMIF(BK58:BK130,設定!$B$5,BJ58:BJ130)+SUMIF(BK39,設定!$B$5,BJ39)+SUMIF(BK41,設定!$B$5,BJ41)-SUMIF(BK38,設定!$B$5,BJ38)-SUMIF(BK40,設定!$B$5,BJ40)</f>
        <v>5200000</v>
      </c>
      <c r="BK19" s="188"/>
      <c r="BL19" s="187">
        <f>BJ19+SUMIF(BM47:BM56,設定!$B$5,BL47:BL56)-SUMIF(BM58:BM130,設定!$B$5,BL58:BL130)+SUMIF(BM39,設定!$B$5,BL39)+SUMIF(BM41,設定!$B$5,BL41)-SUMIF(BM38,設定!$B$5,BL38)-SUMIF(BM40,設定!$B$5,BL40)</f>
        <v>5200000</v>
      </c>
      <c r="BM19" s="188"/>
    </row>
    <row r="20" spans="2:65">
      <c r="B20" s="175"/>
      <c r="C20" s="58" t="str">
        <f>設定!B6</f>
        <v>ゆうちょ(妻）</v>
      </c>
      <c r="D20" s="183">
        <f>'9月'!BJ20+SUMIF(E47:E56,設定!$B$6,D47:D56)-SUMIF(E58:E130,設定!$B$6,D58:D130)+SUMIF(E39,設定!$B$6,D39)+SUMIF(E41,設定!$B$6,D41)-SUMIF(E38,設定!$B$6,D38)-SUMIF(E40,設定!$B$6,D40)</f>
        <v>1800000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1800000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1800000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1800000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1800000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1800000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1800000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1800000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1800000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1800000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1800000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1800000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1800000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1800000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1800000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1800000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1800000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1800000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1800000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1800000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1800000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1800000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1800000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1800000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1800000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1800000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1800000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1800000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1800000</v>
      </c>
      <c r="BI20" s="184"/>
      <c r="BJ20" s="183">
        <f>BH20+SUMIF(BK47:BK56,設定!$B$6,BJ47:BJ56)-SUMIF(BK58:BK130,設定!$B$6,BJ58:BJ130)+SUMIF(BK39,設定!$B$6,BJ39)+SUMIF(BK41,設定!$B$6,BJ41)-SUMIF(BK38,設定!$B$6,BJ38)-SUMIF(BK40,設定!$B$6,BJ40)</f>
        <v>1800000</v>
      </c>
      <c r="BK20" s="184"/>
      <c r="BL20" s="183">
        <f>BJ20+SUMIF(BM47:BM56,設定!$B$6,BL47:BL56)-SUMIF(BM58:BM130,設定!$B$6,BL58:BL130)+SUMIF(BM39,設定!$B$6,BL39)+SUMIF(BM41,設定!$B$6,BL41)-SUMIF(BM38,設定!$B$6,BL38)-SUMIF(BM40,設定!$B$6,BL40)</f>
        <v>1800000</v>
      </c>
      <c r="BM20" s="184"/>
    </row>
    <row r="21" spans="2:65">
      <c r="B21" s="175"/>
      <c r="C21" s="58" t="str">
        <f>設定!B7</f>
        <v>ゆうちょ(子供）</v>
      </c>
      <c r="D21" s="183">
        <f>'9月'!BJ21+SUMIF(E47:E56,設定!$B$7,D47:D56)-SUMIF(E58:E130,設定!$B$7,D58:D130)+SUMIF(E39,設定!$B$7,D39)+SUMIF(E41,設定!$B$7,D41)-SUMIF(E38,設定!$B$7,D38)-SUMIF(E40,設定!$B$7,D40)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  <c r="BJ21" s="183">
        <f>BH21+SUMIF(BK47:BK56,設定!$B$7,BJ47:BJ56)-SUMIF(BK58:BK130,設定!$B$7,BJ58:BJ130)+SUMIF(BK39,設定!$B$7,BJ39)+SUMIF(BK41,設定!$B$7,BJ41)-SUMIF(BK38,設定!$B$7,BJ38)-SUMIF(BK40,設定!$B$7,BJ40)</f>
        <v>1500000</v>
      </c>
      <c r="BK21" s="184"/>
      <c r="BL21" s="183">
        <f>BJ21+SUMIF(BM47:BM56,設定!$B$7,BL47:BL56)-SUMIF(BM58:BM130,設定!$B$7,BL58:BL130)+SUMIF(BM39,設定!$B$7,BL39)+SUMIF(BM41,設定!$B$7,BL41)-SUMIF(BM38,設定!$B$7,BL38)-SUMIF(BM40,設定!$B$7,BL40)</f>
        <v>1500000</v>
      </c>
      <c r="BM21" s="184"/>
    </row>
    <row r="22" spans="2:65">
      <c r="B22" s="175"/>
      <c r="C22" s="58" t="str">
        <f>設定!B8</f>
        <v>PayPay</v>
      </c>
      <c r="D22" s="183">
        <f>'9月'!BJ22+SUMIF(E47:E56,設定!$B$8,D47:D56)-SUMIF(E58:E130,設定!$B$8,D58:D130)+SUMIF(E39,設定!$B$8,D39)+SUMIF(E41,設定!$B$8,D41)-SUMIF(E38,設定!$B$8,D38)-SUMIF(E40,設定!$B$8,D40)</f>
        <v>92000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92000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  <c r="BJ22" s="183">
        <f>BH22+SUMIF(BK47:BK56,設定!$B$8,BJ47:BJ56)-SUMIF(BK58:BK130,設定!$B$8,BJ58:BJ130)+SUMIF(BK39,設定!$B$8,BJ39)+SUMIF(BK41,設定!$B$8,BJ41)-SUMIF(BK38,設定!$B$8,BJ38)-SUMIF(BK40,設定!$B$8,BJ40)</f>
        <v>92000</v>
      </c>
      <c r="BK22" s="184"/>
      <c r="BL22" s="183">
        <f>BJ22+SUMIF(BM47:BM56,設定!$B$8,BL47:BL56)-SUMIF(BM58:BM130,設定!$B$8,BL58:BL130)+SUMIF(BM39,設定!$B$8,BL39)+SUMIF(BM41,設定!$B$8,BL41)-SUMIF(BM38,設定!$B$8,BL38)-SUMIF(BM40,設定!$B$8,BL40)</f>
        <v>92000</v>
      </c>
      <c r="BM22" s="184"/>
    </row>
    <row r="23" spans="2:65">
      <c r="B23" s="175"/>
      <c r="C23" s="58" t="str">
        <f>設定!B9</f>
        <v>現金</v>
      </c>
      <c r="D23" s="183">
        <f>'9月'!BJ23+SUMIF(E47:E56,設定!$B$9,D47:D56)-SUMIF(E58:E130,設定!$B$9,D58:D130)+SUMIF(E39,設定!$B$9,D39)+SUMIF(E41,設定!$B$9,D41)-SUMIF(E38,設定!$B$9,D38)-SUMIF(E40,設定!$B$9,D40)</f>
        <v>43000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43000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43000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43000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43000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43000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43000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43000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43000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43000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43000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43000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43000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43000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43000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43000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43000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43000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43000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43000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43000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43000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43000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43000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43000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43000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43000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43000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43000</v>
      </c>
      <c r="BI23" s="184"/>
      <c r="BJ23" s="183">
        <f>BH23+SUMIF(BK47:BK56,設定!$B$9,BJ47:BJ56)-SUMIF(BK58:BK130,設定!$B$9,BJ58:BJ130)+SUMIF(BK39,設定!$B$9,BJ39)+SUMIF(BK41,設定!$B$9,BJ41)-SUMIF(BK38,設定!$B$9,BJ38)-SUMIF(BK40,設定!$B$9,BJ40)</f>
        <v>43000</v>
      </c>
      <c r="BK23" s="184"/>
      <c r="BL23" s="183">
        <f>BJ23+SUMIF(BM47:BM56,設定!$B$9,BL47:BL56)-SUMIF(BM58:BM130,設定!$B$9,BL58:BL130)+SUMIF(BM39,設定!$B$9,BL39)+SUMIF(BM41,設定!$B$9,BL41)-SUMIF(BM38,設定!$B$9,BL38)-SUMIF(BM40,設定!$B$9,BL40)</f>
        <v>43000</v>
      </c>
      <c r="BM23" s="184"/>
    </row>
    <row r="24" spans="2:65">
      <c r="B24" s="175"/>
      <c r="C24" s="58" t="str">
        <f>設定!B10</f>
        <v>JCB</v>
      </c>
      <c r="D24" s="183">
        <f>'9月'!BJ24+SUMIF(E47:E56,設定!$B$10,D47:D56)-SUMIF(E58:E130,設定!$B$10,D58:D130)+SUMIF(E39,設定!$B$10,D39)+SUMIF(E41,設定!$B$10,D41)-SUMIF(E38,設定!$B$10,D38)-SUMIF(E40,設定!$B$10,D40)</f>
        <v>-710000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-710000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-710000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-710000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-710000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-710000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-710000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-710000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-710000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-710000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-710000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-710000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-710000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-710000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-710000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-710000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-710000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-710000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-710000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-710000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-710000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-710000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-710000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-710000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-710000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-710000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-710000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-710000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-710000</v>
      </c>
      <c r="BI24" s="184"/>
      <c r="BJ24" s="183">
        <f>BH24+SUMIF(BK47:BK56,設定!$B$10,BJ47:BJ56)-SUMIF(BK58:BK130,設定!$B$10,BJ58:BJ130)+SUMIF(BK39,設定!$B$10,BJ39)+SUMIF(BK41,設定!$B$10,BJ41)-SUMIF(BK38,設定!$B$10,BJ38)-SUMIF(BK40,設定!$B$10,BJ40)</f>
        <v>-710000</v>
      </c>
      <c r="BK24" s="184"/>
      <c r="BL24" s="183">
        <f>BJ24+SUMIF(BM47:BM56,設定!$B$10,BL47:BL56)-SUMIF(BM58:BM130,設定!$B$10,BL58:BL130)+SUMIF(BM39,設定!$B$10,BL39)+SUMIF(BM41,設定!$B$10,BL41)-SUMIF(BM38,設定!$B$10,BL38)-SUMIF(BM40,設定!$B$10,BL40)</f>
        <v>-710000</v>
      </c>
      <c r="BM24" s="184"/>
    </row>
    <row r="25" spans="2:65">
      <c r="B25" s="175"/>
      <c r="C25" s="58" t="str">
        <f>設定!B11</f>
        <v>VISA</v>
      </c>
      <c r="D25" s="183">
        <f>'9月'!BJ25+SUMIF(E47:E56,設定!$B$11,D47:D56)-SUMIF(E58:E130,設定!$B$11,D58:D130)+SUMIF(E39,設定!$B$11,D39)+SUMIF(E41,設定!$B$11,D41)-SUMIF(E38,設定!$B$11,D38)-SUMIF(E40,設定!$B$11,D40)</f>
        <v>-127000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-127000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-127000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-127000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-127000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-127000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-127000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-127000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-127000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-127000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-127000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-127000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-127000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-127000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-127000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-127000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-127000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-127000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-127000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-127000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-127000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-127000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-127000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-127000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-127000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-127000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-127000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-127000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-127000</v>
      </c>
      <c r="BI25" s="184"/>
      <c r="BJ25" s="183">
        <f>BH25+SUMIF(BK47:BK56,設定!$B$11,BJ47:BJ56)-SUMIF(BK58:BK130,設定!$B$11,BJ58:BJ130)+SUMIF(BK39,設定!$B$11,BJ39)+SUMIF(BK41,設定!$B$11,BJ41)-SUMIF(BK38,設定!$B$11,BJ38)-SUMIF(BK40,設定!$B$11,BJ40)</f>
        <v>-127000</v>
      </c>
      <c r="BK25" s="184"/>
      <c r="BL25" s="183">
        <f>BJ25+SUMIF(BM47:BM56,設定!$B$11,BL47:BL56)-SUMIF(BM58:BM130,設定!$B$11,BL58:BL130)+SUMIF(BM39,設定!$B$11,BL39)+SUMIF(BM41,設定!$B$11,BL41)-SUMIF(BM38,設定!$B$11,BL38)-SUMIF(BM40,設定!$B$11,BL40)</f>
        <v>-127000</v>
      </c>
      <c r="BM25" s="184"/>
    </row>
    <row r="26" spans="2:65">
      <c r="B26" s="175"/>
      <c r="C26" s="58" t="str">
        <f>設定!B12</f>
        <v>MASTER</v>
      </c>
      <c r="D26" s="183">
        <f>'9月'!BJ26+SUMIF(E47:E56,設定!$B$12,D47:D56)-SUMIF(E58:E130,設定!$B$12,D58:D130)+SUMIF(E39,設定!$B$12,D39)+SUMIF(E41,設定!$B$12,D41)-SUMIF(E38,設定!$B$12,D38)-SUMIF(E40,設定!$B$12,D40)</f>
        <v>-30000</v>
      </c>
      <c r="E26" s="184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  <c r="BJ26" s="183">
        <f>BH26+SUMIF(BK47:BK56,設定!$B$12,BJ47:BJ56)-SUMIF(BK58:BK130,設定!$B$12,BJ58:BJ130)+SUMIF(BK39,設定!$B$12,BJ39)+SUMIF(BK41,設定!$B$12,BJ41)-SUMIF(BK38,設定!$B$12,BJ38)-SUMIF(BK40,設定!$B$12,BJ40)</f>
        <v>-30000</v>
      </c>
      <c r="BK26" s="184"/>
      <c r="BL26" s="183">
        <f>BJ26+SUMIF(BM47:BM56,設定!$B$12,BL47:BL56)-SUMIF(BM58:BM130,設定!$B$12,BL58:BL130)+SUMIF(BM39,設定!$B$12,BL39)+SUMIF(BM41,設定!$B$12,BL41)-SUMIF(BM38,設定!$B$12,BL38)-SUMIF(BM40,設定!$B$12,BL40)</f>
        <v>-30000</v>
      </c>
      <c r="BM26" s="184"/>
    </row>
    <row r="27" spans="2:65">
      <c r="B27" s="175"/>
      <c r="C27" s="58" t="str">
        <f>設定!B13</f>
        <v>GMO証券</v>
      </c>
      <c r="D27" s="183">
        <f>'9月'!BJ27+SUMIF(E47:E56,設定!$B$13,D47:D56)-SUMIF(E58:E130,設定!$B$13,D58:D130)+SUMIF(E39,設定!$B$13,D39)+SUMIF(E41,設定!$B$13,D41)-SUMIF(E38,設定!$B$13,D38)-SUMIF(E40,設定!$B$13,D40)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  <c r="BJ27" s="183">
        <f>BH27+SUMIF(BK47:BK56,設定!$B$13,BJ47:BJ56)-SUMIF(BK58:BK130,設定!$B$13,BJ58:BJ130)+SUMIF(BK39,設定!$B$13,BJ39)+SUMIF(BK41,設定!$B$13,BJ41)-SUMIF(BK38,設定!$B$13,BJ38)-SUMIF(BK40,設定!$B$13,BJ40)</f>
        <v>1000000</v>
      </c>
      <c r="BK27" s="184"/>
      <c r="BL27" s="183">
        <f>BJ27+SUMIF(BM47:BM56,設定!$B$13,BL47:BL56)-SUMIF(BM58:BM130,設定!$B$13,BL58:BL130)+SUMIF(BM39,設定!$B$13,BL39)+SUMIF(BM41,設定!$B$13,BL41)-SUMIF(BM38,設定!$B$13,BL38)-SUMIF(BM40,設定!$B$13,BL40)</f>
        <v>1000000</v>
      </c>
      <c r="BM27" s="184"/>
    </row>
    <row r="28" spans="2:65">
      <c r="B28" s="175"/>
      <c r="C28" s="58">
        <f>設定!B14</f>
        <v>0</v>
      </c>
      <c r="D28" s="183">
        <f>'9月'!BJ28+SUMIF(E47:E56,設定!$B$14,D47:D56)-SUMIF(E58:E130,設定!$B$14,D58:D130)+SUMIF(E39,設定!$B$14,D39)+SUMIF(E41,設定!$B$14,D41)-SUMIF(E38,設定!$B$14,D38)-SUMIF(E40,設定!$B$14,D40)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  <c r="BJ28" s="183">
        <f>BH28+SUMIF(BK47:BK56,設定!$B$14,BJ47:BJ56)-SUMIF(BK58:BK130,設定!$B$14,BJ58:BJ130)+SUMIF(BK39,設定!$B$14,BJ39)+SUMIF(BK41,設定!$B$14,BJ41)-SUMIF(BK38,設定!$B$14,BJ38)-SUMIF(BK40,設定!$B$14,BJ40)</f>
        <v>0</v>
      </c>
      <c r="BK28" s="184"/>
      <c r="BL28" s="183">
        <f>BJ28+SUMIF(BM47:BM56,設定!$B$14,BL47:BL56)-SUMIF(BM58:BM130,設定!$B$14,BL58:BL130)+SUMIF(BM39,設定!$B$14,BL39)+SUMIF(BM41,設定!$B$14,BL41)-SUMIF(BM38,設定!$B$14,BL38)-SUMIF(BM40,設定!$B$14,BL40)</f>
        <v>0</v>
      </c>
      <c r="BM28" s="184"/>
    </row>
    <row r="29" spans="2:65">
      <c r="B29" s="175"/>
      <c r="C29" s="58">
        <f>設定!B15</f>
        <v>0</v>
      </c>
      <c r="D29" s="183">
        <f>'9月'!BJ29+SUMIF(E47:E56,設定!$B$15,D47:D56)-SUMIF(E58:E130,設定!$B$15,D58:D130)+SUMIF(E39,設定!$B$15,D39)+SUMIF(E41,設定!$B$15,D41)-SUMIF(E38,設定!$B$15,D38)-SUMIF(E40,設定!$B$15,D40)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  <c r="BJ29" s="183">
        <f>BH29+SUMIF(BK47:BK56,設定!$B$15,BJ47:BJ56)-SUMIF(BK58:BK130,設定!$B$15,BJ58:BJ130)+SUMIF(BK39,設定!$B$15,BJ39)+SUMIF(BK41,設定!$B$15,BJ41)-SUMIF(BK38,設定!$B$15,BJ38)-SUMIF(BK40,設定!$B$15,BJ40)</f>
        <v>0</v>
      </c>
      <c r="BK29" s="184"/>
      <c r="BL29" s="183">
        <f>BJ29+SUMIF(BM47:BM56,設定!$B$15,BL47:BL56)-SUMIF(BM58:BM130,設定!$B$15,BL58:BL130)+SUMIF(BM39,設定!$B$15,BL39)+SUMIF(BM41,設定!$B$15,BL41)-SUMIF(BM38,設定!$B$15,BL38)-SUMIF(BM40,設定!$B$15,BL40)</f>
        <v>0</v>
      </c>
      <c r="BM29" s="184"/>
    </row>
    <row r="30" spans="2:65">
      <c r="B30" s="175"/>
      <c r="C30" s="58">
        <f>設定!B16</f>
        <v>0</v>
      </c>
      <c r="D30" s="183">
        <f>'9月'!BJ30+SUMIF(E47:E56,設定!$B$16,D47:D56)-SUMIF(E58:E130,設定!$B$16,D58:D130)+SUMIF(E39,設定!$B$16,D39)+SUMIF(E41,設定!$B$16,D41)-SUMIF(E38,設定!$B$16,D38)-SUMIF(E40,設定!$B$16,D40)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  <c r="BJ30" s="183">
        <f>BH30+SUMIF(BK47:BK56,設定!$B$16,BJ47:BJ56)-SUMIF(BK58:BK130,設定!$B$16,BJ58:BJ130)+SUMIF(BK39,設定!$B$16,BJ39)+SUMIF(BK41,設定!$B$16,BJ41)-SUMIF(BK38,設定!$B$16,BJ38)-SUMIF(BK40,設定!$B$16,BJ40)</f>
        <v>0</v>
      </c>
      <c r="BK30" s="184"/>
      <c r="BL30" s="183">
        <f>BJ30+SUMIF(BM47:BM56,設定!$B$16,BL47:BL56)-SUMIF(BM58:BM130,設定!$B$16,BL58:BL130)+SUMIF(BM39,設定!$B$16,BL39)+SUMIF(BM41,設定!$B$16,BL41)-SUMIF(BM38,設定!$B$16,BL38)-SUMIF(BM40,設定!$B$16,BL40)</f>
        <v>0</v>
      </c>
      <c r="BM30" s="184"/>
    </row>
    <row r="31" spans="2:65">
      <c r="B31" s="175"/>
      <c r="C31" s="58">
        <f>設定!B17</f>
        <v>0</v>
      </c>
      <c r="D31" s="183">
        <f>'9月'!BJ31+SUMIF(E47:E56,設定!$B$17,D47:D56)-SUMIF(E58:E130,設定!$B$17,D58:D130)+SUMIF(E39,設定!$B$17,D39)+SUMIF(E41,設定!$B$17,D41)-SUMIF(E38,設定!$B$17,D38)-SUMIF(E40,設定!$B$17,D40)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  <c r="BJ31" s="183">
        <f>BH31+SUMIF(BK47:BK56,設定!$B$17,BJ47:BJ56)-SUMIF(BK58:BK130,設定!$B$17,BJ58:BJ130)+SUMIF(BK39,設定!$B$17,BJ39)+SUMIF(BK41,設定!$B$17,BJ41)-SUMIF(BK38,設定!$B$17,BJ38)-SUMIF(BK40,設定!$B$17,BJ40)</f>
        <v>0</v>
      </c>
      <c r="BK31" s="184"/>
      <c r="BL31" s="183">
        <f>BJ31+SUMIF(BM47:BM56,設定!$B$17,BL47:BL56)-SUMIF(BM58:BM130,設定!$B$17,BL58:BL130)+SUMIF(BM39,設定!$B$17,BL39)+SUMIF(BM41,設定!$B$17,BL41)-SUMIF(BM38,設定!$B$17,BL38)-SUMIF(BM40,設定!$B$17,BL40)</f>
        <v>0</v>
      </c>
      <c r="BM31" s="184"/>
    </row>
    <row r="32" spans="2:65">
      <c r="B32" s="175"/>
      <c r="C32" s="58">
        <f>設定!B18</f>
        <v>0</v>
      </c>
      <c r="D32" s="183">
        <f>'9月'!BJ32+SUMIF(E47:E56,設定!$B$18,D47:D56)-SUMIF(E58:E130,設定!$B$18,D58:D130)+SUMIF(E39,設定!$B$18,D39)+SUMIF(E41,設定!$B$18,D41)-SUMIF(E38,設定!$B$18,D38)-SUMIF(E40,設定!$B$18,D40)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  <c r="BJ32" s="183">
        <f>BH32+SUMIF(BK47:BK56,設定!$B$18,BJ47:BJ56)-SUMIF(BK58:BK130,設定!$B$18,BJ58:BJ130)+SUMIF(BK39,設定!$B$18,BJ39)+SUMIF(BK41,設定!$B$18,BJ41)-SUMIF(BK38,設定!$B$18,BJ38)-SUMIF(BK40,設定!$B$18,BJ40)</f>
        <v>0</v>
      </c>
      <c r="BK32" s="184"/>
      <c r="BL32" s="183">
        <f>BJ32+SUMIF(BM47:BM56,設定!$B$18,BL47:BL56)-SUMIF(BM58:BM130,設定!$B$18,BL58:BL130)+SUMIF(BM39,設定!$B$18,BL39)+SUMIF(BM41,設定!$B$18,BL41)-SUMIF(BM38,設定!$B$18,BL38)-SUMIF(BM40,設定!$B$18,BL40)</f>
        <v>0</v>
      </c>
      <c r="BM32" s="184"/>
    </row>
    <row r="33" spans="2:65">
      <c r="B33" s="175"/>
      <c r="C33" s="58">
        <f>設定!B19</f>
        <v>0</v>
      </c>
      <c r="D33" s="183">
        <f>'9月'!BJ33+SUMIF(E47:E56,設定!$B$19,D47:D56)-SUMIF(E58:E130,設定!$B$19,D58:D130)+SUMIF(E39,設定!$B$19,D39)+SUMIF(E41,設定!$B$19,D41)-SUMIF(E38,設定!$B$19,D38)-SUMIF(E40,設定!$B$19,D40)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  <c r="BJ33" s="183">
        <f>BH33+SUMIF(BK47:BK56,設定!$B$19,BJ47:BJ56)-SUMIF(BK58:BK130,設定!$B$19,BJ58:BJ130)+SUMIF(BK39,設定!$B$19,BJ39)+SUMIF(BK41,設定!$B$19,BJ41)-SUMIF(BK38,設定!$B$19,BJ38)-SUMIF(BK40,設定!$B$19,BJ40)</f>
        <v>0</v>
      </c>
      <c r="BK33" s="184"/>
      <c r="BL33" s="183">
        <f>BJ33+SUMIF(BM47:BM56,設定!$B$19,BL47:BL56)-SUMIF(BM58:BM130,設定!$B$19,BL58:BL130)+SUMIF(BM39,設定!$B$19,BL39)+SUMIF(BM41,設定!$B$19,BL41)-SUMIF(BM38,設定!$B$19,BL38)-SUMIF(BM40,設定!$B$19,BL40)</f>
        <v>0</v>
      </c>
      <c r="BM33" s="184"/>
    </row>
    <row r="34" spans="2:65" s="75" customFormat="1" ht="21" thickBot="1">
      <c r="B34" s="186"/>
      <c r="C34" s="81" t="s">
        <v>65</v>
      </c>
      <c r="D34" s="153">
        <f>SUM(D19:E33)</f>
        <v>8768000</v>
      </c>
      <c r="E34" s="154"/>
      <c r="F34" s="153">
        <f>SUM(F19:G33)</f>
        <v>8768000</v>
      </c>
      <c r="G34" s="154"/>
      <c r="H34" s="153">
        <f t="shared" ref="H34" si="6">SUM(H19:I33)</f>
        <v>8768000</v>
      </c>
      <c r="I34" s="154"/>
      <c r="J34" s="153">
        <f t="shared" ref="J34" si="7">SUM(J19:K33)</f>
        <v>8768000</v>
      </c>
      <c r="K34" s="154"/>
      <c r="L34" s="153">
        <f t="shared" ref="L34" si="8">SUM(L19:M33)</f>
        <v>8768000</v>
      </c>
      <c r="M34" s="154"/>
      <c r="N34" s="153">
        <f t="shared" ref="N34" si="9">SUM(N19:O33)</f>
        <v>8768000</v>
      </c>
      <c r="O34" s="154"/>
      <c r="P34" s="153">
        <f t="shared" ref="P34" si="10">SUM(P19:Q33)</f>
        <v>8768000</v>
      </c>
      <c r="Q34" s="154"/>
      <c r="R34" s="153">
        <f t="shared" ref="R34" si="11">SUM(R19:S33)</f>
        <v>8768000</v>
      </c>
      <c r="S34" s="154"/>
      <c r="T34" s="153">
        <f t="shared" ref="T34" si="12">SUM(T19:U33)</f>
        <v>8768000</v>
      </c>
      <c r="U34" s="154"/>
      <c r="V34" s="153">
        <f t="shared" ref="V34" si="13">SUM(V19:W33)</f>
        <v>8768000</v>
      </c>
      <c r="W34" s="154"/>
      <c r="X34" s="153">
        <f t="shared" ref="X34" si="14">SUM(X19:Y33)</f>
        <v>8768000</v>
      </c>
      <c r="Y34" s="154"/>
      <c r="Z34" s="153">
        <f t="shared" ref="Z34" si="15">SUM(Z19:AA33)</f>
        <v>8768000</v>
      </c>
      <c r="AA34" s="154"/>
      <c r="AB34" s="153">
        <f t="shared" ref="AB34" si="16">SUM(AB19:AC33)</f>
        <v>8768000</v>
      </c>
      <c r="AC34" s="154"/>
      <c r="AD34" s="153">
        <f t="shared" ref="AD34" si="17">SUM(AD19:AE33)</f>
        <v>8768000</v>
      </c>
      <c r="AE34" s="154"/>
      <c r="AF34" s="153">
        <f t="shared" ref="AF34" si="18">SUM(AF19:AG33)</f>
        <v>8768000</v>
      </c>
      <c r="AG34" s="154"/>
      <c r="AH34" s="153">
        <f t="shared" ref="AH34" si="19">SUM(AH19:AI33)</f>
        <v>8768000</v>
      </c>
      <c r="AI34" s="154"/>
      <c r="AJ34" s="153">
        <f t="shared" ref="AJ34" si="20">SUM(AJ19:AK33)</f>
        <v>8768000</v>
      </c>
      <c r="AK34" s="154"/>
      <c r="AL34" s="153">
        <f t="shared" ref="AL34" si="21">SUM(AL19:AM33)</f>
        <v>8768000</v>
      </c>
      <c r="AM34" s="154"/>
      <c r="AN34" s="153">
        <f t="shared" ref="AN34" si="22">SUM(AN19:AO33)</f>
        <v>8768000</v>
      </c>
      <c r="AO34" s="154"/>
      <c r="AP34" s="153">
        <f t="shared" ref="AP34" si="23">SUM(AP19:AQ33)</f>
        <v>8768000</v>
      </c>
      <c r="AQ34" s="154"/>
      <c r="AR34" s="153">
        <f t="shared" ref="AR34" si="24">SUM(AR19:AS33)</f>
        <v>8768000</v>
      </c>
      <c r="AS34" s="154"/>
      <c r="AT34" s="153">
        <f t="shared" ref="AT34" si="25">SUM(AT19:AU33)</f>
        <v>8768000</v>
      </c>
      <c r="AU34" s="154"/>
      <c r="AV34" s="153">
        <f t="shared" ref="AV34" si="26">SUM(AV19:AW33)</f>
        <v>8768000</v>
      </c>
      <c r="AW34" s="154"/>
      <c r="AX34" s="153">
        <f t="shared" ref="AX34" si="27">SUM(AX19:AY33)</f>
        <v>8768000</v>
      </c>
      <c r="AY34" s="154"/>
      <c r="AZ34" s="153">
        <f t="shared" ref="AZ34" si="28">SUM(AZ19:BA33)</f>
        <v>8768000</v>
      </c>
      <c r="BA34" s="154"/>
      <c r="BB34" s="153">
        <f t="shared" ref="BB34" si="29">SUM(BB19:BC33)</f>
        <v>8768000</v>
      </c>
      <c r="BC34" s="154"/>
      <c r="BD34" s="153">
        <f t="shared" ref="BD34" si="30">SUM(BD19:BE33)</f>
        <v>8768000</v>
      </c>
      <c r="BE34" s="154"/>
      <c r="BF34" s="153">
        <f t="shared" ref="BF34" si="31">SUM(BF19:BG33)</f>
        <v>8768000</v>
      </c>
      <c r="BG34" s="154"/>
      <c r="BH34" s="153">
        <f t="shared" ref="BH34" si="32">SUM(BH19:BI33)</f>
        <v>8768000</v>
      </c>
      <c r="BI34" s="154"/>
      <c r="BJ34" s="153">
        <f t="shared" ref="BJ34" si="33">SUM(BJ19:BK33)</f>
        <v>8768000</v>
      </c>
      <c r="BK34" s="154"/>
      <c r="BL34" s="153">
        <f t="shared" ref="BL34" si="34">SUM(BL19:BM33)</f>
        <v>8768000</v>
      </c>
      <c r="BM34" s="154"/>
    </row>
    <row r="35" spans="2:65" ht="21" thickBot="1">
      <c r="C35">
        <v>1</v>
      </c>
    </row>
    <row r="36" spans="2:65">
      <c r="B36" s="157" t="s">
        <v>62</v>
      </c>
      <c r="C36" s="45" t="s">
        <v>47</v>
      </c>
      <c r="D36" s="160">
        <f>D44</f>
        <v>45931</v>
      </c>
      <c r="E36" s="161"/>
      <c r="F36" s="160">
        <f>D36+1</f>
        <v>45932</v>
      </c>
      <c r="G36" s="161"/>
      <c r="H36" s="160">
        <f>F36+1</f>
        <v>45933</v>
      </c>
      <c r="I36" s="161"/>
      <c r="J36" s="160">
        <f>H36+1</f>
        <v>45934</v>
      </c>
      <c r="K36" s="161"/>
      <c r="L36" s="160">
        <f>J36+1</f>
        <v>45935</v>
      </c>
      <c r="M36" s="161"/>
      <c r="N36" s="160">
        <f>L36+1</f>
        <v>45936</v>
      </c>
      <c r="O36" s="161"/>
      <c r="P36" s="160">
        <f>N36+1</f>
        <v>45937</v>
      </c>
      <c r="Q36" s="161"/>
      <c r="R36" s="160">
        <f>P36+1</f>
        <v>45938</v>
      </c>
      <c r="S36" s="161"/>
      <c r="T36" s="160">
        <f>R36+1</f>
        <v>45939</v>
      </c>
      <c r="U36" s="161"/>
      <c r="V36" s="160">
        <f>T36+1</f>
        <v>45940</v>
      </c>
      <c r="W36" s="161"/>
      <c r="X36" s="160">
        <f>V36+1</f>
        <v>45941</v>
      </c>
      <c r="Y36" s="161"/>
      <c r="Z36" s="160">
        <f>X36+1</f>
        <v>45942</v>
      </c>
      <c r="AA36" s="161"/>
      <c r="AB36" s="160">
        <f>Z36+1</f>
        <v>45943</v>
      </c>
      <c r="AC36" s="161"/>
      <c r="AD36" s="160">
        <f>AB36+1</f>
        <v>45944</v>
      </c>
      <c r="AE36" s="161"/>
      <c r="AF36" s="160">
        <f>AD36+1</f>
        <v>45945</v>
      </c>
      <c r="AG36" s="161"/>
      <c r="AH36" s="160">
        <f>AF36+1</f>
        <v>45946</v>
      </c>
      <c r="AI36" s="161"/>
      <c r="AJ36" s="160">
        <f>AH36+1</f>
        <v>45947</v>
      </c>
      <c r="AK36" s="161"/>
      <c r="AL36" s="160">
        <f>AJ36+1</f>
        <v>45948</v>
      </c>
      <c r="AM36" s="161"/>
      <c r="AN36" s="160">
        <f>AL36+1</f>
        <v>45949</v>
      </c>
      <c r="AO36" s="161"/>
      <c r="AP36" s="160">
        <f>AN36+1</f>
        <v>45950</v>
      </c>
      <c r="AQ36" s="161"/>
      <c r="AR36" s="160">
        <f>AP36+1</f>
        <v>45951</v>
      </c>
      <c r="AS36" s="161"/>
      <c r="AT36" s="160">
        <f>AR36+1</f>
        <v>45952</v>
      </c>
      <c r="AU36" s="161"/>
      <c r="AV36" s="160">
        <f>AT36+1</f>
        <v>45953</v>
      </c>
      <c r="AW36" s="161"/>
      <c r="AX36" s="160">
        <f>AV36+1</f>
        <v>45954</v>
      </c>
      <c r="AY36" s="161"/>
      <c r="AZ36" s="160">
        <f>AX36+1</f>
        <v>45955</v>
      </c>
      <c r="BA36" s="161"/>
      <c r="BB36" s="160">
        <f>AZ36+1</f>
        <v>45956</v>
      </c>
      <c r="BC36" s="161"/>
      <c r="BD36" s="160">
        <f>BB36+1</f>
        <v>45957</v>
      </c>
      <c r="BE36" s="161"/>
      <c r="BF36" s="160">
        <f>BD36+1</f>
        <v>45958</v>
      </c>
      <c r="BG36" s="161"/>
      <c r="BH36" s="160">
        <f>BF36+1</f>
        <v>45959</v>
      </c>
      <c r="BI36" s="161"/>
      <c r="BJ36" s="197">
        <f>BH36+1</f>
        <v>45960</v>
      </c>
      <c r="BK36" s="198"/>
      <c r="BL36" s="197">
        <f>BJ36+1</f>
        <v>45961</v>
      </c>
      <c r="BM36" s="198"/>
    </row>
    <row r="37" spans="2:65" ht="21" thickBot="1">
      <c r="B37" s="158"/>
      <c r="C37" s="46" t="s">
        <v>46</v>
      </c>
      <c r="D37" s="162">
        <f>D36</f>
        <v>45931</v>
      </c>
      <c r="E37" s="163"/>
      <c r="F37" s="155">
        <f>F36</f>
        <v>45932</v>
      </c>
      <c r="G37" s="156"/>
      <c r="H37" s="155">
        <f>H36</f>
        <v>45933</v>
      </c>
      <c r="I37" s="156"/>
      <c r="J37" s="155">
        <f>J36</f>
        <v>45934</v>
      </c>
      <c r="K37" s="156"/>
      <c r="L37" s="155">
        <f>L36</f>
        <v>45935</v>
      </c>
      <c r="M37" s="156"/>
      <c r="N37" s="155">
        <f>N36</f>
        <v>45936</v>
      </c>
      <c r="O37" s="156"/>
      <c r="P37" s="155">
        <f>P36</f>
        <v>45937</v>
      </c>
      <c r="Q37" s="156"/>
      <c r="R37" s="155">
        <f>R36</f>
        <v>45938</v>
      </c>
      <c r="S37" s="156"/>
      <c r="T37" s="155">
        <f>T36</f>
        <v>45939</v>
      </c>
      <c r="U37" s="156"/>
      <c r="V37" s="155">
        <f>V36</f>
        <v>45940</v>
      </c>
      <c r="W37" s="156"/>
      <c r="X37" s="155">
        <f>X36</f>
        <v>45941</v>
      </c>
      <c r="Y37" s="156"/>
      <c r="Z37" s="155">
        <f>Z36</f>
        <v>45942</v>
      </c>
      <c r="AA37" s="156"/>
      <c r="AB37" s="155">
        <f>AB36</f>
        <v>45943</v>
      </c>
      <c r="AC37" s="156"/>
      <c r="AD37" s="155">
        <f>AD36</f>
        <v>45944</v>
      </c>
      <c r="AE37" s="156"/>
      <c r="AF37" s="155">
        <f>AF36</f>
        <v>45945</v>
      </c>
      <c r="AG37" s="156"/>
      <c r="AH37" s="155">
        <f>AH36</f>
        <v>45946</v>
      </c>
      <c r="AI37" s="156"/>
      <c r="AJ37" s="155">
        <f>AJ36</f>
        <v>45947</v>
      </c>
      <c r="AK37" s="156"/>
      <c r="AL37" s="155">
        <f>AL36</f>
        <v>45948</v>
      </c>
      <c r="AM37" s="156"/>
      <c r="AN37" s="155">
        <f>AN36</f>
        <v>45949</v>
      </c>
      <c r="AO37" s="156"/>
      <c r="AP37" s="155">
        <f>AP36</f>
        <v>45950</v>
      </c>
      <c r="AQ37" s="156"/>
      <c r="AR37" s="155">
        <f>AR36</f>
        <v>45951</v>
      </c>
      <c r="AS37" s="156"/>
      <c r="AT37" s="155">
        <f>AT36</f>
        <v>45952</v>
      </c>
      <c r="AU37" s="156"/>
      <c r="AV37" s="155">
        <f>AV36</f>
        <v>45953</v>
      </c>
      <c r="AW37" s="156"/>
      <c r="AX37" s="155">
        <f>AX36</f>
        <v>45954</v>
      </c>
      <c r="AY37" s="156"/>
      <c r="AZ37" s="155">
        <f>AZ36</f>
        <v>45955</v>
      </c>
      <c r="BA37" s="156"/>
      <c r="BB37" s="155">
        <f>BB36</f>
        <v>45956</v>
      </c>
      <c r="BC37" s="156"/>
      <c r="BD37" s="155">
        <f>BD36</f>
        <v>45957</v>
      </c>
      <c r="BE37" s="156"/>
      <c r="BF37" s="155">
        <f>BF36</f>
        <v>45958</v>
      </c>
      <c r="BG37" s="156"/>
      <c r="BH37" s="155">
        <f>BH36</f>
        <v>45959</v>
      </c>
      <c r="BI37" s="156"/>
      <c r="BJ37" s="201">
        <f>BJ36</f>
        <v>45960</v>
      </c>
      <c r="BK37" s="202"/>
      <c r="BL37" s="201">
        <f>BL36</f>
        <v>45961</v>
      </c>
      <c r="BM37" s="202"/>
    </row>
    <row r="38" spans="2:65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  <c r="BJ38" s="53"/>
      <c r="BK38" s="52"/>
      <c r="BL38" s="53"/>
      <c r="BM38" s="52"/>
    </row>
    <row r="39" spans="2:65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  <c r="BJ39" s="54"/>
      <c r="BK39" s="49"/>
      <c r="BL39" s="54"/>
      <c r="BM39" s="49"/>
    </row>
    <row r="40" spans="2:65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  <c r="BJ40" s="55"/>
      <c r="BK40" s="50"/>
      <c r="BL40" s="55"/>
      <c r="BM40" s="50"/>
    </row>
    <row r="41" spans="2:65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  <c r="BJ41" s="54"/>
      <c r="BK41" s="49"/>
      <c r="BL41" s="54"/>
      <c r="BM41" s="49"/>
    </row>
    <row r="42" spans="2:65" ht="21" thickBot="1">
      <c r="C42">
        <v>1</v>
      </c>
    </row>
    <row r="43" spans="2:65" ht="21" hidden="1" thickBot="1">
      <c r="C43">
        <v>1</v>
      </c>
      <c r="D43" s="164">
        <f>WEEKDAY(D44)</f>
        <v>4</v>
      </c>
      <c r="E43" s="164"/>
      <c r="F43" s="164">
        <f t="shared" ref="F43" si="35">WEEKDAY(F44)</f>
        <v>5</v>
      </c>
      <c r="G43" s="164"/>
      <c r="H43" s="164">
        <f t="shared" ref="H43" si="36">WEEKDAY(H44)</f>
        <v>6</v>
      </c>
      <c r="I43" s="164"/>
      <c r="J43" s="164">
        <f t="shared" ref="J43" si="37">WEEKDAY(J44)</f>
        <v>7</v>
      </c>
      <c r="K43" s="164"/>
      <c r="L43" s="164">
        <f t="shared" ref="L43" si="38">WEEKDAY(L44)</f>
        <v>1</v>
      </c>
      <c r="M43" s="164"/>
      <c r="N43" s="164">
        <f t="shared" ref="N43" si="39">WEEKDAY(N44)</f>
        <v>2</v>
      </c>
      <c r="O43" s="164"/>
      <c r="P43" s="164">
        <f t="shared" ref="P43" si="40">WEEKDAY(P44)</f>
        <v>3</v>
      </c>
      <c r="Q43" s="164"/>
      <c r="R43" s="164">
        <f t="shared" ref="R43" si="41">WEEKDAY(R44)</f>
        <v>4</v>
      </c>
      <c r="S43" s="164"/>
      <c r="T43" s="164">
        <f t="shared" ref="T43" si="42">WEEKDAY(T44)</f>
        <v>5</v>
      </c>
      <c r="U43" s="164"/>
      <c r="V43" s="164">
        <f t="shared" ref="V43" si="43">WEEKDAY(V44)</f>
        <v>6</v>
      </c>
      <c r="W43" s="164"/>
      <c r="X43" s="164">
        <f t="shared" ref="X43" si="44">WEEKDAY(X44)</f>
        <v>7</v>
      </c>
      <c r="Y43" s="164"/>
      <c r="Z43" s="164">
        <f t="shared" ref="Z43" si="45">WEEKDAY(Z44)</f>
        <v>1</v>
      </c>
      <c r="AA43" s="164"/>
      <c r="AB43" s="164">
        <f t="shared" ref="AB43" si="46">WEEKDAY(AB44)</f>
        <v>2</v>
      </c>
      <c r="AC43" s="164"/>
      <c r="AD43" s="164">
        <f t="shared" ref="AD43" si="47">WEEKDAY(AD44)</f>
        <v>3</v>
      </c>
      <c r="AE43" s="164"/>
      <c r="AF43" s="164">
        <f t="shared" ref="AF43" si="48">WEEKDAY(AF44)</f>
        <v>4</v>
      </c>
      <c r="AG43" s="164"/>
      <c r="AH43" s="164">
        <f t="shared" ref="AH43" si="49">WEEKDAY(AH44)</f>
        <v>5</v>
      </c>
      <c r="AI43" s="164"/>
      <c r="AJ43" s="164">
        <f t="shared" ref="AJ43" si="50">WEEKDAY(AJ44)</f>
        <v>6</v>
      </c>
      <c r="AK43" s="164"/>
      <c r="AL43" s="164">
        <f t="shared" ref="AL43" si="51">WEEKDAY(AL44)</f>
        <v>7</v>
      </c>
      <c r="AM43" s="164"/>
      <c r="AN43" s="164">
        <f t="shared" ref="AN43" si="52">WEEKDAY(AN44)</f>
        <v>1</v>
      </c>
      <c r="AO43" s="164"/>
      <c r="AP43" s="164">
        <f t="shared" ref="AP43" si="53">WEEKDAY(AP44)</f>
        <v>2</v>
      </c>
      <c r="AQ43" s="164"/>
      <c r="AR43" s="164">
        <f t="shared" ref="AR43" si="54">WEEKDAY(AR44)</f>
        <v>3</v>
      </c>
      <c r="AS43" s="164"/>
      <c r="AT43" s="164">
        <f t="shared" ref="AT43" si="55">WEEKDAY(AT44)</f>
        <v>4</v>
      </c>
      <c r="AU43" s="164"/>
      <c r="AV43" s="164">
        <f t="shared" ref="AV43" si="56">WEEKDAY(AV44)</f>
        <v>5</v>
      </c>
      <c r="AW43" s="164"/>
      <c r="AX43" s="164">
        <f t="shared" ref="AX43" si="57">WEEKDAY(AX44)</f>
        <v>6</v>
      </c>
      <c r="AY43" s="164"/>
      <c r="AZ43" s="164">
        <f t="shared" ref="AZ43" si="58">WEEKDAY(AZ44)</f>
        <v>7</v>
      </c>
      <c r="BA43" s="164"/>
      <c r="BB43" s="164">
        <f t="shared" ref="BB43" si="59">WEEKDAY(BB44)</f>
        <v>1</v>
      </c>
      <c r="BC43" s="164"/>
      <c r="BD43" s="164">
        <f t="shared" ref="BD43" si="60">WEEKDAY(BD44)</f>
        <v>2</v>
      </c>
      <c r="BE43" s="164"/>
      <c r="BF43" s="164">
        <f t="shared" ref="BF43" si="61">WEEKDAY(BF44)</f>
        <v>3</v>
      </c>
      <c r="BG43" s="164"/>
      <c r="BH43" s="164">
        <f t="shared" ref="BH43" si="62">WEEKDAY(BH44)</f>
        <v>4</v>
      </c>
      <c r="BI43" s="164"/>
      <c r="BJ43" s="164">
        <f t="shared" ref="BJ43" si="63">WEEKDAY(BJ44)</f>
        <v>5</v>
      </c>
      <c r="BK43" s="164"/>
      <c r="BL43" s="164">
        <f t="shared" ref="BL43" si="64">WEEKDAY(BL44)</f>
        <v>6</v>
      </c>
      <c r="BM43" s="164"/>
    </row>
    <row r="44" spans="2:65">
      <c r="B44" s="33"/>
      <c r="C44" s="35" t="s">
        <v>47</v>
      </c>
      <c r="D44" s="160">
        <f>DATE(設定!N8,10,設定!N5)</f>
        <v>45931</v>
      </c>
      <c r="E44" s="161"/>
      <c r="F44" s="160">
        <f>D44+1</f>
        <v>45932</v>
      </c>
      <c r="G44" s="161"/>
      <c r="H44" s="160">
        <f>F44+1</f>
        <v>45933</v>
      </c>
      <c r="I44" s="161"/>
      <c r="J44" s="160">
        <f>H44+1</f>
        <v>45934</v>
      </c>
      <c r="K44" s="161"/>
      <c r="L44" s="160">
        <f>J44+1</f>
        <v>45935</v>
      </c>
      <c r="M44" s="161"/>
      <c r="N44" s="160">
        <f>L44+1</f>
        <v>45936</v>
      </c>
      <c r="O44" s="161"/>
      <c r="P44" s="160">
        <f>N44+1</f>
        <v>45937</v>
      </c>
      <c r="Q44" s="161"/>
      <c r="R44" s="160">
        <f>P44+1</f>
        <v>45938</v>
      </c>
      <c r="S44" s="161"/>
      <c r="T44" s="160">
        <f>R44+1</f>
        <v>45939</v>
      </c>
      <c r="U44" s="161"/>
      <c r="V44" s="160">
        <f>T44+1</f>
        <v>45940</v>
      </c>
      <c r="W44" s="161"/>
      <c r="X44" s="160">
        <f>V44+1</f>
        <v>45941</v>
      </c>
      <c r="Y44" s="161"/>
      <c r="Z44" s="160">
        <f>X44+1</f>
        <v>45942</v>
      </c>
      <c r="AA44" s="161"/>
      <c r="AB44" s="160">
        <f>Z44+1</f>
        <v>45943</v>
      </c>
      <c r="AC44" s="161"/>
      <c r="AD44" s="160">
        <f>AB44+1</f>
        <v>45944</v>
      </c>
      <c r="AE44" s="161"/>
      <c r="AF44" s="160">
        <f>AD44+1</f>
        <v>45945</v>
      </c>
      <c r="AG44" s="161"/>
      <c r="AH44" s="160">
        <f>AF44+1</f>
        <v>45946</v>
      </c>
      <c r="AI44" s="161"/>
      <c r="AJ44" s="160">
        <f>AH44+1</f>
        <v>45947</v>
      </c>
      <c r="AK44" s="161"/>
      <c r="AL44" s="160">
        <f>AJ44+1</f>
        <v>45948</v>
      </c>
      <c r="AM44" s="161"/>
      <c r="AN44" s="160">
        <f>AL44+1</f>
        <v>45949</v>
      </c>
      <c r="AO44" s="161"/>
      <c r="AP44" s="160">
        <f>AN44+1</f>
        <v>45950</v>
      </c>
      <c r="AQ44" s="161"/>
      <c r="AR44" s="160">
        <f>AP44+1</f>
        <v>45951</v>
      </c>
      <c r="AS44" s="161"/>
      <c r="AT44" s="160">
        <f>AR44+1</f>
        <v>45952</v>
      </c>
      <c r="AU44" s="161"/>
      <c r="AV44" s="160">
        <f>AT44+1</f>
        <v>45953</v>
      </c>
      <c r="AW44" s="161"/>
      <c r="AX44" s="160">
        <f>AV44+1</f>
        <v>45954</v>
      </c>
      <c r="AY44" s="161"/>
      <c r="AZ44" s="160">
        <f>AX44+1</f>
        <v>45955</v>
      </c>
      <c r="BA44" s="161"/>
      <c r="BB44" s="160">
        <f>AZ44+1</f>
        <v>45956</v>
      </c>
      <c r="BC44" s="161"/>
      <c r="BD44" s="160">
        <f>BB44+1</f>
        <v>45957</v>
      </c>
      <c r="BE44" s="161"/>
      <c r="BF44" s="160">
        <f>BD44+1</f>
        <v>45958</v>
      </c>
      <c r="BG44" s="161"/>
      <c r="BH44" s="160">
        <f>BF44+1</f>
        <v>45959</v>
      </c>
      <c r="BI44" s="161"/>
      <c r="BJ44" s="197">
        <f>BH44+1</f>
        <v>45960</v>
      </c>
      <c r="BK44" s="198"/>
      <c r="BL44" s="197">
        <f>BJ44+1</f>
        <v>45961</v>
      </c>
      <c r="BM44" s="198"/>
    </row>
    <row r="45" spans="2:65">
      <c r="B45" s="34"/>
      <c r="C45" s="38" t="s">
        <v>46</v>
      </c>
      <c r="D45" s="155">
        <f>D44</f>
        <v>45931</v>
      </c>
      <c r="E45" s="156"/>
      <c r="F45" s="155">
        <f>F44</f>
        <v>45932</v>
      </c>
      <c r="G45" s="156"/>
      <c r="H45" s="155">
        <f>H44</f>
        <v>45933</v>
      </c>
      <c r="I45" s="156"/>
      <c r="J45" s="155">
        <f>J44</f>
        <v>45934</v>
      </c>
      <c r="K45" s="156"/>
      <c r="L45" s="155">
        <f>L44</f>
        <v>45935</v>
      </c>
      <c r="M45" s="156"/>
      <c r="N45" s="155">
        <f>N44</f>
        <v>45936</v>
      </c>
      <c r="O45" s="156"/>
      <c r="P45" s="155">
        <f>P44</f>
        <v>45937</v>
      </c>
      <c r="Q45" s="156"/>
      <c r="R45" s="155">
        <f>R44</f>
        <v>45938</v>
      </c>
      <c r="S45" s="156"/>
      <c r="T45" s="155">
        <f>T44</f>
        <v>45939</v>
      </c>
      <c r="U45" s="156"/>
      <c r="V45" s="155">
        <f>V44</f>
        <v>45940</v>
      </c>
      <c r="W45" s="156"/>
      <c r="X45" s="155">
        <f>X44</f>
        <v>45941</v>
      </c>
      <c r="Y45" s="156"/>
      <c r="Z45" s="155">
        <f>Z44</f>
        <v>45942</v>
      </c>
      <c r="AA45" s="156"/>
      <c r="AB45" s="155">
        <f>AB44</f>
        <v>45943</v>
      </c>
      <c r="AC45" s="156"/>
      <c r="AD45" s="155">
        <f>AD44</f>
        <v>45944</v>
      </c>
      <c r="AE45" s="156"/>
      <c r="AF45" s="155">
        <f>AF44</f>
        <v>45945</v>
      </c>
      <c r="AG45" s="156"/>
      <c r="AH45" s="155">
        <f>AH44</f>
        <v>45946</v>
      </c>
      <c r="AI45" s="156"/>
      <c r="AJ45" s="155">
        <f>AJ44</f>
        <v>45947</v>
      </c>
      <c r="AK45" s="156"/>
      <c r="AL45" s="155">
        <f>AL44</f>
        <v>45948</v>
      </c>
      <c r="AM45" s="156"/>
      <c r="AN45" s="155">
        <f>AN44</f>
        <v>45949</v>
      </c>
      <c r="AO45" s="156"/>
      <c r="AP45" s="155">
        <f>AP44</f>
        <v>45950</v>
      </c>
      <c r="AQ45" s="156"/>
      <c r="AR45" s="155">
        <f>AR44</f>
        <v>45951</v>
      </c>
      <c r="AS45" s="156"/>
      <c r="AT45" s="155">
        <f>AT44</f>
        <v>45952</v>
      </c>
      <c r="AU45" s="156"/>
      <c r="AV45" s="155">
        <f>AV44</f>
        <v>45953</v>
      </c>
      <c r="AW45" s="156"/>
      <c r="AX45" s="155">
        <f>AX44</f>
        <v>45954</v>
      </c>
      <c r="AY45" s="156"/>
      <c r="AZ45" s="155">
        <f>AZ44</f>
        <v>45955</v>
      </c>
      <c r="BA45" s="156"/>
      <c r="BB45" s="155">
        <f>BB44</f>
        <v>45956</v>
      </c>
      <c r="BC45" s="156"/>
      <c r="BD45" s="155">
        <f>BD44</f>
        <v>45957</v>
      </c>
      <c r="BE45" s="156"/>
      <c r="BF45" s="155">
        <f>BF44</f>
        <v>45958</v>
      </c>
      <c r="BG45" s="156"/>
      <c r="BH45" s="155">
        <f>BH44</f>
        <v>45959</v>
      </c>
      <c r="BI45" s="156"/>
      <c r="BJ45" s="199">
        <f>BJ44</f>
        <v>45960</v>
      </c>
      <c r="BK45" s="200"/>
      <c r="BL45" s="199">
        <f>BL44</f>
        <v>45961</v>
      </c>
      <c r="BM45" s="200"/>
    </row>
    <row r="46" spans="2:65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  <c r="BJ46" s="39" t="s">
        <v>60</v>
      </c>
      <c r="BK46" s="40" t="s">
        <v>61</v>
      </c>
      <c r="BL46" s="39" t="s">
        <v>60</v>
      </c>
      <c r="BM46" s="40" t="s">
        <v>61</v>
      </c>
    </row>
    <row r="47" spans="2:65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  <c r="BJ47" s="41"/>
      <c r="BK47" s="42"/>
      <c r="BL47" s="41"/>
      <c r="BM47" s="42"/>
    </row>
    <row r="48" spans="2:65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/>
      <c r="AQ48" s="42"/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  <c r="BJ48" s="41"/>
      <c r="BK48" s="42"/>
      <c r="BL48" s="41"/>
      <c r="BM48" s="42"/>
    </row>
    <row r="49" spans="2:65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  <c r="BJ49" s="41"/>
      <c r="BK49" s="42"/>
      <c r="BL49" s="41"/>
      <c r="BM49" s="42"/>
    </row>
    <row r="50" spans="2:65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  <c r="BJ50" s="41"/>
      <c r="BK50" s="42"/>
      <c r="BL50" s="41"/>
      <c r="BM50" s="42"/>
    </row>
    <row r="51" spans="2:65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  <c r="BJ51" s="41"/>
      <c r="BK51" s="42"/>
      <c r="BL51" s="41"/>
      <c r="BM51" s="42"/>
    </row>
    <row r="52" spans="2:65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  <c r="BJ52" s="41"/>
      <c r="BK52" s="42"/>
      <c r="BL52" s="41"/>
      <c r="BM52" s="42"/>
    </row>
    <row r="53" spans="2:65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  <c r="BJ53" s="41"/>
      <c r="BK53" s="42"/>
      <c r="BL53" s="41"/>
      <c r="BM53" s="42"/>
    </row>
    <row r="54" spans="2:65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  <c r="BJ54" s="41"/>
      <c r="BK54" s="42"/>
      <c r="BL54" s="41"/>
      <c r="BM54" s="42"/>
    </row>
    <row r="55" spans="2:65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  <c r="BJ55" s="41"/>
      <c r="BK55" s="42"/>
      <c r="BL55" s="41"/>
      <c r="BM55" s="42"/>
    </row>
    <row r="56" spans="2:65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  <c r="BJ56" s="41"/>
      <c r="BK56" s="42"/>
      <c r="BL56" s="41"/>
      <c r="BM56" s="42"/>
    </row>
    <row r="57" spans="2:65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  <c r="BJ57" s="203">
        <f>SUM(BJ47:BJ56)</f>
        <v>0</v>
      </c>
      <c r="BK57" s="204"/>
      <c r="BL57" s="203">
        <f>SUM(BL47:BL56)</f>
        <v>0</v>
      </c>
      <c r="BM57" s="204"/>
    </row>
    <row r="58" spans="2:65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  <c r="BJ58" s="43"/>
      <c r="BK58" s="44"/>
      <c r="BL58" s="43"/>
      <c r="BM58" s="44"/>
    </row>
    <row r="59" spans="2:65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  <c r="BJ59" s="41"/>
      <c r="BK59" s="42"/>
      <c r="BL59" s="41"/>
      <c r="BM59" s="42"/>
    </row>
    <row r="60" spans="2:65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  <c r="BJ60" s="41"/>
      <c r="BK60" s="42"/>
      <c r="BL60" s="41"/>
      <c r="BM60" s="42"/>
    </row>
    <row r="61" spans="2:65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  <c r="BJ61" s="41"/>
      <c r="BK61" s="42"/>
      <c r="BL61" s="41"/>
      <c r="BM61" s="42"/>
    </row>
    <row r="62" spans="2:65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  <c r="BJ62" s="41"/>
      <c r="BK62" s="42"/>
      <c r="BL62" s="41"/>
      <c r="BM62" s="42"/>
    </row>
    <row r="63" spans="2:65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  <c r="BJ63" s="41"/>
      <c r="BK63" s="42"/>
      <c r="BL63" s="41"/>
      <c r="BM63" s="42"/>
    </row>
    <row r="64" spans="2:65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  <c r="BJ64" s="41"/>
      <c r="BK64" s="42"/>
      <c r="BL64" s="41"/>
      <c r="BM64" s="42"/>
    </row>
    <row r="65" spans="2:65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  <c r="BJ65" s="41"/>
      <c r="BK65" s="42"/>
      <c r="BL65" s="41"/>
      <c r="BM65" s="42"/>
    </row>
    <row r="66" spans="2:65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  <c r="BJ66" s="41"/>
      <c r="BK66" s="42"/>
      <c r="BL66" s="41"/>
      <c r="BM66" s="42"/>
    </row>
    <row r="67" spans="2:65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  <c r="BJ67" s="41"/>
      <c r="BK67" s="42"/>
      <c r="BL67" s="41"/>
      <c r="BM67" s="42"/>
    </row>
    <row r="68" spans="2:65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  <c r="BJ68" s="203">
        <f>SUM(BJ58:BJ67)</f>
        <v>0</v>
      </c>
      <c r="BK68" s="204"/>
      <c r="BL68" s="203">
        <f>SUM(BL58:BL67)</f>
        <v>0</v>
      </c>
      <c r="BM68" s="204"/>
    </row>
    <row r="69" spans="2:65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  <c r="BJ69" s="43"/>
      <c r="BK69" s="44"/>
      <c r="BL69" s="43"/>
      <c r="BM69" s="44"/>
    </row>
    <row r="70" spans="2:65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  <c r="BJ70" s="41"/>
      <c r="BK70" s="42"/>
      <c r="BL70" s="41"/>
      <c r="BM70" s="42"/>
    </row>
    <row r="71" spans="2:65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  <c r="BJ71" s="41"/>
      <c r="BK71" s="42"/>
      <c r="BL71" s="41"/>
      <c r="BM71" s="42"/>
    </row>
    <row r="72" spans="2:65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  <c r="BJ72" s="41"/>
      <c r="BK72" s="42"/>
      <c r="BL72" s="41"/>
      <c r="BM72" s="42"/>
    </row>
    <row r="73" spans="2:65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  <c r="BJ73" s="41"/>
      <c r="BK73" s="42"/>
      <c r="BL73" s="41"/>
      <c r="BM73" s="42"/>
    </row>
    <row r="74" spans="2:65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  <c r="BJ74" s="41"/>
      <c r="BK74" s="42"/>
      <c r="BL74" s="41"/>
      <c r="BM74" s="42"/>
    </row>
    <row r="75" spans="2:65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  <c r="BJ75" s="41"/>
      <c r="BK75" s="42"/>
      <c r="BL75" s="41"/>
      <c r="BM75" s="42"/>
    </row>
    <row r="76" spans="2:65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  <c r="BJ76" s="41"/>
      <c r="BK76" s="42"/>
      <c r="BL76" s="41"/>
      <c r="BM76" s="42"/>
    </row>
    <row r="77" spans="2:65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  <c r="BJ77" s="41"/>
      <c r="BK77" s="42"/>
      <c r="BL77" s="41"/>
      <c r="BM77" s="42"/>
    </row>
    <row r="78" spans="2:65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  <c r="BJ78" s="41"/>
      <c r="BK78" s="42"/>
      <c r="BL78" s="41"/>
      <c r="BM78" s="42"/>
    </row>
    <row r="79" spans="2:65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  <c r="BJ79" s="203">
        <f>SUM(BJ69:BJ78)</f>
        <v>0</v>
      </c>
      <c r="BK79" s="204"/>
      <c r="BL79" s="203">
        <f>SUM(BL69:BL78)</f>
        <v>0</v>
      </c>
      <c r="BM79" s="204"/>
    </row>
    <row r="80" spans="2:65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  <c r="BJ80" s="43"/>
      <c r="BK80" s="44"/>
      <c r="BL80" s="43"/>
      <c r="BM80" s="44"/>
    </row>
    <row r="81" spans="2:65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  <c r="BJ81" s="41"/>
      <c r="BK81" s="42"/>
      <c r="BL81" s="41"/>
      <c r="BM81" s="42"/>
    </row>
    <row r="82" spans="2:65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  <c r="BJ82" s="41"/>
      <c r="BK82" s="42"/>
      <c r="BL82" s="41"/>
      <c r="BM82" s="42"/>
    </row>
    <row r="83" spans="2:65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  <c r="BJ83" s="41"/>
      <c r="BK83" s="42"/>
      <c r="BL83" s="41"/>
      <c r="BM83" s="42"/>
    </row>
    <row r="84" spans="2:65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  <c r="BJ84" s="41"/>
      <c r="BK84" s="42"/>
      <c r="BL84" s="41"/>
      <c r="BM84" s="42"/>
    </row>
    <row r="85" spans="2:65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  <c r="BJ85" s="41"/>
      <c r="BK85" s="42"/>
      <c r="BL85" s="41"/>
      <c r="BM85" s="42"/>
    </row>
    <row r="86" spans="2:65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  <c r="BJ86" s="41"/>
      <c r="BK86" s="42"/>
      <c r="BL86" s="41"/>
      <c r="BM86" s="42"/>
    </row>
    <row r="87" spans="2:65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  <c r="BJ87" s="41"/>
      <c r="BK87" s="42"/>
      <c r="BL87" s="41"/>
      <c r="BM87" s="42"/>
    </row>
    <row r="88" spans="2:65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  <c r="BJ88" s="41"/>
      <c r="BK88" s="42"/>
      <c r="BL88" s="41"/>
      <c r="BM88" s="42"/>
    </row>
    <row r="89" spans="2:65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  <c r="BJ89" s="41"/>
      <c r="BK89" s="42"/>
      <c r="BL89" s="41"/>
      <c r="BM89" s="42"/>
    </row>
    <row r="90" spans="2:65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  <c r="BJ90" s="203">
        <f>SUM(BJ80:BJ89)</f>
        <v>0</v>
      </c>
      <c r="BK90" s="204"/>
      <c r="BL90" s="203">
        <f>SUM(BL80:BL89)</f>
        <v>0</v>
      </c>
      <c r="BM90" s="204"/>
    </row>
    <row r="91" spans="2:65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/>
      <c r="Q91" s="44"/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/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  <c r="BJ91" s="43"/>
      <c r="BK91" s="44"/>
      <c r="BL91" s="43"/>
      <c r="BM91" s="44"/>
    </row>
    <row r="92" spans="2:65">
      <c r="B92" s="179"/>
      <c r="C92" s="36" t="str">
        <f>C91</f>
        <v>食費</v>
      </c>
      <c r="D92" s="41"/>
      <c r="E92" s="42"/>
      <c r="F92" s="41"/>
      <c r="G92" s="42"/>
      <c r="H92" s="41"/>
      <c r="I92" s="42"/>
      <c r="J92" s="41"/>
      <c r="K92" s="42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1"/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  <c r="BJ92" s="41"/>
      <c r="BK92" s="42"/>
      <c r="BL92" s="41"/>
      <c r="BM92" s="42"/>
    </row>
    <row r="93" spans="2:65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  <c r="BJ93" s="41"/>
      <c r="BK93" s="42"/>
      <c r="BL93" s="41"/>
      <c r="BM93" s="42"/>
    </row>
    <row r="94" spans="2:65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0</v>
      </c>
      <c r="AM94" s="170"/>
      <c r="AN94" s="169">
        <f>SUM(AN91:AN93)</f>
        <v>0</v>
      </c>
      <c r="AO94" s="170"/>
      <c r="AP94" s="169">
        <f>SUM(AP91:AP93)</f>
        <v>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  <c r="BJ94" s="205">
        <f>SUM(BJ91:BJ93)</f>
        <v>0</v>
      </c>
      <c r="BK94" s="206"/>
      <c r="BL94" s="205">
        <f>SUM(BL91:BL93)</f>
        <v>0</v>
      </c>
      <c r="BM94" s="206"/>
    </row>
    <row r="95" spans="2:65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/>
      <c r="K95" s="42"/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  <c r="BJ95" s="41"/>
      <c r="BK95" s="42"/>
      <c r="BL95" s="41"/>
      <c r="BM95" s="42"/>
    </row>
    <row r="96" spans="2:65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  <c r="BJ96" s="41"/>
      <c r="BK96" s="42"/>
      <c r="BL96" s="41"/>
      <c r="BM96" s="42"/>
    </row>
    <row r="97" spans="2:65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  <c r="BJ97" s="41"/>
      <c r="BK97" s="42"/>
      <c r="BL97" s="41"/>
      <c r="BM97" s="42"/>
    </row>
    <row r="98" spans="2:65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  <c r="BJ98" s="205">
        <f>SUM(BJ95:BJ97)</f>
        <v>0</v>
      </c>
      <c r="BK98" s="206"/>
      <c r="BL98" s="205">
        <f>SUM(BL95:BL97)</f>
        <v>0</v>
      </c>
      <c r="BM98" s="206"/>
    </row>
    <row r="99" spans="2:65">
      <c r="B99" s="179"/>
      <c r="C99" s="36" t="str">
        <f>設定!L7</f>
        <v>日用品</v>
      </c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  <c r="BJ99" s="41"/>
      <c r="BK99" s="42"/>
      <c r="BL99" s="41"/>
      <c r="BM99" s="42"/>
    </row>
    <row r="100" spans="2:65">
      <c r="B100" s="179"/>
      <c r="C100" s="36" t="str">
        <f>C99</f>
        <v>日用品</v>
      </c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  <c r="BJ100" s="41"/>
      <c r="BK100" s="42"/>
      <c r="BL100" s="41"/>
      <c r="BM100" s="42"/>
    </row>
    <row r="101" spans="2:65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  <c r="BJ101" s="41"/>
      <c r="BK101" s="42"/>
      <c r="BL101" s="41"/>
      <c r="BM101" s="42"/>
    </row>
    <row r="102" spans="2:65">
      <c r="B102" s="179"/>
      <c r="C102" s="38" t="s">
        <v>52</v>
      </c>
      <c r="D102" s="169">
        <f>SUM(D99:D101)</f>
        <v>0</v>
      </c>
      <c r="E102" s="170"/>
      <c r="F102" s="169">
        <f>SUM(F99:F101)</f>
        <v>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  <c r="BJ102" s="205">
        <f>SUM(BJ99:BJ101)</f>
        <v>0</v>
      </c>
      <c r="BK102" s="206"/>
      <c r="BL102" s="205">
        <f>SUM(BL99:BL101)</f>
        <v>0</v>
      </c>
      <c r="BM102" s="206"/>
    </row>
    <row r="103" spans="2:65">
      <c r="B103" s="179"/>
      <c r="C103" s="36" t="str">
        <f>設定!L8</f>
        <v>娯楽費</v>
      </c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  <c r="BJ103" s="41"/>
      <c r="BK103" s="42"/>
      <c r="BL103" s="41"/>
      <c r="BM103" s="42"/>
    </row>
    <row r="104" spans="2:65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  <c r="BJ104" s="41"/>
      <c r="BK104" s="42"/>
      <c r="BL104" s="41"/>
      <c r="BM104" s="42"/>
    </row>
    <row r="105" spans="2:65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  <c r="BJ105" s="41"/>
      <c r="BK105" s="42"/>
      <c r="BL105" s="41"/>
      <c r="BM105" s="42"/>
    </row>
    <row r="106" spans="2:65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  <c r="BJ106" s="205">
        <f>SUM(BJ103:BJ105)</f>
        <v>0</v>
      </c>
      <c r="BK106" s="206"/>
      <c r="BL106" s="205">
        <f>SUM(BL103:BL105)</f>
        <v>0</v>
      </c>
      <c r="BM106" s="206"/>
    </row>
    <row r="107" spans="2:65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  <c r="BJ107" s="41"/>
      <c r="BK107" s="42"/>
      <c r="BL107" s="41"/>
      <c r="BM107" s="42"/>
    </row>
    <row r="108" spans="2:65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  <c r="BJ108" s="41"/>
      <c r="BK108" s="42"/>
      <c r="BL108" s="41"/>
      <c r="BM108" s="42"/>
    </row>
    <row r="109" spans="2:65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  <c r="BJ109" s="41"/>
      <c r="BK109" s="42"/>
      <c r="BL109" s="41"/>
      <c r="BM109" s="42"/>
    </row>
    <row r="110" spans="2:65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  <c r="BJ110" s="205">
        <f>SUM(BJ107:BJ109)</f>
        <v>0</v>
      </c>
      <c r="BK110" s="206"/>
      <c r="BL110" s="205">
        <f>SUM(BL107:BL109)</f>
        <v>0</v>
      </c>
      <c r="BM110" s="206"/>
    </row>
    <row r="111" spans="2:65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  <c r="BJ111" s="41"/>
      <c r="BK111" s="42"/>
      <c r="BL111" s="41"/>
      <c r="BM111" s="42"/>
    </row>
    <row r="112" spans="2:65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  <c r="BJ112" s="41"/>
      <c r="BK112" s="42"/>
      <c r="BL112" s="41"/>
      <c r="BM112" s="42"/>
    </row>
    <row r="113" spans="2:65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  <c r="BJ113" s="41"/>
      <c r="BK113" s="42"/>
      <c r="BL113" s="41"/>
      <c r="BM113" s="42"/>
    </row>
    <row r="114" spans="2:65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  <c r="BJ114" s="205">
        <f>SUM(BJ111:BJ113)</f>
        <v>0</v>
      </c>
      <c r="BK114" s="206"/>
      <c r="BL114" s="205">
        <f>SUM(BL111:BL113)</f>
        <v>0</v>
      </c>
      <c r="BM114" s="206"/>
    </row>
    <row r="115" spans="2:65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  <c r="BJ115" s="41"/>
      <c r="BK115" s="42"/>
      <c r="BL115" s="41"/>
      <c r="BM115" s="42"/>
    </row>
    <row r="116" spans="2:65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  <c r="BJ116" s="41"/>
      <c r="BK116" s="42"/>
      <c r="BL116" s="41"/>
      <c r="BM116" s="42"/>
    </row>
    <row r="117" spans="2:65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  <c r="BJ117" s="41"/>
      <c r="BK117" s="42"/>
      <c r="BL117" s="41"/>
      <c r="BM117" s="42"/>
    </row>
    <row r="118" spans="2:65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  <c r="BJ118" s="205">
        <f>SUM(BJ115:BJ117)</f>
        <v>0</v>
      </c>
      <c r="BK118" s="206"/>
      <c r="BL118" s="205">
        <f>SUM(BL115:BL117)</f>
        <v>0</v>
      </c>
      <c r="BM118" s="206"/>
    </row>
    <row r="119" spans="2:65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  <c r="BJ119" s="41"/>
      <c r="BK119" s="42"/>
      <c r="BL119" s="41"/>
      <c r="BM119" s="42"/>
    </row>
    <row r="120" spans="2:65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  <c r="BJ120" s="41"/>
      <c r="BK120" s="42"/>
      <c r="BL120" s="41"/>
      <c r="BM120" s="42"/>
    </row>
    <row r="121" spans="2:65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  <c r="BJ121" s="41"/>
      <c r="BK121" s="42"/>
      <c r="BL121" s="41"/>
      <c r="BM121" s="42"/>
    </row>
    <row r="122" spans="2:65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  <c r="BJ122" s="205">
        <f>SUM(BJ119:BJ121)</f>
        <v>0</v>
      </c>
      <c r="BK122" s="206"/>
      <c r="BL122" s="205">
        <f>SUM(BL119:BL121)</f>
        <v>0</v>
      </c>
      <c r="BM122" s="206"/>
    </row>
    <row r="123" spans="2:65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  <c r="BJ123" s="41"/>
      <c r="BK123" s="42"/>
      <c r="BL123" s="41"/>
      <c r="BM123" s="42"/>
    </row>
    <row r="124" spans="2:65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  <c r="BJ124" s="41"/>
      <c r="BK124" s="42"/>
      <c r="BL124" s="41"/>
      <c r="BM124" s="42"/>
    </row>
    <row r="125" spans="2:65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  <c r="BJ125" s="41"/>
      <c r="BK125" s="42"/>
      <c r="BL125" s="41"/>
      <c r="BM125" s="42"/>
    </row>
    <row r="126" spans="2:65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  <c r="BJ126" s="205">
        <f>SUM(BJ123:BJ125)</f>
        <v>0</v>
      </c>
      <c r="BK126" s="206"/>
      <c r="BL126" s="205">
        <f>SUM(BL123:BL125)</f>
        <v>0</v>
      </c>
      <c r="BM126" s="206"/>
    </row>
    <row r="127" spans="2:65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  <c r="BJ127" s="41"/>
      <c r="BK127" s="42"/>
      <c r="BL127" s="41"/>
      <c r="BM127" s="42"/>
    </row>
    <row r="128" spans="2:65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  <c r="BJ128" s="41"/>
      <c r="BK128" s="42"/>
      <c r="BL128" s="41"/>
      <c r="BM128" s="42"/>
    </row>
    <row r="129" spans="2:65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  <c r="BJ129" s="41"/>
      <c r="BK129" s="42"/>
      <c r="BL129" s="41"/>
      <c r="BM129" s="42"/>
    </row>
    <row r="130" spans="2:65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  <c r="BJ130" s="205">
        <f>SUM(BJ127:BJ129)</f>
        <v>0</v>
      </c>
      <c r="BK130" s="206"/>
      <c r="BL130" s="205">
        <f>SUM(BL127:BL129)</f>
        <v>0</v>
      </c>
      <c r="BM130" s="206"/>
    </row>
    <row r="131" spans="2:65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0</v>
      </c>
      <c r="G131" s="172"/>
      <c r="H131" s="171">
        <f>SUM(H94,H98,H102,H106,H110,H114,H118,H122,H126,H130)</f>
        <v>0</v>
      </c>
      <c r="I131" s="172"/>
      <c r="J131" s="171">
        <f>SUM(J94,J98,J102,J106,J110,J114,J118,J122,J126,J130)</f>
        <v>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  <c r="BJ131" s="207">
        <f>SUM(BJ94,BJ98,BJ102,BJ106,BJ110,BJ114,BJ118,BJ122,BJ126,BJ130)</f>
        <v>0</v>
      </c>
      <c r="BK131" s="208"/>
      <c r="BL131" s="207">
        <f>SUM(BL94,BL98,BL102,BL106,BL110,BL114,BL118,BL122,BL126,BL130)</f>
        <v>0</v>
      </c>
      <c r="BM131" s="208"/>
    </row>
    <row r="132" spans="2:65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0</v>
      </c>
      <c r="G132" s="168"/>
      <c r="H132" s="167">
        <f>SUM(H68,H79,H90,H131)</f>
        <v>0</v>
      </c>
      <c r="I132" s="168"/>
      <c r="J132" s="167">
        <f>SUM(J68,J79,J90,J131)</f>
        <v>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0</v>
      </c>
      <c r="AM132" s="168"/>
      <c r="AN132" s="167">
        <f>SUM(AN68,AN79,AN90,AN131)</f>
        <v>0</v>
      </c>
      <c r="AO132" s="168"/>
      <c r="AP132" s="167">
        <f>SUM(AP68,AP79,AP90,AP131)</f>
        <v>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  <c r="BJ132" s="209">
        <f>SUM(BJ68,BJ79,BJ90,BJ131)</f>
        <v>0</v>
      </c>
      <c r="BK132" s="210"/>
      <c r="BL132" s="209">
        <f>SUM(BL68,BL79,BL90,BL131)</f>
        <v>0</v>
      </c>
      <c r="BM132" s="210"/>
    </row>
    <row r="133" spans="2:65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0</v>
      </c>
      <c r="G133" s="166"/>
      <c r="H133" s="165">
        <f>H57-H132</f>
        <v>0</v>
      </c>
      <c r="I133" s="166"/>
      <c r="J133" s="165">
        <f>J57-J132</f>
        <v>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0</v>
      </c>
      <c r="AM133" s="166"/>
      <c r="AN133" s="165">
        <f>AN57-AN132</f>
        <v>0</v>
      </c>
      <c r="AO133" s="166"/>
      <c r="AP133" s="165">
        <f>AP57-AP132</f>
        <v>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  <c r="BJ133" s="153">
        <f>BJ57-BJ132</f>
        <v>0</v>
      </c>
      <c r="BK133" s="154"/>
      <c r="BL133" s="153">
        <f>BL57-BL132</f>
        <v>0</v>
      </c>
      <c r="BM133" s="154"/>
    </row>
  </sheetData>
  <autoFilter ref="B17:BM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</autoFilter>
  <mergeCells count="1260">
    <mergeCell ref="BJ133:BK133"/>
    <mergeCell ref="BL133:BM133"/>
    <mergeCell ref="AX133:AY133"/>
    <mergeCell ref="AZ133:BA133"/>
    <mergeCell ref="BB133:BC133"/>
    <mergeCell ref="BD133:BE133"/>
    <mergeCell ref="BF133:BG133"/>
    <mergeCell ref="BH133:BI133"/>
    <mergeCell ref="AL133:AM133"/>
    <mergeCell ref="AN133:AO133"/>
    <mergeCell ref="AP133:AQ133"/>
    <mergeCell ref="AR133:AS133"/>
    <mergeCell ref="AT133:AU133"/>
    <mergeCell ref="AV133:AW133"/>
    <mergeCell ref="Z133:AA133"/>
    <mergeCell ref="AB133:AC133"/>
    <mergeCell ref="AD133:AE133"/>
    <mergeCell ref="AF133:AG133"/>
    <mergeCell ref="AH133:AI133"/>
    <mergeCell ref="AJ133:AK133"/>
    <mergeCell ref="N133:O133"/>
    <mergeCell ref="P133:Q133"/>
    <mergeCell ref="R133:S133"/>
    <mergeCell ref="T133:U133"/>
    <mergeCell ref="V133:W133"/>
    <mergeCell ref="X133:Y133"/>
    <mergeCell ref="BD132:BE132"/>
    <mergeCell ref="BF132:BG132"/>
    <mergeCell ref="BH132:BI132"/>
    <mergeCell ref="BJ132:BK132"/>
    <mergeCell ref="BL132:BM132"/>
    <mergeCell ref="D133:E133"/>
    <mergeCell ref="F133:G133"/>
    <mergeCell ref="H133:I133"/>
    <mergeCell ref="J133:K133"/>
    <mergeCell ref="L133:M133"/>
    <mergeCell ref="AR132:AS132"/>
    <mergeCell ref="AT132:AU132"/>
    <mergeCell ref="AV132:AW132"/>
    <mergeCell ref="AX132:AY132"/>
    <mergeCell ref="AZ132:BA132"/>
    <mergeCell ref="BB132:BC132"/>
    <mergeCell ref="AF132:AG132"/>
    <mergeCell ref="AH132:AI132"/>
    <mergeCell ref="AJ132:AK132"/>
    <mergeCell ref="AL132:AM132"/>
    <mergeCell ref="AN132:AO132"/>
    <mergeCell ref="AP132:AQ132"/>
    <mergeCell ref="T132:U132"/>
    <mergeCell ref="V132:W132"/>
    <mergeCell ref="X132:Y132"/>
    <mergeCell ref="Z132:AA132"/>
    <mergeCell ref="AB132:AC132"/>
    <mergeCell ref="AD132:AE132"/>
    <mergeCell ref="BJ131:BK131"/>
    <mergeCell ref="BL131:BM131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AX131:AY131"/>
    <mergeCell ref="AZ131:BA131"/>
    <mergeCell ref="BB131:BC131"/>
    <mergeCell ref="BD131:BE131"/>
    <mergeCell ref="BF131:BG131"/>
    <mergeCell ref="BH131:BI131"/>
    <mergeCell ref="AL131:AM131"/>
    <mergeCell ref="AN131:AO131"/>
    <mergeCell ref="AP131:AQ131"/>
    <mergeCell ref="AR131:AS131"/>
    <mergeCell ref="AT131:AU131"/>
    <mergeCell ref="AV131:AW131"/>
    <mergeCell ref="Z131:AA131"/>
    <mergeCell ref="AB131:AC131"/>
    <mergeCell ref="AD131:AE131"/>
    <mergeCell ref="AF131:AG131"/>
    <mergeCell ref="AH131:AI131"/>
    <mergeCell ref="AJ131:AK131"/>
    <mergeCell ref="N131:O131"/>
    <mergeCell ref="P131:Q131"/>
    <mergeCell ref="R131:S131"/>
    <mergeCell ref="T131:U131"/>
    <mergeCell ref="V131:W131"/>
    <mergeCell ref="X131:Y131"/>
    <mergeCell ref="BD130:BE130"/>
    <mergeCell ref="BF130:BG130"/>
    <mergeCell ref="BH130:BI130"/>
    <mergeCell ref="BJ130:BK130"/>
    <mergeCell ref="BL130:BM130"/>
    <mergeCell ref="D131:E131"/>
    <mergeCell ref="F131:G131"/>
    <mergeCell ref="H131:I131"/>
    <mergeCell ref="J131:K131"/>
    <mergeCell ref="L131:M131"/>
    <mergeCell ref="AR130:AS130"/>
    <mergeCell ref="AT130:AU130"/>
    <mergeCell ref="AV130:AW130"/>
    <mergeCell ref="AX130:AY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T130:U130"/>
    <mergeCell ref="V130:W130"/>
    <mergeCell ref="X130:Y130"/>
    <mergeCell ref="Z130:AA130"/>
    <mergeCell ref="AB130:AC130"/>
    <mergeCell ref="AD130:AE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AX126:AY126"/>
    <mergeCell ref="AZ126:BA126"/>
    <mergeCell ref="BB126:BC126"/>
    <mergeCell ref="BD126:BE126"/>
    <mergeCell ref="BF126:BG126"/>
    <mergeCell ref="BH126:BI126"/>
    <mergeCell ref="AL126:AM126"/>
    <mergeCell ref="AN126:AO126"/>
    <mergeCell ref="AP126:AQ126"/>
    <mergeCell ref="AR126:AS126"/>
    <mergeCell ref="AT126:AU126"/>
    <mergeCell ref="AV126:AW126"/>
    <mergeCell ref="Z126:AA126"/>
    <mergeCell ref="AB126:AC126"/>
    <mergeCell ref="AD126:AE126"/>
    <mergeCell ref="AF126:AG126"/>
    <mergeCell ref="AH126:AI126"/>
    <mergeCell ref="AJ126:AK126"/>
    <mergeCell ref="N126:O126"/>
    <mergeCell ref="P126:Q126"/>
    <mergeCell ref="R126:S126"/>
    <mergeCell ref="T126:U126"/>
    <mergeCell ref="V126:W126"/>
    <mergeCell ref="X126:Y126"/>
    <mergeCell ref="BJ122:BK122"/>
    <mergeCell ref="BL122:BM122"/>
    <mergeCell ref="D126:E126"/>
    <mergeCell ref="F126:G126"/>
    <mergeCell ref="H126:I126"/>
    <mergeCell ref="J126:K126"/>
    <mergeCell ref="L126:M126"/>
    <mergeCell ref="AR122:AS122"/>
    <mergeCell ref="AT122:AU122"/>
    <mergeCell ref="AV122:AW122"/>
    <mergeCell ref="AX122:AY122"/>
    <mergeCell ref="AZ122:BA122"/>
    <mergeCell ref="BB122:BC122"/>
    <mergeCell ref="AF122:AG122"/>
    <mergeCell ref="AH122:AI122"/>
    <mergeCell ref="AJ122:AK122"/>
    <mergeCell ref="AL122:AM122"/>
    <mergeCell ref="AN122:AO122"/>
    <mergeCell ref="AP122:AQ122"/>
    <mergeCell ref="T122:U122"/>
    <mergeCell ref="V122:W122"/>
    <mergeCell ref="X122:Y122"/>
    <mergeCell ref="Z122:AA122"/>
    <mergeCell ref="AB122:AC122"/>
    <mergeCell ref="AD122:AE122"/>
    <mergeCell ref="BJ126:BK126"/>
    <mergeCell ref="BL126:BM126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BD122:BE122"/>
    <mergeCell ref="BF122:BG122"/>
    <mergeCell ref="BH122:BI122"/>
    <mergeCell ref="BJ114:BK114"/>
    <mergeCell ref="BL114:BM114"/>
    <mergeCell ref="D118:E118"/>
    <mergeCell ref="F118:G118"/>
    <mergeCell ref="H118:I118"/>
    <mergeCell ref="J118:K118"/>
    <mergeCell ref="L118:M118"/>
    <mergeCell ref="AR114:AS114"/>
    <mergeCell ref="AT114:AU114"/>
    <mergeCell ref="AV114:AW114"/>
    <mergeCell ref="AX114:AY114"/>
    <mergeCell ref="AZ114:BA114"/>
    <mergeCell ref="BB114:BC114"/>
    <mergeCell ref="AF114:AG114"/>
    <mergeCell ref="AH114:AI114"/>
    <mergeCell ref="AJ114:AK114"/>
    <mergeCell ref="AL114:AM114"/>
    <mergeCell ref="AN114:AO114"/>
    <mergeCell ref="AP114:AQ114"/>
    <mergeCell ref="T114:U114"/>
    <mergeCell ref="V114:W114"/>
    <mergeCell ref="X114:Y114"/>
    <mergeCell ref="Z114:AA114"/>
    <mergeCell ref="AB114:AC114"/>
    <mergeCell ref="AD114:AE114"/>
    <mergeCell ref="BJ118:BK118"/>
    <mergeCell ref="BL118:BM118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N110:O110"/>
    <mergeCell ref="P110:Q110"/>
    <mergeCell ref="R110:S110"/>
    <mergeCell ref="T110:U110"/>
    <mergeCell ref="V110:W110"/>
    <mergeCell ref="X110:Y110"/>
    <mergeCell ref="BD114:BE114"/>
    <mergeCell ref="BF114:BG114"/>
    <mergeCell ref="BH114:BI114"/>
    <mergeCell ref="BJ106:BK106"/>
    <mergeCell ref="BL106:BM106"/>
    <mergeCell ref="D110:E110"/>
    <mergeCell ref="F110:G110"/>
    <mergeCell ref="H110:I110"/>
    <mergeCell ref="J110:K110"/>
    <mergeCell ref="L110:M110"/>
    <mergeCell ref="AR106:AS106"/>
    <mergeCell ref="AT106:AU106"/>
    <mergeCell ref="AV106:AW106"/>
    <mergeCell ref="AX106:AY106"/>
    <mergeCell ref="AZ106:BA106"/>
    <mergeCell ref="BB106:BC106"/>
    <mergeCell ref="AF106:AG106"/>
    <mergeCell ref="AH106:AI106"/>
    <mergeCell ref="AJ106:AK106"/>
    <mergeCell ref="AL106:AM106"/>
    <mergeCell ref="AN106:AO106"/>
    <mergeCell ref="AP106:AQ106"/>
    <mergeCell ref="T106:U106"/>
    <mergeCell ref="V106:W106"/>
    <mergeCell ref="X106:Y106"/>
    <mergeCell ref="Z106:AA106"/>
    <mergeCell ref="AB106:AC106"/>
    <mergeCell ref="AD106:AE106"/>
    <mergeCell ref="BJ110:BK110"/>
    <mergeCell ref="BL110:BM110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AX102:AY102"/>
    <mergeCell ref="AZ102:BA102"/>
    <mergeCell ref="BB102:BC102"/>
    <mergeCell ref="BD102:BE102"/>
    <mergeCell ref="BF102:BG102"/>
    <mergeCell ref="BH102:BI102"/>
    <mergeCell ref="AL102:AM102"/>
    <mergeCell ref="AN102:AO102"/>
    <mergeCell ref="AP102:AQ102"/>
    <mergeCell ref="AR102:AS102"/>
    <mergeCell ref="AT102:AU102"/>
    <mergeCell ref="AV102:AW102"/>
    <mergeCell ref="Z102:AA102"/>
    <mergeCell ref="AB102:AC102"/>
    <mergeCell ref="AD102:AE102"/>
    <mergeCell ref="AF102:AG102"/>
    <mergeCell ref="AH102:AI102"/>
    <mergeCell ref="AJ102:AK102"/>
    <mergeCell ref="N102:O102"/>
    <mergeCell ref="P102:Q102"/>
    <mergeCell ref="R102:S102"/>
    <mergeCell ref="T102:U102"/>
    <mergeCell ref="V102:W102"/>
    <mergeCell ref="X102:Y102"/>
    <mergeCell ref="BD106:BE106"/>
    <mergeCell ref="BF106:BG106"/>
    <mergeCell ref="BH106:BI106"/>
    <mergeCell ref="BD98:BE98"/>
    <mergeCell ref="BF98:BG98"/>
    <mergeCell ref="BH98:BI98"/>
    <mergeCell ref="BJ98:BK98"/>
    <mergeCell ref="BL98:BM98"/>
    <mergeCell ref="D102:E102"/>
    <mergeCell ref="F102:G102"/>
    <mergeCell ref="H102:I102"/>
    <mergeCell ref="J102:K102"/>
    <mergeCell ref="L102:M102"/>
    <mergeCell ref="AR98:AS98"/>
    <mergeCell ref="AT98:AU98"/>
    <mergeCell ref="AV98:AW98"/>
    <mergeCell ref="AX98:AY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T98:U98"/>
    <mergeCell ref="V98:W98"/>
    <mergeCell ref="X98:Y98"/>
    <mergeCell ref="Z98:AA98"/>
    <mergeCell ref="AB98:AC98"/>
    <mergeCell ref="AD98:AE98"/>
    <mergeCell ref="BJ102:BK102"/>
    <mergeCell ref="BL102:BM102"/>
    <mergeCell ref="BJ94:BK94"/>
    <mergeCell ref="BL94:BM94"/>
    <mergeCell ref="D98:E98"/>
    <mergeCell ref="F98:G98"/>
    <mergeCell ref="H98:I98"/>
    <mergeCell ref="J98:K98"/>
    <mergeCell ref="L98:M98"/>
    <mergeCell ref="N98:O98"/>
    <mergeCell ref="P98:Q98"/>
    <mergeCell ref="R98:S98"/>
    <mergeCell ref="AX94:AY94"/>
    <mergeCell ref="AZ94:BA94"/>
    <mergeCell ref="BB94:BC94"/>
    <mergeCell ref="BD94:BE94"/>
    <mergeCell ref="BF94:BG94"/>
    <mergeCell ref="BH94:BI94"/>
    <mergeCell ref="AL94:AM94"/>
    <mergeCell ref="AN94:AO94"/>
    <mergeCell ref="AP94:AQ94"/>
    <mergeCell ref="AR94:AS94"/>
    <mergeCell ref="AT94:AU94"/>
    <mergeCell ref="AV94:AW94"/>
    <mergeCell ref="Z94:AA94"/>
    <mergeCell ref="AB94:AC94"/>
    <mergeCell ref="AD94:AE94"/>
    <mergeCell ref="AF94:AG94"/>
    <mergeCell ref="AH94:AI94"/>
    <mergeCell ref="AJ94:AK94"/>
    <mergeCell ref="N94:O94"/>
    <mergeCell ref="P94:Q94"/>
    <mergeCell ref="R94:S94"/>
    <mergeCell ref="T94:U94"/>
    <mergeCell ref="V94:W94"/>
    <mergeCell ref="X94:Y94"/>
    <mergeCell ref="B91:B131"/>
    <mergeCell ref="D94:E94"/>
    <mergeCell ref="F94:G94"/>
    <mergeCell ref="H94:I94"/>
    <mergeCell ref="J94:K94"/>
    <mergeCell ref="L94:M94"/>
    <mergeCell ref="BB90:BC90"/>
    <mergeCell ref="BD90:BE90"/>
    <mergeCell ref="BF90:BG90"/>
    <mergeCell ref="BH90:BI90"/>
    <mergeCell ref="BJ90:BK90"/>
    <mergeCell ref="BL90:BM90"/>
    <mergeCell ref="AP90:AQ90"/>
    <mergeCell ref="AR90:AS90"/>
    <mergeCell ref="AT90:AU90"/>
    <mergeCell ref="AV90:AW90"/>
    <mergeCell ref="AX90:AY90"/>
    <mergeCell ref="AZ90:BA90"/>
    <mergeCell ref="AD90:AE90"/>
    <mergeCell ref="AF90:AG90"/>
    <mergeCell ref="AH90:AI90"/>
    <mergeCell ref="AJ90:AK90"/>
    <mergeCell ref="AL90:AM90"/>
    <mergeCell ref="AN90:AO90"/>
    <mergeCell ref="R90:S90"/>
    <mergeCell ref="T90:U90"/>
    <mergeCell ref="V90:W90"/>
    <mergeCell ref="X90:Y90"/>
    <mergeCell ref="Z90:AA90"/>
    <mergeCell ref="AB90:AC90"/>
    <mergeCell ref="BJ79:BK79"/>
    <mergeCell ref="BL79:BM79"/>
    <mergeCell ref="B80:B90"/>
    <mergeCell ref="D90:E90"/>
    <mergeCell ref="F90:G90"/>
    <mergeCell ref="H90:I90"/>
    <mergeCell ref="J90:K90"/>
    <mergeCell ref="L90:M90"/>
    <mergeCell ref="N90:O90"/>
    <mergeCell ref="P90:Q90"/>
    <mergeCell ref="AX79:AY79"/>
    <mergeCell ref="AZ79:BA79"/>
    <mergeCell ref="BB79:BC79"/>
    <mergeCell ref="BD79:BE79"/>
    <mergeCell ref="BF79:BG79"/>
    <mergeCell ref="BH79:BI79"/>
    <mergeCell ref="AL79:AM79"/>
    <mergeCell ref="AN79:AO79"/>
    <mergeCell ref="AP79:AQ79"/>
    <mergeCell ref="AR79:AS79"/>
    <mergeCell ref="AT79:AU79"/>
    <mergeCell ref="AV79:AW79"/>
    <mergeCell ref="Z79:AA79"/>
    <mergeCell ref="AB79:AC79"/>
    <mergeCell ref="AD79:AE79"/>
    <mergeCell ref="AF79:AG79"/>
    <mergeCell ref="AH79:AI79"/>
    <mergeCell ref="AJ79:AK79"/>
    <mergeCell ref="N79:O79"/>
    <mergeCell ref="P79:Q79"/>
    <mergeCell ref="R79:S79"/>
    <mergeCell ref="T79:U79"/>
    <mergeCell ref="V79:W79"/>
    <mergeCell ref="X79:Y79"/>
    <mergeCell ref="B69:B79"/>
    <mergeCell ref="D79:E79"/>
    <mergeCell ref="F79:G79"/>
    <mergeCell ref="H79:I79"/>
    <mergeCell ref="J79:K79"/>
    <mergeCell ref="L79:M79"/>
    <mergeCell ref="BB68:BC68"/>
    <mergeCell ref="BD68:BE68"/>
    <mergeCell ref="BF68:BG68"/>
    <mergeCell ref="BH68:BI68"/>
    <mergeCell ref="BJ68:BK68"/>
    <mergeCell ref="BL68:BM68"/>
    <mergeCell ref="AP68:AQ68"/>
    <mergeCell ref="AR68:AS68"/>
    <mergeCell ref="AT68:AU68"/>
    <mergeCell ref="AV68:AW68"/>
    <mergeCell ref="AX68:AY68"/>
    <mergeCell ref="AZ68:BA68"/>
    <mergeCell ref="AD68:AE68"/>
    <mergeCell ref="AF68:AG68"/>
    <mergeCell ref="AH68:AI68"/>
    <mergeCell ref="AJ68:AK68"/>
    <mergeCell ref="AL68:AM68"/>
    <mergeCell ref="AN68:AO68"/>
    <mergeCell ref="R68:S68"/>
    <mergeCell ref="T68:U68"/>
    <mergeCell ref="V68:W68"/>
    <mergeCell ref="X68:Y68"/>
    <mergeCell ref="Z68:AA68"/>
    <mergeCell ref="AB68:AC68"/>
    <mergeCell ref="B58:B68"/>
    <mergeCell ref="D68:E68"/>
    <mergeCell ref="F68:G68"/>
    <mergeCell ref="H68:I68"/>
    <mergeCell ref="J68:K68"/>
    <mergeCell ref="L68:M68"/>
    <mergeCell ref="N68:O68"/>
    <mergeCell ref="P68:Q68"/>
    <mergeCell ref="AX57:AY57"/>
    <mergeCell ref="AZ57:BA57"/>
    <mergeCell ref="BB57:BC57"/>
    <mergeCell ref="BD57:BE57"/>
    <mergeCell ref="BF57:BG57"/>
    <mergeCell ref="BH57:BI57"/>
    <mergeCell ref="AL57:AM57"/>
    <mergeCell ref="AN57:AO57"/>
    <mergeCell ref="AP57:AQ57"/>
    <mergeCell ref="AR57:AS57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N57:O57"/>
    <mergeCell ref="P57:Q57"/>
    <mergeCell ref="R57:S57"/>
    <mergeCell ref="T57:U57"/>
    <mergeCell ref="V57:W57"/>
    <mergeCell ref="X57:Y57"/>
    <mergeCell ref="BJ45:BK45"/>
    <mergeCell ref="BL45:BM45"/>
    <mergeCell ref="B47:B57"/>
    <mergeCell ref="D57:E57"/>
    <mergeCell ref="F57:G57"/>
    <mergeCell ref="H57:I57"/>
    <mergeCell ref="J57:K57"/>
    <mergeCell ref="L57:M57"/>
    <mergeCell ref="AT45:AU45"/>
    <mergeCell ref="AV45:AW45"/>
    <mergeCell ref="AX45:AY45"/>
    <mergeCell ref="AZ45:BA45"/>
    <mergeCell ref="BB45:BC45"/>
    <mergeCell ref="BD45:BE45"/>
    <mergeCell ref="AH45:AI45"/>
    <mergeCell ref="AJ45:AK45"/>
    <mergeCell ref="AL45:AM45"/>
    <mergeCell ref="AN45:AO45"/>
    <mergeCell ref="AP45:AQ45"/>
    <mergeCell ref="AR45:AS45"/>
    <mergeCell ref="V45:W45"/>
    <mergeCell ref="X45:Y45"/>
    <mergeCell ref="Z45:AA45"/>
    <mergeCell ref="AB45:AC45"/>
    <mergeCell ref="AD45:AE45"/>
    <mergeCell ref="AF45:AG45"/>
    <mergeCell ref="BJ57:BK57"/>
    <mergeCell ref="BL57:BM57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AZ44:BA44"/>
    <mergeCell ref="BB44:BC44"/>
    <mergeCell ref="BD44:BE44"/>
    <mergeCell ref="BF44:BG44"/>
    <mergeCell ref="BH44:BI44"/>
    <mergeCell ref="BJ44:BK44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P44:Q44"/>
    <mergeCell ref="R44:S44"/>
    <mergeCell ref="T44:U44"/>
    <mergeCell ref="V44:W44"/>
    <mergeCell ref="X44:Y44"/>
    <mergeCell ref="Z44:AA44"/>
    <mergeCell ref="BF45:BG45"/>
    <mergeCell ref="BH45:BI45"/>
    <mergeCell ref="BL43:BM43"/>
    <mergeCell ref="D44:E44"/>
    <mergeCell ref="F44:G44"/>
    <mergeCell ref="H44:I44"/>
    <mergeCell ref="J44:K44"/>
    <mergeCell ref="L44:M44"/>
    <mergeCell ref="N44:O44"/>
    <mergeCell ref="AT43:AU43"/>
    <mergeCell ref="AV43:AW43"/>
    <mergeCell ref="AX43:AY43"/>
    <mergeCell ref="AZ43:BA43"/>
    <mergeCell ref="BB43:BC43"/>
    <mergeCell ref="BD43:BE43"/>
    <mergeCell ref="AH43:AI43"/>
    <mergeCell ref="AJ43:AK43"/>
    <mergeCell ref="AL43:AM43"/>
    <mergeCell ref="AN43:AO43"/>
    <mergeCell ref="AP43:AQ43"/>
    <mergeCell ref="AR43:AS43"/>
    <mergeCell ref="V43:W43"/>
    <mergeCell ref="X43:Y43"/>
    <mergeCell ref="Z43:AA43"/>
    <mergeCell ref="AB43:AC43"/>
    <mergeCell ref="AD43:AE43"/>
    <mergeCell ref="AF43:AG43"/>
    <mergeCell ref="BL44:BM44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AZ37:BA37"/>
    <mergeCell ref="BB37:BC37"/>
    <mergeCell ref="BD37:BE37"/>
    <mergeCell ref="BF37:BG37"/>
    <mergeCell ref="BH37:BI37"/>
    <mergeCell ref="BJ37:BK37"/>
    <mergeCell ref="AN37:AO37"/>
    <mergeCell ref="AP37:AQ37"/>
    <mergeCell ref="AR37:AS37"/>
    <mergeCell ref="AT37:AU37"/>
    <mergeCell ref="AV37:AW37"/>
    <mergeCell ref="AX37:AY37"/>
    <mergeCell ref="AB37:AC37"/>
    <mergeCell ref="AD37:AE37"/>
    <mergeCell ref="AF37:AG37"/>
    <mergeCell ref="AH37:AI37"/>
    <mergeCell ref="AJ37:AK37"/>
    <mergeCell ref="AL37:AM37"/>
    <mergeCell ref="P37:Q37"/>
    <mergeCell ref="R37:S37"/>
    <mergeCell ref="T37:U37"/>
    <mergeCell ref="V37:W37"/>
    <mergeCell ref="BF43:BG43"/>
    <mergeCell ref="BH43:BI43"/>
    <mergeCell ref="BJ43:BK43"/>
    <mergeCell ref="D37:E37"/>
    <mergeCell ref="F37:G37"/>
    <mergeCell ref="H37:I37"/>
    <mergeCell ref="J37:K37"/>
    <mergeCell ref="L37:M37"/>
    <mergeCell ref="N37:O37"/>
    <mergeCell ref="BB36:BC36"/>
    <mergeCell ref="BD36:BE36"/>
    <mergeCell ref="BF36:BG36"/>
    <mergeCell ref="BH36:BI36"/>
    <mergeCell ref="BJ36:BK36"/>
    <mergeCell ref="BL36:BM36"/>
    <mergeCell ref="AP36:AQ36"/>
    <mergeCell ref="AR36:AS36"/>
    <mergeCell ref="AT36:AU36"/>
    <mergeCell ref="AV36:AW36"/>
    <mergeCell ref="AX36:AY36"/>
    <mergeCell ref="AZ36:BA36"/>
    <mergeCell ref="AD36:AE36"/>
    <mergeCell ref="AF36:AG36"/>
    <mergeCell ref="AH36:AI36"/>
    <mergeCell ref="AJ36:AK36"/>
    <mergeCell ref="AL36:AM36"/>
    <mergeCell ref="AN36:AO36"/>
    <mergeCell ref="R36:S36"/>
    <mergeCell ref="T36:U36"/>
    <mergeCell ref="V36:W36"/>
    <mergeCell ref="X36:Y36"/>
    <mergeCell ref="Z36:AA36"/>
    <mergeCell ref="AB36:AC36"/>
    <mergeCell ref="BL37:BM37"/>
    <mergeCell ref="B36:B41"/>
    <mergeCell ref="D36:E36"/>
    <mergeCell ref="F36:G36"/>
    <mergeCell ref="H36:I36"/>
    <mergeCell ref="J36:K36"/>
    <mergeCell ref="L36:M36"/>
    <mergeCell ref="N36:O36"/>
    <mergeCell ref="P36:Q36"/>
    <mergeCell ref="AX34:AY34"/>
    <mergeCell ref="AZ34:BA34"/>
    <mergeCell ref="BB34:BC34"/>
    <mergeCell ref="BD34:BE34"/>
    <mergeCell ref="BF34:BG34"/>
    <mergeCell ref="BH34:BI34"/>
    <mergeCell ref="AL34:AM34"/>
    <mergeCell ref="AN34:AO34"/>
    <mergeCell ref="AP34:AQ34"/>
    <mergeCell ref="AR34:AS34"/>
    <mergeCell ref="AT34:AU34"/>
    <mergeCell ref="AV34:AW34"/>
    <mergeCell ref="Z34:AA34"/>
    <mergeCell ref="AB34:AC34"/>
    <mergeCell ref="AD34:AE34"/>
    <mergeCell ref="AF34:AG34"/>
    <mergeCell ref="AH34:AI34"/>
    <mergeCell ref="AJ34:AK34"/>
    <mergeCell ref="N34:O34"/>
    <mergeCell ref="P34:Q34"/>
    <mergeCell ref="R34:S34"/>
    <mergeCell ref="T34:U34"/>
    <mergeCell ref="X37:Y37"/>
    <mergeCell ref="Z37:AA37"/>
    <mergeCell ref="V34:W34"/>
    <mergeCell ref="X34:Y34"/>
    <mergeCell ref="BD33:BE33"/>
    <mergeCell ref="BF33:BG33"/>
    <mergeCell ref="BH33:BI33"/>
    <mergeCell ref="BJ33:BK33"/>
    <mergeCell ref="BL33:BM33"/>
    <mergeCell ref="D34:E34"/>
    <mergeCell ref="F34:G34"/>
    <mergeCell ref="H34:I34"/>
    <mergeCell ref="J34:K34"/>
    <mergeCell ref="L34:M34"/>
    <mergeCell ref="AR33:AS33"/>
    <mergeCell ref="AT33:AU33"/>
    <mergeCell ref="AV33:AW33"/>
    <mergeCell ref="AX33:AY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T33:U33"/>
    <mergeCell ref="V33:W33"/>
    <mergeCell ref="X33:Y33"/>
    <mergeCell ref="Z33:AA33"/>
    <mergeCell ref="AB33:AC33"/>
    <mergeCell ref="AD33:AE33"/>
    <mergeCell ref="BJ34:BK34"/>
    <mergeCell ref="BL34:BM34"/>
    <mergeCell ref="D33:E33"/>
    <mergeCell ref="F33:G33"/>
    <mergeCell ref="H33:I33"/>
    <mergeCell ref="J33:K33"/>
    <mergeCell ref="L33:M33"/>
    <mergeCell ref="N33:O33"/>
    <mergeCell ref="P33:Q33"/>
    <mergeCell ref="R33:S33"/>
    <mergeCell ref="AX32:AY32"/>
    <mergeCell ref="AZ32:BA32"/>
    <mergeCell ref="BB32:BC32"/>
    <mergeCell ref="BD32:BE32"/>
    <mergeCell ref="BF32:BG32"/>
    <mergeCell ref="BH32:BI32"/>
    <mergeCell ref="AL32:AM32"/>
    <mergeCell ref="AN32:AO32"/>
    <mergeCell ref="AP32:AQ32"/>
    <mergeCell ref="AR32:AS32"/>
    <mergeCell ref="AT32:AU32"/>
    <mergeCell ref="AV32:AW32"/>
    <mergeCell ref="Z32:AA32"/>
    <mergeCell ref="AB32:AC32"/>
    <mergeCell ref="AD32:AE32"/>
    <mergeCell ref="AF32:AG32"/>
    <mergeCell ref="AH32:AI32"/>
    <mergeCell ref="AJ32:AK32"/>
    <mergeCell ref="N32:O32"/>
    <mergeCell ref="P32:Q32"/>
    <mergeCell ref="R32:S32"/>
    <mergeCell ref="T32:U32"/>
    <mergeCell ref="V32:W32"/>
    <mergeCell ref="X32:Y32"/>
    <mergeCell ref="BJ31:BK31"/>
    <mergeCell ref="BL31:BM31"/>
    <mergeCell ref="D32:E32"/>
    <mergeCell ref="F32:G32"/>
    <mergeCell ref="H32:I32"/>
    <mergeCell ref="J32:K32"/>
    <mergeCell ref="L32:M32"/>
    <mergeCell ref="AR31:AS31"/>
    <mergeCell ref="AT31:AU31"/>
    <mergeCell ref="AV31:AW31"/>
    <mergeCell ref="AX31:AY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T31:U31"/>
    <mergeCell ref="V31:W31"/>
    <mergeCell ref="X31:Y31"/>
    <mergeCell ref="Z31:AA31"/>
    <mergeCell ref="AB31:AC31"/>
    <mergeCell ref="AD31:AE31"/>
    <mergeCell ref="BJ32:BK32"/>
    <mergeCell ref="BL32:BM32"/>
    <mergeCell ref="D31:E31"/>
    <mergeCell ref="F31:G31"/>
    <mergeCell ref="H31:I31"/>
    <mergeCell ref="J31:K31"/>
    <mergeCell ref="L31:M31"/>
    <mergeCell ref="N31:O31"/>
    <mergeCell ref="P31:Q31"/>
    <mergeCell ref="R31:S31"/>
    <mergeCell ref="AX30:AY30"/>
    <mergeCell ref="AZ30:BA30"/>
    <mergeCell ref="BB30:BC30"/>
    <mergeCell ref="BD30:BE30"/>
    <mergeCell ref="BF30:BG30"/>
    <mergeCell ref="BH30:BI30"/>
    <mergeCell ref="AL30:AM30"/>
    <mergeCell ref="AN30:AO30"/>
    <mergeCell ref="AP30:AQ30"/>
    <mergeCell ref="AR30:AS30"/>
    <mergeCell ref="AT30:AU30"/>
    <mergeCell ref="AV30:AW30"/>
    <mergeCell ref="Z30:AA30"/>
    <mergeCell ref="AB30:AC30"/>
    <mergeCell ref="AD30:AE30"/>
    <mergeCell ref="AF30:AG30"/>
    <mergeCell ref="AH30:AI30"/>
    <mergeCell ref="AJ30:AK30"/>
    <mergeCell ref="N30:O30"/>
    <mergeCell ref="P30:Q30"/>
    <mergeCell ref="R30:S30"/>
    <mergeCell ref="T30:U30"/>
    <mergeCell ref="V30:W30"/>
    <mergeCell ref="X30:Y30"/>
    <mergeCell ref="BD31:BE31"/>
    <mergeCell ref="BF31:BG31"/>
    <mergeCell ref="BH31:BI31"/>
    <mergeCell ref="BJ29:BK29"/>
    <mergeCell ref="BL29:BM29"/>
    <mergeCell ref="D30:E30"/>
    <mergeCell ref="F30:G30"/>
    <mergeCell ref="H30:I30"/>
    <mergeCell ref="J30:K30"/>
    <mergeCell ref="L30:M30"/>
    <mergeCell ref="AR29:AS29"/>
    <mergeCell ref="AT29:AU29"/>
    <mergeCell ref="AV29:AW29"/>
    <mergeCell ref="AX29:AY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BJ30:BK30"/>
    <mergeCell ref="BL30:BM30"/>
    <mergeCell ref="D29:E29"/>
    <mergeCell ref="F29:G29"/>
    <mergeCell ref="H29:I29"/>
    <mergeCell ref="J29:K29"/>
    <mergeCell ref="L29:M29"/>
    <mergeCell ref="N29:O29"/>
    <mergeCell ref="P29:Q29"/>
    <mergeCell ref="R29:S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BD29:BE29"/>
    <mergeCell ref="BF29:BG29"/>
    <mergeCell ref="BH29:BI29"/>
    <mergeCell ref="BJ27:BK27"/>
    <mergeCell ref="BL27:BM27"/>
    <mergeCell ref="D28:E28"/>
    <mergeCell ref="F28:G28"/>
    <mergeCell ref="H28:I28"/>
    <mergeCell ref="J28:K28"/>
    <mergeCell ref="L28:M28"/>
    <mergeCell ref="AR27:AS27"/>
    <mergeCell ref="AT27:AU27"/>
    <mergeCell ref="AV27:AW27"/>
    <mergeCell ref="AX27:AY27"/>
    <mergeCell ref="AZ27:BA27"/>
    <mergeCell ref="BB27:BC27"/>
    <mergeCell ref="AF27:AG27"/>
    <mergeCell ref="AH27:AI27"/>
    <mergeCell ref="AJ27:AK27"/>
    <mergeCell ref="AL27:AM27"/>
    <mergeCell ref="AN27:AO27"/>
    <mergeCell ref="AP27:AQ27"/>
    <mergeCell ref="T27:U27"/>
    <mergeCell ref="V27:W27"/>
    <mergeCell ref="X27:Y27"/>
    <mergeCell ref="Z27:AA27"/>
    <mergeCell ref="AB27:AC27"/>
    <mergeCell ref="AD27:AE27"/>
    <mergeCell ref="BJ28:BK28"/>
    <mergeCell ref="BL28:BM28"/>
    <mergeCell ref="D27:E27"/>
    <mergeCell ref="F27:G27"/>
    <mergeCell ref="H27:I27"/>
    <mergeCell ref="J27:K27"/>
    <mergeCell ref="L27:M27"/>
    <mergeCell ref="N27:O27"/>
    <mergeCell ref="P27:Q27"/>
    <mergeCell ref="R27:S27"/>
    <mergeCell ref="AX26:AY26"/>
    <mergeCell ref="AZ26:BA26"/>
    <mergeCell ref="BB26:BC26"/>
    <mergeCell ref="BD26:BE26"/>
    <mergeCell ref="BF26:BG26"/>
    <mergeCell ref="BH26:BI26"/>
    <mergeCell ref="AL26:AM26"/>
    <mergeCell ref="AN26:AO26"/>
    <mergeCell ref="AP26:AQ26"/>
    <mergeCell ref="AR26:AS26"/>
    <mergeCell ref="AT26:AU26"/>
    <mergeCell ref="AV26:AW26"/>
    <mergeCell ref="Z26:AA26"/>
    <mergeCell ref="AB26:AC26"/>
    <mergeCell ref="AD26:AE26"/>
    <mergeCell ref="AF26:AG26"/>
    <mergeCell ref="AH26:AI26"/>
    <mergeCell ref="AJ26:AK26"/>
    <mergeCell ref="N26:O26"/>
    <mergeCell ref="P26:Q26"/>
    <mergeCell ref="R26:S26"/>
    <mergeCell ref="T26:U26"/>
    <mergeCell ref="V26:W26"/>
    <mergeCell ref="X26:Y26"/>
    <mergeCell ref="BD27:BE27"/>
    <mergeCell ref="BF27:BG27"/>
    <mergeCell ref="BH27:BI27"/>
    <mergeCell ref="BJ25:BK25"/>
    <mergeCell ref="BL25:BM25"/>
    <mergeCell ref="D26:E26"/>
    <mergeCell ref="F26:G26"/>
    <mergeCell ref="H26:I26"/>
    <mergeCell ref="J26:K26"/>
    <mergeCell ref="L26:M26"/>
    <mergeCell ref="AR25:AS25"/>
    <mergeCell ref="AT25:AU25"/>
    <mergeCell ref="AV25:AW25"/>
    <mergeCell ref="AX25:AY25"/>
    <mergeCell ref="AZ25:BA25"/>
    <mergeCell ref="BB25:BC25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BJ26:BK26"/>
    <mergeCell ref="BL26:BM26"/>
    <mergeCell ref="D25:E25"/>
    <mergeCell ref="F25:G25"/>
    <mergeCell ref="H25:I25"/>
    <mergeCell ref="J25:K25"/>
    <mergeCell ref="L25:M25"/>
    <mergeCell ref="N25:O25"/>
    <mergeCell ref="P25:Q25"/>
    <mergeCell ref="R25:S25"/>
    <mergeCell ref="AX24:AY24"/>
    <mergeCell ref="AZ24:BA24"/>
    <mergeCell ref="BB24:BC24"/>
    <mergeCell ref="BD24:BE24"/>
    <mergeCell ref="BF24:BG24"/>
    <mergeCell ref="BH24:BI24"/>
    <mergeCell ref="AL24:AM24"/>
    <mergeCell ref="AN24:AO24"/>
    <mergeCell ref="AP24:AQ24"/>
    <mergeCell ref="AR24:AS24"/>
    <mergeCell ref="AT24:AU24"/>
    <mergeCell ref="AV24:AW24"/>
    <mergeCell ref="Z24:AA24"/>
    <mergeCell ref="AB24:AC24"/>
    <mergeCell ref="AD24:AE24"/>
    <mergeCell ref="AF24:AG24"/>
    <mergeCell ref="AH24:AI24"/>
    <mergeCell ref="AJ24:AK24"/>
    <mergeCell ref="N24:O24"/>
    <mergeCell ref="P24:Q24"/>
    <mergeCell ref="R24:S24"/>
    <mergeCell ref="T24:U24"/>
    <mergeCell ref="V24:W24"/>
    <mergeCell ref="X24:Y24"/>
    <mergeCell ref="BD25:BE25"/>
    <mergeCell ref="BF25:BG25"/>
    <mergeCell ref="BH25:BI25"/>
    <mergeCell ref="BF23:BG23"/>
    <mergeCell ref="BH23:BI23"/>
    <mergeCell ref="BJ23:BK23"/>
    <mergeCell ref="BL23:BM23"/>
    <mergeCell ref="D24:E24"/>
    <mergeCell ref="F24:G24"/>
    <mergeCell ref="H24:I24"/>
    <mergeCell ref="J24:K24"/>
    <mergeCell ref="L24:M24"/>
    <mergeCell ref="AR23:AS23"/>
    <mergeCell ref="AT23:AU23"/>
    <mergeCell ref="AV23:AW23"/>
    <mergeCell ref="AX23:AY23"/>
    <mergeCell ref="AZ23:BA23"/>
    <mergeCell ref="BB23:BC23"/>
    <mergeCell ref="AF23:AG23"/>
    <mergeCell ref="AH23:AI23"/>
    <mergeCell ref="AJ23:AK23"/>
    <mergeCell ref="AL23:AM23"/>
    <mergeCell ref="AN23:AO23"/>
    <mergeCell ref="AP23:AQ23"/>
    <mergeCell ref="T23:U23"/>
    <mergeCell ref="V23:W23"/>
    <mergeCell ref="X23:Y23"/>
    <mergeCell ref="Z23:AA23"/>
    <mergeCell ref="AB23:AC23"/>
    <mergeCell ref="AD23:AE23"/>
    <mergeCell ref="BJ24:BK24"/>
    <mergeCell ref="BL24:BM24"/>
    <mergeCell ref="BL22:BM22"/>
    <mergeCell ref="D23:E23"/>
    <mergeCell ref="F23:G23"/>
    <mergeCell ref="H23:I23"/>
    <mergeCell ref="J23:K23"/>
    <mergeCell ref="L23:M23"/>
    <mergeCell ref="N23:O23"/>
    <mergeCell ref="P23:Q23"/>
    <mergeCell ref="R23:S23"/>
    <mergeCell ref="AX22:AY22"/>
    <mergeCell ref="AZ22:BA22"/>
    <mergeCell ref="BB22:BC22"/>
    <mergeCell ref="BD22:BE22"/>
    <mergeCell ref="BF22:BG22"/>
    <mergeCell ref="BH22:BI22"/>
    <mergeCell ref="AL22:AM22"/>
    <mergeCell ref="AN22:AO22"/>
    <mergeCell ref="AP22:AQ22"/>
    <mergeCell ref="AR22:AS22"/>
    <mergeCell ref="AT22:AU22"/>
    <mergeCell ref="AV22:AW22"/>
    <mergeCell ref="Z22:AA22"/>
    <mergeCell ref="AB22:AC22"/>
    <mergeCell ref="AD22:AE22"/>
    <mergeCell ref="AF22:AG22"/>
    <mergeCell ref="AH22:AI22"/>
    <mergeCell ref="AJ22:AK22"/>
    <mergeCell ref="N22:O22"/>
    <mergeCell ref="P22:Q22"/>
    <mergeCell ref="R22:S22"/>
    <mergeCell ref="T22:U22"/>
    <mergeCell ref="BD23:BE23"/>
    <mergeCell ref="T20:U20"/>
    <mergeCell ref="V22:W22"/>
    <mergeCell ref="X22:Y22"/>
    <mergeCell ref="BD21:BE21"/>
    <mergeCell ref="BF21:BG21"/>
    <mergeCell ref="BH21:BI21"/>
    <mergeCell ref="BJ21:BK21"/>
    <mergeCell ref="BL21:BM21"/>
    <mergeCell ref="D22:E22"/>
    <mergeCell ref="F22:G22"/>
    <mergeCell ref="H22:I22"/>
    <mergeCell ref="J22:K22"/>
    <mergeCell ref="L22:M22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T21:U21"/>
    <mergeCell ref="V21:W21"/>
    <mergeCell ref="X21:Y21"/>
    <mergeCell ref="Z21:AA21"/>
    <mergeCell ref="AB21:AC21"/>
    <mergeCell ref="AD21:AE21"/>
    <mergeCell ref="BJ22:BK22"/>
    <mergeCell ref="AD19:AE19"/>
    <mergeCell ref="BJ20:BK20"/>
    <mergeCell ref="BL20:BM20"/>
    <mergeCell ref="D21:E21"/>
    <mergeCell ref="F21:G21"/>
    <mergeCell ref="H21:I21"/>
    <mergeCell ref="J21:K21"/>
    <mergeCell ref="L21:M21"/>
    <mergeCell ref="N21:O21"/>
    <mergeCell ref="P21:Q21"/>
    <mergeCell ref="R21:S21"/>
    <mergeCell ref="AX20:AY20"/>
    <mergeCell ref="AZ20:BA20"/>
    <mergeCell ref="BB20:BC20"/>
    <mergeCell ref="BD20:BE20"/>
    <mergeCell ref="BF20:BG20"/>
    <mergeCell ref="BH20:BI20"/>
    <mergeCell ref="AL20:AM20"/>
    <mergeCell ref="AN20:AO20"/>
    <mergeCell ref="AP20:AQ20"/>
    <mergeCell ref="AR20:AS20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N20:O20"/>
    <mergeCell ref="P20:Q20"/>
    <mergeCell ref="R20:S20"/>
    <mergeCell ref="P18:Q18"/>
    <mergeCell ref="R18:S18"/>
    <mergeCell ref="T18:U18"/>
    <mergeCell ref="V20:W20"/>
    <mergeCell ref="X20:Y20"/>
    <mergeCell ref="BD19:BE19"/>
    <mergeCell ref="BF19:BG19"/>
    <mergeCell ref="BH19:BI19"/>
    <mergeCell ref="BJ19:BK19"/>
    <mergeCell ref="BL19:BM19"/>
    <mergeCell ref="D20:E20"/>
    <mergeCell ref="F20:G20"/>
    <mergeCell ref="H20:I20"/>
    <mergeCell ref="J20:K20"/>
    <mergeCell ref="L20:M20"/>
    <mergeCell ref="AR19:AS19"/>
    <mergeCell ref="AT19:AU19"/>
    <mergeCell ref="AV19:AW19"/>
    <mergeCell ref="AX19:AY19"/>
    <mergeCell ref="AZ19:BA19"/>
    <mergeCell ref="BB19:BC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X19:Y19"/>
    <mergeCell ref="Z19:AA19"/>
    <mergeCell ref="AB19:AC19"/>
    <mergeCell ref="AZ18:BA18"/>
    <mergeCell ref="BB18:BC18"/>
    <mergeCell ref="BD18:BE18"/>
    <mergeCell ref="BF18:BG18"/>
    <mergeCell ref="BH18:BI18"/>
    <mergeCell ref="AL18:AM18"/>
    <mergeCell ref="AN18:AO18"/>
    <mergeCell ref="AP18:AQ18"/>
    <mergeCell ref="AR18:AS18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X18:Y18"/>
    <mergeCell ref="BD17:BE17"/>
    <mergeCell ref="BF17:BG17"/>
    <mergeCell ref="BH17:BI17"/>
    <mergeCell ref="BJ17:BK17"/>
    <mergeCell ref="BL17:BM17"/>
    <mergeCell ref="D18:E18"/>
    <mergeCell ref="F18:G18"/>
    <mergeCell ref="H18:I18"/>
    <mergeCell ref="J18:K18"/>
    <mergeCell ref="L18:M18"/>
    <mergeCell ref="AR17:AS17"/>
    <mergeCell ref="AT17:AU17"/>
    <mergeCell ref="AV17:AW17"/>
    <mergeCell ref="AX17:AY17"/>
    <mergeCell ref="AZ17:BA17"/>
    <mergeCell ref="BB17:BC17"/>
    <mergeCell ref="AF17:AG17"/>
    <mergeCell ref="AH17:AI17"/>
    <mergeCell ref="AJ17:AK17"/>
    <mergeCell ref="AL17:AM17"/>
    <mergeCell ref="AN17:AO17"/>
    <mergeCell ref="AP17:AQ17"/>
    <mergeCell ref="T17:U17"/>
    <mergeCell ref="V17:W17"/>
    <mergeCell ref="X17:Y17"/>
    <mergeCell ref="Z17:AA17"/>
    <mergeCell ref="AB17:AC17"/>
    <mergeCell ref="AD17:AE17"/>
    <mergeCell ref="BJ18:BK18"/>
    <mergeCell ref="BL18:BM18"/>
    <mergeCell ref="AX18:AY18"/>
    <mergeCell ref="U7:V7"/>
    <mergeCell ref="B17:B34"/>
    <mergeCell ref="D17:E17"/>
    <mergeCell ref="F17:G17"/>
    <mergeCell ref="H17:I17"/>
    <mergeCell ref="J17:K17"/>
    <mergeCell ref="L17:M17"/>
    <mergeCell ref="N17:O17"/>
    <mergeCell ref="P17:Q17"/>
    <mergeCell ref="R17:S17"/>
    <mergeCell ref="R2:T2"/>
    <mergeCell ref="U2:V2"/>
    <mergeCell ref="U3:V3"/>
    <mergeCell ref="U4:V4"/>
    <mergeCell ref="U5:V5"/>
    <mergeCell ref="U6:V6"/>
    <mergeCell ref="B2:B6"/>
    <mergeCell ref="C2:H2"/>
    <mergeCell ref="J2:K2"/>
    <mergeCell ref="L2:M2"/>
    <mergeCell ref="N2:O2"/>
    <mergeCell ref="P2:Q2"/>
    <mergeCell ref="V18:W18"/>
    <mergeCell ref="D19:E19"/>
    <mergeCell ref="F19:G19"/>
    <mergeCell ref="H19:I19"/>
    <mergeCell ref="J19:K19"/>
    <mergeCell ref="L19:M19"/>
    <mergeCell ref="N19:O19"/>
    <mergeCell ref="P19:Q19"/>
    <mergeCell ref="R19:S19"/>
    <mergeCell ref="N18:O18"/>
  </mergeCells>
  <phoneticPr fontId="1"/>
  <conditionalFormatting sqref="D17:BM18">
    <cfRule type="expression" dxfId="13" priority="1" stopIfTrue="1">
      <formula>D$43=7</formula>
    </cfRule>
    <cfRule type="expression" dxfId="12" priority="2">
      <formula>D$43=1</formula>
    </cfRule>
  </conditionalFormatting>
  <conditionalFormatting sqref="D36:BM37">
    <cfRule type="expression" dxfId="11" priority="3" stopIfTrue="1">
      <formula>D$43=7</formula>
    </cfRule>
    <cfRule type="expression" dxfId="10" priority="4">
      <formula>D$43=1</formula>
    </cfRule>
  </conditionalFormatting>
  <conditionalFormatting sqref="D43:BM45">
    <cfRule type="expression" dxfId="9" priority="5" stopIfTrue="1">
      <formula>D$43=7</formula>
    </cfRule>
    <cfRule type="expression" dxfId="8" priority="6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1AE58D-1644-8944-AFBC-360588BB0EF0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BK47:BK56 BK58:BK67 BK69:BK78 BK80:BK89 BK91:BK93 BK95:BK97 BK127:BK129 BK107:BK109 BK111:BK113 BK103:BK105 BK123:BK125 BK99:BK101 BK115:BK117 BK119:BK121 BM47:BM56 BM58:BM67 BM69:BM78 BM80:BM89 BM91:BM93 BM95:BM97 BM127:BM129 BM107:BM109 BM111:BM113 BM103:BM105 BM123:BM125 BM99:BM101 BM115:BM117 BM119:BM121 E38:E41 G38:G41 I38:I41 K38:K41 M38:M41 O38:O41 Q38:Q41 S38:S41 U38:U41 W38:W41 Y38:Y41 AA38:AA41 AC38:AC41 AE38:AE41 AG38:AG41 AI38:AI41 AK38:AK41 AM38:AM41 AO38:AO41 AQ38:AQ41 AS38:AS41 AU38:AU41 AW38:AW41 AY38:AY41 BA38:BA41 BC38:BC41 BE38:BE41 BG38:BG41 BI38:BI41 BK38:BK41 BM38:BM41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F113E-9C93-BD4B-81B5-D29AC1FF5718}">
  <dimension ref="B1:BK133"/>
  <sheetViews>
    <sheetView showGridLines="0" zoomScale="90" zoomScaleNormal="9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97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190000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SUMIF($E$58:$BK$130,設定!B5,$D$58:$BK$130)</f>
        <v>70000</v>
      </c>
      <c r="E4" s="70">
        <f>D4/$G$14</f>
        <v>0.47619047619047616</v>
      </c>
      <c r="F4" s="67">
        <f>設定!B15</f>
        <v>0</v>
      </c>
      <c r="G4" s="69">
        <f>SUMIF($E$58:$BK$130,設定!B15,$D$58:$BK$130)</f>
        <v>0</v>
      </c>
      <c r="H4" s="71">
        <f>G4/$G$14</f>
        <v>0</v>
      </c>
      <c r="J4" s="36" t="str">
        <f>設定!D5</f>
        <v>夫</v>
      </c>
      <c r="K4" s="69">
        <f t="shared" ref="K4:K13" si="0">SUM(D47:BK47)</f>
        <v>300000</v>
      </c>
      <c r="L4" s="36" t="str">
        <f>設定!F5</f>
        <v>所得税</v>
      </c>
      <c r="M4" s="72">
        <f t="shared" ref="M4:M13" si="1">SUM(D58:BK58)</f>
        <v>30000</v>
      </c>
      <c r="N4" s="68" t="str">
        <f>設定!H5</f>
        <v>こども</v>
      </c>
      <c r="O4" s="69">
        <f t="shared" ref="O4:O13" si="2">SUM(D69:BK69)</f>
        <v>30000</v>
      </c>
      <c r="P4" s="36" t="str">
        <f>設定!J5</f>
        <v>住居費</v>
      </c>
      <c r="Q4" s="72">
        <f t="shared" ref="Q4:Q13" si="3">SUM(D80:BK80)</f>
        <v>70000</v>
      </c>
      <c r="R4" s="68" t="str">
        <f>設定!L5</f>
        <v>食費</v>
      </c>
      <c r="S4" s="73"/>
      <c r="T4" s="72">
        <f>SUM(D94:BK94)</f>
        <v>7000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SUMIF($E$58:$BK$130,設定!B6,$D$58:$BK$130)</f>
        <v>0</v>
      </c>
      <c r="E5" s="70">
        <f t="shared" ref="E5:E13" si="4">D5/$G$14</f>
        <v>0</v>
      </c>
      <c r="F5" s="67">
        <f>設定!B16</f>
        <v>0</v>
      </c>
      <c r="G5" s="69">
        <f>SUMIF($E$58:$BK$130,設定!B16,$D$58:$BK$130)</f>
        <v>0</v>
      </c>
      <c r="H5" s="71">
        <f t="shared" ref="H5:H8" si="5">G5/$G$14</f>
        <v>0</v>
      </c>
      <c r="J5" s="36" t="str">
        <f>設定!D6</f>
        <v>妻パート</v>
      </c>
      <c r="K5" s="69">
        <f t="shared" si="0"/>
        <v>0</v>
      </c>
      <c r="L5" s="36" t="str">
        <f>設定!F6</f>
        <v>住民税</v>
      </c>
      <c r="M5" s="72">
        <f t="shared" si="1"/>
        <v>10000</v>
      </c>
      <c r="N5" s="68" t="str">
        <f>設定!H6</f>
        <v>夫</v>
      </c>
      <c r="O5" s="69">
        <f t="shared" si="2"/>
        <v>0</v>
      </c>
      <c r="P5" s="36" t="str">
        <f>設定!J6</f>
        <v>光熱費</v>
      </c>
      <c r="Q5" s="72">
        <f t="shared" si="3"/>
        <v>0</v>
      </c>
      <c r="R5" s="68" t="str">
        <f>設定!L6</f>
        <v>外食</v>
      </c>
      <c r="S5" s="73"/>
      <c r="T5" s="72">
        <f>SUM(D98:BK98)</f>
        <v>0</v>
      </c>
      <c r="U5" s="149">
        <f>SUM(M14,O14,Q14,T14)</f>
        <v>147000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SUMIF($E$58:$BK$130,設定!B7,$D$58:$BK$130)</f>
        <v>0</v>
      </c>
      <c r="E6" s="70">
        <f t="shared" si="4"/>
        <v>0</v>
      </c>
      <c r="F6" s="67">
        <f>設定!B17</f>
        <v>0</v>
      </c>
      <c r="G6" s="69">
        <f>SUMIF($E$58:$BK$130,設定!B17,$D$58:$BK$130)</f>
        <v>0</v>
      </c>
      <c r="H6" s="71">
        <f t="shared" si="5"/>
        <v>0</v>
      </c>
      <c r="J6" s="36" t="str">
        <f>設定!D7</f>
        <v>ボーナス</v>
      </c>
      <c r="K6" s="69">
        <f t="shared" si="0"/>
        <v>0</v>
      </c>
      <c r="L6" s="36" t="str">
        <f>設定!F7</f>
        <v>健康保険</v>
      </c>
      <c r="M6" s="72">
        <f t="shared" si="1"/>
        <v>0</v>
      </c>
      <c r="N6" s="68" t="str">
        <f>設定!H7</f>
        <v>妻</v>
      </c>
      <c r="O6" s="69">
        <f t="shared" si="2"/>
        <v>0</v>
      </c>
      <c r="P6" s="36" t="str">
        <f>設定!J7</f>
        <v>水道費</v>
      </c>
      <c r="Q6" s="72">
        <f t="shared" si="3"/>
        <v>0</v>
      </c>
      <c r="R6" s="68" t="str">
        <f>設定!L7</f>
        <v>日用品</v>
      </c>
      <c r="S6" s="73"/>
      <c r="T6" s="72">
        <f>SUM(D102:BK102)</f>
        <v>0</v>
      </c>
      <c r="U6" s="195" t="s">
        <v>75</v>
      </c>
      <c r="V6" s="196"/>
      <c r="X6" s="74" t="s">
        <v>51</v>
      </c>
      <c r="Y6" s="69">
        <f>T14</f>
        <v>7000</v>
      </c>
    </row>
    <row r="7" spans="2:25" ht="21" thickBot="1">
      <c r="C7" s="36" t="str">
        <f>設定!B8</f>
        <v>PayPay</v>
      </c>
      <c r="D7" s="69">
        <f>SUMIF($E$58:$BK$130,設定!B8,$D$58:$BK$130)</f>
        <v>0</v>
      </c>
      <c r="E7" s="70">
        <f t="shared" si="4"/>
        <v>0</v>
      </c>
      <c r="F7" s="67">
        <f>設定!B18</f>
        <v>0</v>
      </c>
      <c r="G7" s="69">
        <f>SUMIF($E$58:$BK$130,設定!B18,$D$58:$BK$130)</f>
        <v>0</v>
      </c>
      <c r="H7" s="71">
        <f t="shared" si="5"/>
        <v>0</v>
      </c>
      <c r="J7" s="36" t="str">
        <f>設定!D8</f>
        <v>児童手当</v>
      </c>
      <c r="K7" s="69">
        <f t="shared" si="0"/>
        <v>0</v>
      </c>
      <c r="L7" s="36" t="str">
        <f>設定!F8</f>
        <v>厚生年金</v>
      </c>
      <c r="M7" s="72">
        <f t="shared" si="1"/>
        <v>0</v>
      </c>
      <c r="N7" s="68">
        <f>設定!H8</f>
        <v>0</v>
      </c>
      <c r="O7" s="69">
        <f t="shared" si="2"/>
        <v>0</v>
      </c>
      <c r="P7" s="36" t="str">
        <f>設定!J8</f>
        <v>通信費</v>
      </c>
      <c r="Q7" s="72">
        <f t="shared" si="3"/>
        <v>0</v>
      </c>
      <c r="R7" s="68" t="str">
        <f>設定!L8</f>
        <v>娯楽費</v>
      </c>
      <c r="S7" s="73"/>
      <c r="T7" s="72">
        <f>SUM(D106:BK106)</f>
        <v>0</v>
      </c>
      <c r="U7" s="151">
        <f>K14-U5</f>
        <v>183000</v>
      </c>
      <c r="V7" s="152"/>
    </row>
    <row r="8" spans="2:25">
      <c r="C8" s="36" t="str">
        <f>設定!B9</f>
        <v>現金</v>
      </c>
      <c r="D8" s="69">
        <f>SUMIF($E$58:$BK$130,設定!B9,$D$58:$BK$130)</f>
        <v>0</v>
      </c>
      <c r="E8" s="70">
        <f t="shared" si="4"/>
        <v>0</v>
      </c>
      <c r="F8" s="67">
        <f>設定!B19</f>
        <v>0</v>
      </c>
      <c r="G8" s="69">
        <f>SUMIF($E$58:$BK$130,設定!B19,$D$58:$BK$130)</f>
        <v>0</v>
      </c>
      <c r="H8" s="71">
        <f t="shared" si="5"/>
        <v>0</v>
      </c>
      <c r="J8" s="36" t="str">
        <f>設定!D9</f>
        <v>雑収入</v>
      </c>
      <c r="K8" s="69">
        <f t="shared" si="0"/>
        <v>30000</v>
      </c>
      <c r="L8" s="36">
        <f>設定!F9</f>
        <v>0</v>
      </c>
      <c r="M8" s="72">
        <f t="shared" si="1"/>
        <v>0</v>
      </c>
      <c r="N8" s="68">
        <f>設定!H9</f>
        <v>0</v>
      </c>
      <c r="O8" s="69">
        <f t="shared" si="2"/>
        <v>0</v>
      </c>
      <c r="P8" s="36" t="str">
        <f>設定!J9</f>
        <v>車費</v>
      </c>
      <c r="Q8" s="72">
        <f t="shared" si="3"/>
        <v>0</v>
      </c>
      <c r="R8" s="68" t="str">
        <f>設定!L9</f>
        <v>美容費</v>
      </c>
      <c r="S8" s="73"/>
      <c r="T8" s="72">
        <f>SUM(D110:BK110)</f>
        <v>0</v>
      </c>
    </row>
    <row r="9" spans="2:25">
      <c r="C9" s="36" t="str">
        <f>設定!B10</f>
        <v>JCB</v>
      </c>
      <c r="D9" s="69">
        <f>SUMIF($E$58:$BK$130,設定!B10,$D$58:$BK$130)</f>
        <v>70000</v>
      </c>
      <c r="E9" s="70">
        <f t="shared" si="4"/>
        <v>0.47619047619047616</v>
      </c>
      <c r="F9" s="67"/>
      <c r="G9" s="69"/>
      <c r="H9" s="59"/>
      <c r="J9" s="36">
        <f>設定!D10</f>
        <v>0</v>
      </c>
      <c r="K9" s="69">
        <f t="shared" si="0"/>
        <v>0</v>
      </c>
      <c r="L9" s="36">
        <f>設定!F10</f>
        <v>0</v>
      </c>
      <c r="M9" s="72">
        <f t="shared" si="1"/>
        <v>0</v>
      </c>
      <c r="N9" s="68">
        <f>設定!H10</f>
        <v>0</v>
      </c>
      <c r="O9" s="69">
        <f t="shared" si="2"/>
        <v>0</v>
      </c>
      <c r="P9" s="36" t="str">
        <f>設定!J10</f>
        <v>自己投資</v>
      </c>
      <c r="Q9" s="72">
        <f t="shared" si="3"/>
        <v>0</v>
      </c>
      <c r="R9" s="68" t="str">
        <f>設定!L10</f>
        <v>交際費</v>
      </c>
      <c r="S9" s="73"/>
      <c r="T9" s="72">
        <f>SUM(D114:BK114)</f>
        <v>0</v>
      </c>
    </row>
    <row r="10" spans="2:25">
      <c r="C10" s="36" t="str">
        <f>設定!B11</f>
        <v>VISA</v>
      </c>
      <c r="D10" s="69">
        <f>SUMIF($E$58:$BK$130,設定!B11,$D$58:$BK$130)</f>
        <v>7000</v>
      </c>
      <c r="E10" s="70">
        <f t="shared" si="4"/>
        <v>4.7619047619047616E-2</v>
      </c>
      <c r="F10" s="67"/>
      <c r="G10" s="69"/>
      <c r="H10" s="59"/>
      <c r="J10" s="36">
        <f>設定!D11</f>
        <v>0</v>
      </c>
      <c r="K10" s="69">
        <f t="shared" si="0"/>
        <v>0</v>
      </c>
      <c r="L10" s="36">
        <f>設定!F11</f>
        <v>0</v>
      </c>
      <c r="M10" s="72">
        <f t="shared" si="1"/>
        <v>0</v>
      </c>
      <c r="N10" s="68">
        <f>設定!H11</f>
        <v>0</v>
      </c>
      <c r="O10" s="69">
        <f t="shared" si="2"/>
        <v>0</v>
      </c>
      <c r="P10" s="36">
        <f>設定!J11</f>
        <v>0</v>
      </c>
      <c r="Q10" s="72">
        <f t="shared" si="3"/>
        <v>0</v>
      </c>
      <c r="R10" s="68" t="str">
        <f>設定!L11</f>
        <v>その他</v>
      </c>
      <c r="S10" s="73"/>
      <c r="T10" s="72">
        <f>SUM(D118:BK118)</f>
        <v>0</v>
      </c>
    </row>
    <row r="11" spans="2:25">
      <c r="C11" s="36" t="str">
        <f>設定!B12</f>
        <v>MASTER</v>
      </c>
      <c r="D11" s="69">
        <f>SUMIF($E$58:$BK$130,設定!B12,$D$58:$BK$130)</f>
        <v>0</v>
      </c>
      <c r="E11" s="70">
        <f t="shared" si="4"/>
        <v>0</v>
      </c>
      <c r="F11" s="67"/>
      <c r="G11" s="69"/>
      <c r="H11" s="59"/>
      <c r="J11" s="36">
        <f>設定!D12</f>
        <v>0</v>
      </c>
      <c r="K11" s="69">
        <f t="shared" si="0"/>
        <v>0</v>
      </c>
      <c r="L11" s="36">
        <f>設定!F12</f>
        <v>0</v>
      </c>
      <c r="M11" s="72">
        <f t="shared" si="1"/>
        <v>0</v>
      </c>
      <c r="N11" s="68">
        <f>設定!H12</f>
        <v>0</v>
      </c>
      <c r="O11" s="69">
        <f t="shared" si="2"/>
        <v>0</v>
      </c>
      <c r="P11" s="36">
        <f>設定!J12</f>
        <v>0</v>
      </c>
      <c r="Q11" s="72">
        <f t="shared" si="3"/>
        <v>0</v>
      </c>
      <c r="R11" s="68">
        <f>設定!L12</f>
        <v>0</v>
      </c>
      <c r="S11" s="73"/>
      <c r="T11" s="72">
        <f>SUM(D122:BK122)</f>
        <v>0</v>
      </c>
    </row>
    <row r="12" spans="2:25">
      <c r="C12" s="36" t="str">
        <f>設定!B13</f>
        <v>GMO証券</v>
      </c>
      <c r="D12" s="69">
        <f>SUMIF($E$58:$BK$130,設定!B13,$D$58:$BK$130)</f>
        <v>0</v>
      </c>
      <c r="E12" s="70">
        <f t="shared" si="4"/>
        <v>0</v>
      </c>
      <c r="F12" s="67"/>
      <c r="G12" s="69"/>
      <c r="H12" s="59"/>
      <c r="J12" s="36">
        <f>設定!D13</f>
        <v>0</v>
      </c>
      <c r="K12" s="69">
        <f t="shared" si="0"/>
        <v>0</v>
      </c>
      <c r="L12" s="36">
        <f>設定!F13</f>
        <v>0</v>
      </c>
      <c r="M12" s="72">
        <f t="shared" si="1"/>
        <v>0</v>
      </c>
      <c r="N12" s="68">
        <f>設定!H13</f>
        <v>0</v>
      </c>
      <c r="O12" s="69">
        <f t="shared" si="2"/>
        <v>0</v>
      </c>
      <c r="P12" s="36">
        <f>設定!J13</f>
        <v>0</v>
      </c>
      <c r="Q12" s="72">
        <f t="shared" si="3"/>
        <v>0</v>
      </c>
      <c r="R12" s="68">
        <f>設定!L13</f>
        <v>0</v>
      </c>
      <c r="S12" s="73"/>
      <c r="T12" s="72">
        <f>SUM(D126:BK126)</f>
        <v>0</v>
      </c>
    </row>
    <row r="13" spans="2:25">
      <c r="C13" s="36">
        <f>設定!B14</f>
        <v>0</v>
      </c>
      <c r="D13" s="69">
        <f>SUMIF($E$58:$BK$130,設定!B14,$D$58:$BK$130)</f>
        <v>0</v>
      </c>
      <c r="E13" s="70">
        <f t="shared" si="4"/>
        <v>0</v>
      </c>
      <c r="F13" s="67"/>
      <c r="G13" s="69"/>
      <c r="H13" s="59"/>
      <c r="J13" s="36">
        <f>設定!D14</f>
        <v>0</v>
      </c>
      <c r="K13" s="69">
        <f t="shared" si="0"/>
        <v>0</v>
      </c>
      <c r="L13" s="36">
        <f>設定!F14</f>
        <v>0</v>
      </c>
      <c r="M13" s="72">
        <f t="shared" si="1"/>
        <v>0</v>
      </c>
      <c r="N13" s="68">
        <f>設定!H14</f>
        <v>0</v>
      </c>
      <c r="O13" s="69">
        <f t="shared" si="2"/>
        <v>0</v>
      </c>
      <c r="P13" s="36">
        <f>設定!J14</f>
        <v>0</v>
      </c>
      <c r="Q13" s="72">
        <f t="shared" si="3"/>
        <v>0</v>
      </c>
      <c r="R13" s="68">
        <f>設定!L14</f>
        <v>0</v>
      </c>
      <c r="S13" s="73"/>
      <c r="T13" s="72">
        <f>SUM(D130:BK130)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147000</v>
      </c>
      <c r="H14" s="79">
        <f>SUM(E4:E13,H4:H8)</f>
        <v>1</v>
      </c>
      <c r="J14" s="76" t="s">
        <v>65</v>
      </c>
      <c r="K14" s="78">
        <f>SUM(K4:K13)</f>
        <v>330000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7000</v>
      </c>
    </row>
    <row r="16" spans="2:25" ht="21" thickBot="1"/>
    <row r="17" spans="2:63">
      <c r="B17" s="185" t="s">
        <v>66</v>
      </c>
      <c r="C17" s="56" t="s">
        <v>47</v>
      </c>
      <c r="D17" s="173">
        <f>D44</f>
        <v>45962</v>
      </c>
      <c r="E17" s="173"/>
      <c r="F17" s="174">
        <f>D17+1</f>
        <v>45963</v>
      </c>
      <c r="G17" s="161"/>
      <c r="H17" s="160">
        <f>F17+1</f>
        <v>45964</v>
      </c>
      <c r="I17" s="161"/>
      <c r="J17" s="160">
        <f>H17+1</f>
        <v>45965</v>
      </c>
      <c r="K17" s="161"/>
      <c r="L17" s="160">
        <f>J17+1</f>
        <v>45966</v>
      </c>
      <c r="M17" s="161"/>
      <c r="N17" s="160">
        <f>L17+1</f>
        <v>45967</v>
      </c>
      <c r="O17" s="161"/>
      <c r="P17" s="160">
        <f>N17+1</f>
        <v>45968</v>
      </c>
      <c r="Q17" s="161"/>
      <c r="R17" s="160">
        <f>P17+1</f>
        <v>45969</v>
      </c>
      <c r="S17" s="161"/>
      <c r="T17" s="160">
        <f>R17+1</f>
        <v>45970</v>
      </c>
      <c r="U17" s="161"/>
      <c r="V17" s="160">
        <f>T17+1</f>
        <v>45971</v>
      </c>
      <c r="W17" s="161"/>
      <c r="X17" s="160">
        <f>V17+1</f>
        <v>45972</v>
      </c>
      <c r="Y17" s="161"/>
      <c r="Z17" s="160">
        <f>X17+1</f>
        <v>45973</v>
      </c>
      <c r="AA17" s="161"/>
      <c r="AB17" s="160">
        <f>Z17+1</f>
        <v>45974</v>
      </c>
      <c r="AC17" s="161"/>
      <c r="AD17" s="160">
        <f>AB17+1</f>
        <v>45975</v>
      </c>
      <c r="AE17" s="161"/>
      <c r="AF17" s="160">
        <f>AD17+1</f>
        <v>45976</v>
      </c>
      <c r="AG17" s="161"/>
      <c r="AH17" s="160">
        <f>AF17+1</f>
        <v>45977</v>
      </c>
      <c r="AI17" s="161"/>
      <c r="AJ17" s="160">
        <f>AH17+1</f>
        <v>45978</v>
      </c>
      <c r="AK17" s="161"/>
      <c r="AL17" s="160">
        <f>AJ17+1</f>
        <v>45979</v>
      </c>
      <c r="AM17" s="161"/>
      <c r="AN17" s="160">
        <f>AL17+1</f>
        <v>45980</v>
      </c>
      <c r="AO17" s="161"/>
      <c r="AP17" s="160">
        <f>AN17+1</f>
        <v>45981</v>
      </c>
      <c r="AQ17" s="161"/>
      <c r="AR17" s="160">
        <f>AP17+1</f>
        <v>45982</v>
      </c>
      <c r="AS17" s="161"/>
      <c r="AT17" s="160">
        <f>AR17+1</f>
        <v>45983</v>
      </c>
      <c r="AU17" s="161"/>
      <c r="AV17" s="160">
        <f>AT17+1</f>
        <v>45984</v>
      </c>
      <c r="AW17" s="161"/>
      <c r="AX17" s="160">
        <f>AV17+1</f>
        <v>45985</v>
      </c>
      <c r="AY17" s="161"/>
      <c r="AZ17" s="160">
        <f>AX17+1</f>
        <v>45986</v>
      </c>
      <c r="BA17" s="161"/>
      <c r="BB17" s="160">
        <f>AZ17+1</f>
        <v>45987</v>
      </c>
      <c r="BC17" s="161"/>
      <c r="BD17" s="160">
        <f>BB17+1</f>
        <v>45988</v>
      </c>
      <c r="BE17" s="161"/>
      <c r="BF17" s="160">
        <f>BD17+1</f>
        <v>45989</v>
      </c>
      <c r="BG17" s="161"/>
      <c r="BH17" s="160">
        <f>BF17+1</f>
        <v>45990</v>
      </c>
      <c r="BI17" s="161"/>
      <c r="BJ17" s="197">
        <f>BH17+1</f>
        <v>45991</v>
      </c>
      <c r="BK17" s="198"/>
    </row>
    <row r="18" spans="2:63">
      <c r="B18" s="175"/>
      <c r="C18" s="57" t="s">
        <v>46</v>
      </c>
      <c r="D18" s="181">
        <f>D17</f>
        <v>45962</v>
      </c>
      <c r="E18" s="181"/>
      <c r="F18" s="182">
        <f>F17</f>
        <v>45963</v>
      </c>
      <c r="G18" s="156"/>
      <c r="H18" s="155">
        <f>H17</f>
        <v>45964</v>
      </c>
      <c r="I18" s="156"/>
      <c r="J18" s="155">
        <f>J17</f>
        <v>45965</v>
      </c>
      <c r="K18" s="156"/>
      <c r="L18" s="155">
        <f>L17</f>
        <v>45966</v>
      </c>
      <c r="M18" s="156"/>
      <c r="N18" s="155">
        <f>N17</f>
        <v>45967</v>
      </c>
      <c r="O18" s="156"/>
      <c r="P18" s="155">
        <f>P17</f>
        <v>45968</v>
      </c>
      <c r="Q18" s="156"/>
      <c r="R18" s="155">
        <f>R17</f>
        <v>45969</v>
      </c>
      <c r="S18" s="156"/>
      <c r="T18" s="155">
        <f>T17</f>
        <v>45970</v>
      </c>
      <c r="U18" s="156"/>
      <c r="V18" s="155">
        <f>V17</f>
        <v>45971</v>
      </c>
      <c r="W18" s="156"/>
      <c r="X18" s="155">
        <f>X17</f>
        <v>45972</v>
      </c>
      <c r="Y18" s="156"/>
      <c r="Z18" s="155">
        <f>Z17</f>
        <v>45973</v>
      </c>
      <c r="AA18" s="156"/>
      <c r="AB18" s="155">
        <f>AB17</f>
        <v>45974</v>
      </c>
      <c r="AC18" s="156"/>
      <c r="AD18" s="155">
        <f>AD17</f>
        <v>45975</v>
      </c>
      <c r="AE18" s="156"/>
      <c r="AF18" s="155">
        <f>AF17</f>
        <v>45976</v>
      </c>
      <c r="AG18" s="156"/>
      <c r="AH18" s="155">
        <f>AH17</f>
        <v>45977</v>
      </c>
      <c r="AI18" s="156"/>
      <c r="AJ18" s="155">
        <f>AJ17</f>
        <v>45978</v>
      </c>
      <c r="AK18" s="156"/>
      <c r="AL18" s="155">
        <f>AL17</f>
        <v>45979</v>
      </c>
      <c r="AM18" s="156"/>
      <c r="AN18" s="155">
        <f>AN17</f>
        <v>45980</v>
      </c>
      <c r="AO18" s="156"/>
      <c r="AP18" s="155">
        <f>AP17</f>
        <v>45981</v>
      </c>
      <c r="AQ18" s="156"/>
      <c r="AR18" s="155">
        <f>AR17</f>
        <v>45982</v>
      </c>
      <c r="AS18" s="156"/>
      <c r="AT18" s="155">
        <f>AT17</f>
        <v>45983</v>
      </c>
      <c r="AU18" s="156"/>
      <c r="AV18" s="155">
        <f>AV17</f>
        <v>45984</v>
      </c>
      <c r="AW18" s="156"/>
      <c r="AX18" s="155">
        <f>AX17</f>
        <v>45985</v>
      </c>
      <c r="AY18" s="156"/>
      <c r="AZ18" s="155">
        <f>AZ17</f>
        <v>45986</v>
      </c>
      <c r="BA18" s="156"/>
      <c r="BB18" s="155">
        <f>BB17</f>
        <v>45987</v>
      </c>
      <c r="BC18" s="156"/>
      <c r="BD18" s="155">
        <f>BD17</f>
        <v>45988</v>
      </c>
      <c r="BE18" s="156"/>
      <c r="BF18" s="155">
        <f>BF17</f>
        <v>45989</v>
      </c>
      <c r="BG18" s="156"/>
      <c r="BH18" s="155">
        <f>BH17</f>
        <v>45990</v>
      </c>
      <c r="BI18" s="156"/>
      <c r="BJ18" s="199">
        <f>BJ17</f>
        <v>45991</v>
      </c>
      <c r="BK18" s="200"/>
    </row>
    <row r="19" spans="2:63">
      <c r="B19" s="175"/>
      <c r="C19" s="58" t="str">
        <f>設定!B5</f>
        <v>ゆうちょ(夫）</v>
      </c>
      <c r="D19" s="187">
        <f>'10月'!BL19+SUMIF(E47:E56,設定!$B$5,D47:D56)-SUMIF(E58:E130,設定!$B$5,D58:D130)+SUMIF(E39,設定!$B$5,D39)+SUMIF(E41,設定!$B$5,D41)-SUMIF(E38,設定!$B$5,D38)-SUMIF(E40,設定!$B$5,D40)</f>
        <v>5420000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5420000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5420000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5420000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5420000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5420000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5420000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5420000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5420000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5420000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5420000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5420000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5420000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5420000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5420000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5420000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5420000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5420000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5420000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5420000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5420000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5420000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5420000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5420000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5420000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5420000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5420000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5420000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5420000</v>
      </c>
      <c r="BI19" s="188"/>
      <c r="BJ19" s="187">
        <f>BH19+SUMIF(BK47:BK56,設定!$B$5,BJ47:BJ56)-SUMIF(BK58:BK130,設定!$B$5,BJ58:BJ130)+SUMIF(BK39,設定!$B$5,BJ39)+SUMIF(BK41,設定!$B$5,BJ41)-SUMIF(BK38,設定!$B$5,BJ38)-SUMIF(BK40,設定!$B$5,BJ40)</f>
        <v>5420000</v>
      </c>
      <c r="BK19" s="188"/>
    </row>
    <row r="20" spans="2:63">
      <c r="B20" s="175"/>
      <c r="C20" s="58" t="str">
        <f>設定!B6</f>
        <v>ゆうちょ(妻）</v>
      </c>
      <c r="D20" s="183">
        <f>'10月'!BL20+SUMIF(E47:E56,設定!$B$6,D47:D56)-SUMIF(E58:E130,設定!$B$6,D58:D130)+SUMIF(E39,設定!$B$6,D39)+SUMIF(E41,設定!$B$6,D41)-SUMIF(E38,設定!$B$6,D38)-SUMIF(E40,設定!$B$6,D40)</f>
        <v>1850000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1850000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1850000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1850000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1850000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1850000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1850000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1850000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1850000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1850000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1850000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1850000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1850000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1850000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1850000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1850000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1850000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1850000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1850000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1850000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1850000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1850000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1850000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1850000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1850000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1850000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1850000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1850000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1850000</v>
      </c>
      <c r="BI20" s="184"/>
      <c r="BJ20" s="183">
        <f>BH20+SUMIF(BK47:BK56,設定!$B$6,BJ47:BJ56)-SUMIF(BK58:BK130,設定!$B$6,BJ58:BJ130)+SUMIF(BK39,設定!$B$6,BJ39)+SUMIF(BK41,設定!$B$6,BJ41)-SUMIF(BK38,設定!$B$6,BJ38)-SUMIF(BK40,設定!$B$6,BJ40)</f>
        <v>1850000</v>
      </c>
      <c r="BK20" s="184"/>
    </row>
    <row r="21" spans="2:63">
      <c r="B21" s="175"/>
      <c r="C21" s="58" t="str">
        <f>設定!B7</f>
        <v>ゆうちょ(子供）</v>
      </c>
      <c r="D21" s="183">
        <f>'10月'!BL21+SUMIF(E47:E56,設定!$B$7,D47:D56)-SUMIF(E58:E130,設定!$B$7,D58:D130)+SUMIF(E39,設定!$B$7,D39)+SUMIF(E41,設定!$B$7,D41)-SUMIF(E38,設定!$B$7,D38)-SUMIF(E40,設定!$B$7,D40)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  <c r="BJ21" s="183">
        <f>BH21+SUMIF(BK47:BK56,設定!$B$7,BJ47:BJ56)-SUMIF(BK58:BK130,設定!$B$7,BJ58:BJ130)+SUMIF(BK39,設定!$B$7,BJ39)+SUMIF(BK41,設定!$B$7,BJ41)-SUMIF(BK38,設定!$B$7,BJ38)-SUMIF(BK40,設定!$B$7,BJ40)</f>
        <v>1500000</v>
      </c>
      <c r="BK21" s="184"/>
    </row>
    <row r="22" spans="2:63">
      <c r="B22" s="175"/>
      <c r="C22" s="58" t="str">
        <f>設定!B8</f>
        <v>PayPay</v>
      </c>
      <c r="D22" s="183">
        <f>'10月'!BL22+SUMIF(E47:E56,設定!$B$8,D47:D56)-SUMIF(E58:E130,設定!$B$8,D58:D130)+SUMIF(E39,設定!$B$8,D39)+SUMIF(E41,設定!$B$8,D41)-SUMIF(E38,設定!$B$8,D38)-SUMIF(E40,設定!$B$8,D40)</f>
        <v>92000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92000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  <c r="BJ22" s="183">
        <f>BH22+SUMIF(BK47:BK56,設定!$B$8,BJ47:BJ56)-SUMIF(BK58:BK130,設定!$B$8,BJ58:BJ130)+SUMIF(BK39,設定!$B$8,BJ39)+SUMIF(BK41,設定!$B$8,BJ41)-SUMIF(BK38,設定!$B$8,BJ38)-SUMIF(BK40,設定!$B$8,BJ40)</f>
        <v>92000</v>
      </c>
      <c r="BK22" s="184"/>
    </row>
    <row r="23" spans="2:63">
      <c r="B23" s="175"/>
      <c r="C23" s="58" t="str">
        <f>設定!B9</f>
        <v>現金</v>
      </c>
      <c r="D23" s="183">
        <f>'10月'!BL23+SUMIF(E47:E56,設定!$B$9,D47:D56)-SUMIF(E58:E130,設定!$B$9,D58:D130)+SUMIF(E39,設定!$B$9,D39)+SUMIF(E41,設定!$B$9,D41)-SUMIF(E38,設定!$B$9,D38)-SUMIF(E40,設定!$B$9,D40)</f>
        <v>33000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33000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33000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33000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33000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33000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33000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33000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33000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33000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33000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33000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33000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33000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33000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33000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33000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33000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33000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33000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33000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33000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33000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33000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33000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33000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33000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33000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33000</v>
      </c>
      <c r="BI23" s="184"/>
      <c r="BJ23" s="183">
        <f>BH23+SUMIF(BK47:BK56,設定!$B$9,BJ47:BJ56)-SUMIF(BK58:BK130,設定!$B$9,BJ58:BJ130)+SUMIF(BK39,設定!$B$9,BJ39)+SUMIF(BK41,設定!$B$9,BJ41)-SUMIF(BK38,設定!$B$9,BJ38)-SUMIF(BK40,設定!$B$9,BJ40)</f>
        <v>33000</v>
      </c>
      <c r="BK23" s="184"/>
    </row>
    <row r="24" spans="2:63">
      <c r="B24" s="175"/>
      <c r="C24" s="58" t="str">
        <f>設定!B10</f>
        <v>JCB</v>
      </c>
      <c r="D24" s="183">
        <f>'10月'!BL24+SUMIF(E47:E56,設定!$B$10,D47:D56)-SUMIF(E58:E130,設定!$B$10,D58:D130)+SUMIF(E39,設定!$B$10,D39)+SUMIF(E41,設定!$B$10,D41)-SUMIF(E38,設定!$B$10,D38)-SUMIF(E40,設定!$B$10,D40)</f>
        <v>-780000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-780000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-780000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-780000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-780000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-780000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-780000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-780000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-780000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-780000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-780000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-780000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-780000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-780000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-780000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-780000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-780000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-780000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-780000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-780000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-780000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-780000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-780000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-780000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-780000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-780000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-780000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-780000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-780000</v>
      </c>
      <c r="BI24" s="184"/>
      <c r="BJ24" s="183">
        <f>BH24+SUMIF(BK47:BK56,設定!$B$10,BJ47:BJ56)-SUMIF(BK58:BK130,設定!$B$10,BJ58:BJ130)+SUMIF(BK39,設定!$B$10,BJ39)+SUMIF(BK41,設定!$B$10,BJ41)-SUMIF(BK38,設定!$B$10,BJ38)-SUMIF(BK40,設定!$B$10,BJ40)</f>
        <v>-780000</v>
      </c>
      <c r="BK24" s="184"/>
    </row>
    <row r="25" spans="2:63">
      <c r="B25" s="175"/>
      <c r="C25" s="58" t="str">
        <f>設定!B11</f>
        <v>VISA</v>
      </c>
      <c r="D25" s="183">
        <f>'10月'!BL25+SUMIF(E47:E56,設定!$B$11,D47:D56)-SUMIF(E58:E130,設定!$B$11,D58:D130)+SUMIF(E39,設定!$B$11,D39)+SUMIF(E41,設定!$B$11,D41)-SUMIF(E38,設定!$B$11,D38)-SUMIF(E40,設定!$B$11,D40)</f>
        <v>-134000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-134000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-134000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-134000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-134000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-134000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-134000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-134000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-134000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-134000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-134000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-134000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-134000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-134000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-134000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-134000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-134000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-134000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-134000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-134000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-134000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-134000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-134000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-134000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-134000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-134000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-134000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-134000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-134000</v>
      </c>
      <c r="BI25" s="184"/>
      <c r="BJ25" s="183">
        <f>BH25+SUMIF(BK47:BK56,設定!$B$11,BJ47:BJ56)-SUMIF(BK58:BK130,設定!$B$11,BJ58:BJ130)+SUMIF(BK39,設定!$B$11,BJ39)+SUMIF(BK41,設定!$B$11,BJ41)-SUMIF(BK38,設定!$B$11,BJ38)-SUMIF(BK40,設定!$B$11,BJ40)</f>
        <v>-134000</v>
      </c>
      <c r="BK25" s="184"/>
    </row>
    <row r="26" spans="2:63">
      <c r="B26" s="175"/>
      <c r="C26" s="58" t="str">
        <f>設定!B12</f>
        <v>MASTER</v>
      </c>
      <c r="D26" s="183">
        <f>'10月'!BL26+SUMIF(E47:E56,設定!$B$12,D47:D56)-SUMIF(E58:E130,設定!$B$12,D58:D130)+SUMIF(E39,設定!$B$12,D39)+SUMIF(E41,設定!$B$12,D41)-SUMIF(E38,設定!$B$12,D38)-SUMIF(E40,設定!$B$12,D40)</f>
        <v>-30000</v>
      </c>
      <c r="E26" s="184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  <c r="BJ26" s="183">
        <f>BH26+SUMIF(BK47:BK56,設定!$B$12,BJ47:BJ56)-SUMIF(BK58:BK130,設定!$B$12,BJ58:BJ130)+SUMIF(BK39,設定!$B$12,BJ39)+SUMIF(BK41,設定!$B$12,BJ41)-SUMIF(BK38,設定!$B$12,BJ38)-SUMIF(BK40,設定!$B$12,BJ40)</f>
        <v>-30000</v>
      </c>
      <c r="BK26" s="184"/>
    </row>
    <row r="27" spans="2:63">
      <c r="B27" s="175"/>
      <c r="C27" s="58" t="str">
        <f>設定!B13</f>
        <v>GMO証券</v>
      </c>
      <c r="D27" s="183">
        <f>'10月'!BL27+SUMIF(E47:E56,設定!$B$13,D47:D56)-SUMIF(E58:E130,設定!$B$13,D58:D130)+SUMIF(E39,設定!$B$13,D39)+SUMIF(E41,設定!$B$13,D41)-SUMIF(E38,設定!$B$13,D38)-SUMIF(E40,設定!$B$13,D40)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  <c r="BJ27" s="183">
        <f>BH27+SUMIF(BK47:BK56,設定!$B$13,BJ47:BJ56)-SUMIF(BK58:BK130,設定!$B$13,BJ58:BJ130)+SUMIF(BK39,設定!$B$13,BJ39)+SUMIF(BK41,設定!$B$13,BJ41)-SUMIF(BK38,設定!$B$13,BJ38)-SUMIF(BK40,設定!$B$13,BJ40)</f>
        <v>1000000</v>
      </c>
      <c r="BK27" s="184"/>
    </row>
    <row r="28" spans="2:63">
      <c r="B28" s="175"/>
      <c r="C28" s="58">
        <f>設定!B14</f>
        <v>0</v>
      </c>
      <c r="D28" s="183">
        <f>'10月'!BL28+SUMIF(E47:E56,設定!$B$14,D47:D56)-SUMIF(E58:E130,設定!$B$14,D58:D130)+SUMIF(E39,設定!$B$14,D39)+SUMIF(E41,設定!$B$14,D41)-SUMIF(E38,設定!$B$14,D38)-SUMIF(E40,設定!$B$14,D40)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  <c r="BJ28" s="183">
        <f>BH28+SUMIF(BK47:BK56,設定!$B$14,BJ47:BJ56)-SUMIF(BK58:BK130,設定!$B$14,BJ58:BJ130)+SUMIF(BK39,設定!$B$14,BJ39)+SUMIF(BK41,設定!$B$14,BJ41)-SUMIF(BK38,設定!$B$14,BJ38)-SUMIF(BK40,設定!$B$14,BJ40)</f>
        <v>0</v>
      </c>
      <c r="BK28" s="184"/>
    </row>
    <row r="29" spans="2:63">
      <c r="B29" s="175"/>
      <c r="C29" s="58">
        <f>設定!B15</f>
        <v>0</v>
      </c>
      <c r="D29" s="183">
        <f>'10月'!BL29+SUMIF(E47:E56,設定!$B$15,D47:D56)-SUMIF(E58:E130,設定!$B$15,D58:D130)+SUMIF(E39,設定!$B$15,D39)+SUMIF(E41,設定!$B$15,D41)-SUMIF(E38,設定!$B$15,D38)-SUMIF(E40,設定!$B$15,D40)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  <c r="BJ29" s="183">
        <f>BH29+SUMIF(BK47:BK56,設定!$B$15,BJ47:BJ56)-SUMIF(BK58:BK130,設定!$B$15,BJ58:BJ130)+SUMIF(BK39,設定!$B$15,BJ39)+SUMIF(BK41,設定!$B$15,BJ41)-SUMIF(BK38,設定!$B$15,BJ38)-SUMIF(BK40,設定!$B$15,BJ40)</f>
        <v>0</v>
      </c>
      <c r="BK29" s="184"/>
    </row>
    <row r="30" spans="2:63">
      <c r="B30" s="175"/>
      <c r="C30" s="58">
        <f>設定!B16</f>
        <v>0</v>
      </c>
      <c r="D30" s="183">
        <f>'10月'!BL30+SUMIF(E47:E56,設定!$B$16,D47:D56)-SUMIF(E58:E130,設定!$B$16,D58:D130)+SUMIF(E39,設定!$B$16,D39)+SUMIF(E41,設定!$B$16,D41)-SUMIF(E38,設定!$B$16,D38)-SUMIF(E40,設定!$B$16,D40)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  <c r="BJ30" s="183">
        <f>BH30+SUMIF(BK47:BK56,設定!$B$16,BJ47:BJ56)-SUMIF(BK58:BK130,設定!$B$16,BJ58:BJ130)+SUMIF(BK39,設定!$B$16,BJ39)+SUMIF(BK41,設定!$B$16,BJ41)-SUMIF(BK38,設定!$B$16,BJ38)-SUMIF(BK40,設定!$B$16,BJ40)</f>
        <v>0</v>
      </c>
      <c r="BK30" s="184"/>
    </row>
    <row r="31" spans="2:63">
      <c r="B31" s="175"/>
      <c r="C31" s="58">
        <f>設定!B17</f>
        <v>0</v>
      </c>
      <c r="D31" s="183">
        <f>'10月'!BL31+SUMIF(E47:E56,設定!$B$17,D47:D56)-SUMIF(E58:E130,設定!$B$17,D58:D130)+SUMIF(E39,設定!$B$17,D39)+SUMIF(E41,設定!$B$17,D41)-SUMIF(E38,設定!$B$17,D38)-SUMIF(E40,設定!$B$17,D40)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  <c r="BJ31" s="183">
        <f>BH31+SUMIF(BK47:BK56,設定!$B$17,BJ47:BJ56)-SUMIF(BK58:BK130,設定!$B$17,BJ58:BJ130)+SUMIF(BK39,設定!$B$17,BJ39)+SUMIF(BK41,設定!$B$17,BJ41)-SUMIF(BK38,設定!$B$17,BJ38)-SUMIF(BK40,設定!$B$17,BJ40)</f>
        <v>0</v>
      </c>
      <c r="BK31" s="184"/>
    </row>
    <row r="32" spans="2:63">
      <c r="B32" s="175"/>
      <c r="C32" s="58">
        <f>設定!B18</f>
        <v>0</v>
      </c>
      <c r="D32" s="183">
        <f>'10月'!BL32+SUMIF(E47:E56,設定!$B$18,D47:D56)-SUMIF(E58:E130,設定!$B$18,D58:D130)+SUMIF(E39,設定!$B$18,D39)+SUMIF(E41,設定!$B$18,D41)-SUMIF(E38,設定!$B$18,D38)-SUMIF(E40,設定!$B$18,D40)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  <c r="BJ32" s="183">
        <f>BH32+SUMIF(BK47:BK56,設定!$B$18,BJ47:BJ56)-SUMIF(BK58:BK130,設定!$B$18,BJ58:BJ130)+SUMIF(BK39,設定!$B$18,BJ39)+SUMIF(BK41,設定!$B$18,BJ41)-SUMIF(BK38,設定!$B$18,BJ38)-SUMIF(BK40,設定!$B$18,BJ40)</f>
        <v>0</v>
      </c>
      <c r="BK32" s="184"/>
    </row>
    <row r="33" spans="2:63">
      <c r="B33" s="175"/>
      <c r="C33" s="58">
        <f>設定!B19</f>
        <v>0</v>
      </c>
      <c r="D33" s="183">
        <f>'10月'!BL33+SUMIF(E47:E56,設定!$B$19,D47:D56)-SUMIF(E58:E130,設定!$B$19,D58:D130)+SUMIF(E39,設定!$B$19,D39)+SUMIF(E41,設定!$B$19,D41)-SUMIF(E38,設定!$B$19,D38)-SUMIF(E40,設定!$B$19,D40)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  <c r="BJ33" s="183">
        <f>BH33+SUMIF(BK47:BK56,設定!$B$19,BJ47:BJ56)-SUMIF(BK58:BK130,設定!$B$19,BJ58:BJ130)+SUMIF(BK39,設定!$B$19,BJ39)+SUMIF(BK41,設定!$B$19,BJ41)-SUMIF(BK38,設定!$B$19,BJ38)-SUMIF(BK40,設定!$B$19,BJ40)</f>
        <v>0</v>
      </c>
      <c r="BK33" s="184"/>
    </row>
    <row r="34" spans="2:63" s="75" customFormat="1" ht="21" thickBot="1">
      <c r="B34" s="186"/>
      <c r="C34" s="81" t="s">
        <v>65</v>
      </c>
      <c r="D34" s="153">
        <f>SUM(D19:E33)</f>
        <v>8951000</v>
      </c>
      <c r="E34" s="154"/>
      <c r="F34" s="153">
        <f>SUM(F19:G33)</f>
        <v>8951000</v>
      </c>
      <c r="G34" s="154"/>
      <c r="H34" s="153">
        <f t="shared" ref="H34" si="6">SUM(H19:I33)</f>
        <v>8951000</v>
      </c>
      <c r="I34" s="154"/>
      <c r="J34" s="153">
        <f t="shared" ref="J34" si="7">SUM(J19:K33)</f>
        <v>8951000</v>
      </c>
      <c r="K34" s="154"/>
      <c r="L34" s="153">
        <f t="shared" ref="L34" si="8">SUM(L19:M33)</f>
        <v>8951000</v>
      </c>
      <c r="M34" s="154"/>
      <c r="N34" s="153">
        <f t="shared" ref="N34" si="9">SUM(N19:O33)</f>
        <v>8951000</v>
      </c>
      <c r="O34" s="154"/>
      <c r="P34" s="153">
        <f t="shared" ref="P34" si="10">SUM(P19:Q33)</f>
        <v>8951000</v>
      </c>
      <c r="Q34" s="154"/>
      <c r="R34" s="153">
        <f t="shared" ref="R34" si="11">SUM(R19:S33)</f>
        <v>8951000</v>
      </c>
      <c r="S34" s="154"/>
      <c r="T34" s="153">
        <f t="shared" ref="T34" si="12">SUM(T19:U33)</f>
        <v>8951000</v>
      </c>
      <c r="U34" s="154"/>
      <c r="V34" s="153">
        <f t="shared" ref="V34" si="13">SUM(V19:W33)</f>
        <v>8951000</v>
      </c>
      <c r="W34" s="154"/>
      <c r="X34" s="153">
        <f t="shared" ref="X34" si="14">SUM(X19:Y33)</f>
        <v>8951000</v>
      </c>
      <c r="Y34" s="154"/>
      <c r="Z34" s="153">
        <f t="shared" ref="Z34" si="15">SUM(Z19:AA33)</f>
        <v>8951000</v>
      </c>
      <c r="AA34" s="154"/>
      <c r="AB34" s="153">
        <f t="shared" ref="AB34" si="16">SUM(AB19:AC33)</f>
        <v>8951000</v>
      </c>
      <c r="AC34" s="154"/>
      <c r="AD34" s="153">
        <f t="shared" ref="AD34" si="17">SUM(AD19:AE33)</f>
        <v>8951000</v>
      </c>
      <c r="AE34" s="154"/>
      <c r="AF34" s="153">
        <f t="shared" ref="AF34" si="18">SUM(AF19:AG33)</f>
        <v>8951000</v>
      </c>
      <c r="AG34" s="154"/>
      <c r="AH34" s="153">
        <f t="shared" ref="AH34" si="19">SUM(AH19:AI33)</f>
        <v>8951000</v>
      </c>
      <c r="AI34" s="154"/>
      <c r="AJ34" s="153">
        <f t="shared" ref="AJ34" si="20">SUM(AJ19:AK33)</f>
        <v>8951000</v>
      </c>
      <c r="AK34" s="154"/>
      <c r="AL34" s="153">
        <f t="shared" ref="AL34" si="21">SUM(AL19:AM33)</f>
        <v>8951000</v>
      </c>
      <c r="AM34" s="154"/>
      <c r="AN34" s="153">
        <f t="shared" ref="AN34" si="22">SUM(AN19:AO33)</f>
        <v>8951000</v>
      </c>
      <c r="AO34" s="154"/>
      <c r="AP34" s="153">
        <f t="shared" ref="AP34" si="23">SUM(AP19:AQ33)</f>
        <v>8951000</v>
      </c>
      <c r="AQ34" s="154"/>
      <c r="AR34" s="153">
        <f t="shared" ref="AR34" si="24">SUM(AR19:AS33)</f>
        <v>8951000</v>
      </c>
      <c r="AS34" s="154"/>
      <c r="AT34" s="153">
        <f t="shared" ref="AT34" si="25">SUM(AT19:AU33)</f>
        <v>8951000</v>
      </c>
      <c r="AU34" s="154"/>
      <c r="AV34" s="153">
        <f t="shared" ref="AV34" si="26">SUM(AV19:AW33)</f>
        <v>8951000</v>
      </c>
      <c r="AW34" s="154"/>
      <c r="AX34" s="153">
        <f t="shared" ref="AX34" si="27">SUM(AX19:AY33)</f>
        <v>8951000</v>
      </c>
      <c r="AY34" s="154"/>
      <c r="AZ34" s="153">
        <f t="shared" ref="AZ34" si="28">SUM(AZ19:BA33)</f>
        <v>8951000</v>
      </c>
      <c r="BA34" s="154"/>
      <c r="BB34" s="153">
        <f t="shared" ref="BB34" si="29">SUM(BB19:BC33)</f>
        <v>8951000</v>
      </c>
      <c r="BC34" s="154"/>
      <c r="BD34" s="153">
        <f t="shared" ref="BD34" si="30">SUM(BD19:BE33)</f>
        <v>8951000</v>
      </c>
      <c r="BE34" s="154"/>
      <c r="BF34" s="153">
        <f t="shared" ref="BF34" si="31">SUM(BF19:BG33)</f>
        <v>8951000</v>
      </c>
      <c r="BG34" s="154"/>
      <c r="BH34" s="153">
        <f t="shared" ref="BH34" si="32">SUM(BH19:BI33)</f>
        <v>8951000</v>
      </c>
      <c r="BI34" s="154"/>
      <c r="BJ34" s="153">
        <f t="shared" ref="BJ34" si="33">SUM(BJ19:BK33)</f>
        <v>8951000</v>
      </c>
      <c r="BK34" s="154"/>
    </row>
    <row r="35" spans="2:63" ht="21" thickBot="1">
      <c r="C35">
        <v>1</v>
      </c>
    </row>
    <row r="36" spans="2:63">
      <c r="B36" s="157" t="s">
        <v>62</v>
      </c>
      <c r="C36" s="45" t="s">
        <v>47</v>
      </c>
      <c r="D36" s="160">
        <f>D44</f>
        <v>45962</v>
      </c>
      <c r="E36" s="161"/>
      <c r="F36" s="160">
        <f>D36+1</f>
        <v>45963</v>
      </c>
      <c r="G36" s="161"/>
      <c r="H36" s="160">
        <f>F36+1</f>
        <v>45964</v>
      </c>
      <c r="I36" s="161"/>
      <c r="J36" s="160">
        <f>H36+1</f>
        <v>45965</v>
      </c>
      <c r="K36" s="161"/>
      <c r="L36" s="160">
        <f>J36+1</f>
        <v>45966</v>
      </c>
      <c r="M36" s="161"/>
      <c r="N36" s="160">
        <f>L36+1</f>
        <v>45967</v>
      </c>
      <c r="O36" s="161"/>
      <c r="P36" s="160">
        <f>N36+1</f>
        <v>45968</v>
      </c>
      <c r="Q36" s="161"/>
      <c r="R36" s="160">
        <f>P36+1</f>
        <v>45969</v>
      </c>
      <c r="S36" s="161"/>
      <c r="T36" s="160">
        <f>R36+1</f>
        <v>45970</v>
      </c>
      <c r="U36" s="161"/>
      <c r="V36" s="160">
        <f>T36+1</f>
        <v>45971</v>
      </c>
      <c r="W36" s="161"/>
      <c r="X36" s="160">
        <f>V36+1</f>
        <v>45972</v>
      </c>
      <c r="Y36" s="161"/>
      <c r="Z36" s="160">
        <f>X36+1</f>
        <v>45973</v>
      </c>
      <c r="AA36" s="161"/>
      <c r="AB36" s="160">
        <f>Z36+1</f>
        <v>45974</v>
      </c>
      <c r="AC36" s="161"/>
      <c r="AD36" s="160">
        <f>AB36+1</f>
        <v>45975</v>
      </c>
      <c r="AE36" s="161"/>
      <c r="AF36" s="160">
        <f>AD36+1</f>
        <v>45976</v>
      </c>
      <c r="AG36" s="161"/>
      <c r="AH36" s="160">
        <f>AF36+1</f>
        <v>45977</v>
      </c>
      <c r="AI36" s="161"/>
      <c r="AJ36" s="160">
        <f>AH36+1</f>
        <v>45978</v>
      </c>
      <c r="AK36" s="161"/>
      <c r="AL36" s="160">
        <f>AJ36+1</f>
        <v>45979</v>
      </c>
      <c r="AM36" s="161"/>
      <c r="AN36" s="160">
        <f>AL36+1</f>
        <v>45980</v>
      </c>
      <c r="AO36" s="161"/>
      <c r="AP36" s="160">
        <f>AN36+1</f>
        <v>45981</v>
      </c>
      <c r="AQ36" s="161"/>
      <c r="AR36" s="160">
        <f>AP36+1</f>
        <v>45982</v>
      </c>
      <c r="AS36" s="161"/>
      <c r="AT36" s="160">
        <f>AR36+1</f>
        <v>45983</v>
      </c>
      <c r="AU36" s="161"/>
      <c r="AV36" s="160">
        <f>AT36+1</f>
        <v>45984</v>
      </c>
      <c r="AW36" s="161"/>
      <c r="AX36" s="160">
        <f>AV36+1</f>
        <v>45985</v>
      </c>
      <c r="AY36" s="161"/>
      <c r="AZ36" s="160">
        <f>AX36+1</f>
        <v>45986</v>
      </c>
      <c r="BA36" s="161"/>
      <c r="BB36" s="160">
        <f>AZ36+1</f>
        <v>45987</v>
      </c>
      <c r="BC36" s="161"/>
      <c r="BD36" s="160">
        <f>BB36+1</f>
        <v>45988</v>
      </c>
      <c r="BE36" s="161"/>
      <c r="BF36" s="160">
        <f>BD36+1</f>
        <v>45989</v>
      </c>
      <c r="BG36" s="161"/>
      <c r="BH36" s="160">
        <f>BF36+1</f>
        <v>45990</v>
      </c>
      <c r="BI36" s="161"/>
      <c r="BJ36" s="197">
        <f>BH36+1</f>
        <v>45991</v>
      </c>
      <c r="BK36" s="198"/>
    </row>
    <row r="37" spans="2:63" ht="21" thickBot="1">
      <c r="B37" s="158"/>
      <c r="C37" s="46" t="s">
        <v>46</v>
      </c>
      <c r="D37" s="162">
        <f>D36</f>
        <v>45962</v>
      </c>
      <c r="E37" s="163"/>
      <c r="F37" s="155">
        <f>F36</f>
        <v>45963</v>
      </c>
      <c r="G37" s="156"/>
      <c r="H37" s="155">
        <f>H36</f>
        <v>45964</v>
      </c>
      <c r="I37" s="156"/>
      <c r="J37" s="155">
        <f>J36</f>
        <v>45965</v>
      </c>
      <c r="K37" s="156"/>
      <c r="L37" s="155">
        <f>L36</f>
        <v>45966</v>
      </c>
      <c r="M37" s="156"/>
      <c r="N37" s="155">
        <f>N36</f>
        <v>45967</v>
      </c>
      <c r="O37" s="156"/>
      <c r="P37" s="155">
        <f>P36</f>
        <v>45968</v>
      </c>
      <c r="Q37" s="156"/>
      <c r="R37" s="155">
        <f>R36</f>
        <v>45969</v>
      </c>
      <c r="S37" s="156"/>
      <c r="T37" s="155">
        <f>T36</f>
        <v>45970</v>
      </c>
      <c r="U37" s="156"/>
      <c r="V37" s="155">
        <f>V36</f>
        <v>45971</v>
      </c>
      <c r="W37" s="156"/>
      <c r="X37" s="155">
        <f>X36</f>
        <v>45972</v>
      </c>
      <c r="Y37" s="156"/>
      <c r="Z37" s="155">
        <f>Z36</f>
        <v>45973</v>
      </c>
      <c r="AA37" s="156"/>
      <c r="AB37" s="155">
        <f>AB36</f>
        <v>45974</v>
      </c>
      <c r="AC37" s="156"/>
      <c r="AD37" s="155">
        <f>AD36</f>
        <v>45975</v>
      </c>
      <c r="AE37" s="156"/>
      <c r="AF37" s="155">
        <f>AF36</f>
        <v>45976</v>
      </c>
      <c r="AG37" s="156"/>
      <c r="AH37" s="155">
        <f>AH36</f>
        <v>45977</v>
      </c>
      <c r="AI37" s="156"/>
      <c r="AJ37" s="155">
        <f>AJ36</f>
        <v>45978</v>
      </c>
      <c r="AK37" s="156"/>
      <c r="AL37" s="155">
        <f>AL36</f>
        <v>45979</v>
      </c>
      <c r="AM37" s="156"/>
      <c r="AN37" s="155">
        <f>AN36</f>
        <v>45980</v>
      </c>
      <c r="AO37" s="156"/>
      <c r="AP37" s="155">
        <f>AP36</f>
        <v>45981</v>
      </c>
      <c r="AQ37" s="156"/>
      <c r="AR37" s="155">
        <f>AR36</f>
        <v>45982</v>
      </c>
      <c r="AS37" s="156"/>
      <c r="AT37" s="155">
        <f>AT36</f>
        <v>45983</v>
      </c>
      <c r="AU37" s="156"/>
      <c r="AV37" s="155">
        <f>AV36</f>
        <v>45984</v>
      </c>
      <c r="AW37" s="156"/>
      <c r="AX37" s="155">
        <f>AX36</f>
        <v>45985</v>
      </c>
      <c r="AY37" s="156"/>
      <c r="AZ37" s="155">
        <f>AZ36</f>
        <v>45986</v>
      </c>
      <c r="BA37" s="156"/>
      <c r="BB37" s="155">
        <f>BB36</f>
        <v>45987</v>
      </c>
      <c r="BC37" s="156"/>
      <c r="BD37" s="155">
        <f>BD36</f>
        <v>45988</v>
      </c>
      <c r="BE37" s="156"/>
      <c r="BF37" s="155">
        <f>BF36</f>
        <v>45989</v>
      </c>
      <c r="BG37" s="156"/>
      <c r="BH37" s="155">
        <f>BH36</f>
        <v>45990</v>
      </c>
      <c r="BI37" s="156"/>
      <c r="BJ37" s="201">
        <f>BJ36</f>
        <v>45991</v>
      </c>
      <c r="BK37" s="202"/>
    </row>
    <row r="38" spans="2:63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  <c r="BJ38" s="53"/>
      <c r="BK38" s="52"/>
    </row>
    <row r="39" spans="2:63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  <c r="BJ39" s="54"/>
      <c r="BK39" s="49"/>
    </row>
    <row r="40" spans="2:63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  <c r="BJ40" s="55"/>
      <c r="BK40" s="50"/>
    </row>
    <row r="41" spans="2:63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  <c r="BJ41" s="54"/>
      <c r="BK41" s="49"/>
    </row>
    <row r="42" spans="2:63" ht="21" thickBot="1">
      <c r="C42">
        <v>1</v>
      </c>
    </row>
    <row r="43" spans="2:63" ht="21" hidden="1" thickBot="1">
      <c r="C43">
        <v>1</v>
      </c>
      <c r="D43" s="164">
        <f>WEEKDAY(D44)</f>
        <v>7</v>
      </c>
      <c r="E43" s="164"/>
      <c r="F43" s="164">
        <f t="shared" ref="F43" si="34">WEEKDAY(F44)</f>
        <v>1</v>
      </c>
      <c r="G43" s="164"/>
      <c r="H43" s="164">
        <f t="shared" ref="H43" si="35">WEEKDAY(H44)</f>
        <v>2</v>
      </c>
      <c r="I43" s="164"/>
      <c r="J43" s="164">
        <f t="shared" ref="J43" si="36">WEEKDAY(J44)</f>
        <v>3</v>
      </c>
      <c r="K43" s="164"/>
      <c r="L43" s="164">
        <f t="shared" ref="L43" si="37">WEEKDAY(L44)</f>
        <v>4</v>
      </c>
      <c r="M43" s="164"/>
      <c r="N43" s="164">
        <f t="shared" ref="N43" si="38">WEEKDAY(N44)</f>
        <v>5</v>
      </c>
      <c r="O43" s="164"/>
      <c r="P43" s="164">
        <f t="shared" ref="P43" si="39">WEEKDAY(P44)</f>
        <v>6</v>
      </c>
      <c r="Q43" s="164"/>
      <c r="R43" s="164">
        <f t="shared" ref="R43" si="40">WEEKDAY(R44)</f>
        <v>7</v>
      </c>
      <c r="S43" s="164"/>
      <c r="T43" s="164">
        <f t="shared" ref="T43" si="41">WEEKDAY(T44)</f>
        <v>1</v>
      </c>
      <c r="U43" s="164"/>
      <c r="V43" s="164">
        <f t="shared" ref="V43" si="42">WEEKDAY(V44)</f>
        <v>2</v>
      </c>
      <c r="W43" s="164"/>
      <c r="X43" s="164">
        <f t="shared" ref="X43" si="43">WEEKDAY(X44)</f>
        <v>3</v>
      </c>
      <c r="Y43" s="164"/>
      <c r="Z43" s="164">
        <f t="shared" ref="Z43" si="44">WEEKDAY(Z44)</f>
        <v>4</v>
      </c>
      <c r="AA43" s="164"/>
      <c r="AB43" s="164">
        <f t="shared" ref="AB43" si="45">WEEKDAY(AB44)</f>
        <v>5</v>
      </c>
      <c r="AC43" s="164"/>
      <c r="AD43" s="164">
        <f t="shared" ref="AD43" si="46">WEEKDAY(AD44)</f>
        <v>6</v>
      </c>
      <c r="AE43" s="164"/>
      <c r="AF43" s="164">
        <f t="shared" ref="AF43" si="47">WEEKDAY(AF44)</f>
        <v>7</v>
      </c>
      <c r="AG43" s="164"/>
      <c r="AH43" s="164">
        <f t="shared" ref="AH43" si="48">WEEKDAY(AH44)</f>
        <v>1</v>
      </c>
      <c r="AI43" s="164"/>
      <c r="AJ43" s="164">
        <f t="shared" ref="AJ43" si="49">WEEKDAY(AJ44)</f>
        <v>2</v>
      </c>
      <c r="AK43" s="164"/>
      <c r="AL43" s="164">
        <f t="shared" ref="AL43" si="50">WEEKDAY(AL44)</f>
        <v>3</v>
      </c>
      <c r="AM43" s="164"/>
      <c r="AN43" s="164">
        <f t="shared" ref="AN43" si="51">WEEKDAY(AN44)</f>
        <v>4</v>
      </c>
      <c r="AO43" s="164"/>
      <c r="AP43" s="164">
        <f t="shared" ref="AP43" si="52">WEEKDAY(AP44)</f>
        <v>5</v>
      </c>
      <c r="AQ43" s="164"/>
      <c r="AR43" s="164">
        <f t="shared" ref="AR43" si="53">WEEKDAY(AR44)</f>
        <v>6</v>
      </c>
      <c r="AS43" s="164"/>
      <c r="AT43" s="164">
        <f t="shared" ref="AT43" si="54">WEEKDAY(AT44)</f>
        <v>7</v>
      </c>
      <c r="AU43" s="164"/>
      <c r="AV43" s="164">
        <f t="shared" ref="AV43" si="55">WEEKDAY(AV44)</f>
        <v>1</v>
      </c>
      <c r="AW43" s="164"/>
      <c r="AX43" s="164">
        <f t="shared" ref="AX43" si="56">WEEKDAY(AX44)</f>
        <v>2</v>
      </c>
      <c r="AY43" s="164"/>
      <c r="AZ43" s="164">
        <f t="shared" ref="AZ43" si="57">WEEKDAY(AZ44)</f>
        <v>3</v>
      </c>
      <c r="BA43" s="164"/>
      <c r="BB43" s="164">
        <f t="shared" ref="BB43" si="58">WEEKDAY(BB44)</f>
        <v>4</v>
      </c>
      <c r="BC43" s="164"/>
      <c r="BD43" s="164">
        <f t="shared" ref="BD43" si="59">WEEKDAY(BD44)</f>
        <v>5</v>
      </c>
      <c r="BE43" s="164"/>
      <c r="BF43" s="164">
        <f t="shared" ref="BF43" si="60">WEEKDAY(BF44)</f>
        <v>6</v>
      </c>
      <c r="BG43" s="164"/>
      <c r="BH43" s="164">
        <f t="shared" ref="BH43" si="61">WEEKDAY(BH44)</f>
        <v>7</v>
      </c>
      <c r="BI43" s="164"/>
      <c r="BJ43" s="164">
        <f t="shared" ref="BJ43" si="62">WEEKDAY(BJ44)</f>
        <v>1</v>
      </c>
      <c r="BK43" s="164"/>
    </row>
    <row r="44" spans="2:63">
      <c r="B44" s="33"/>
      <c r="C44" s="35" t="s">
        <v>47</v>
      </c>
      <c r="D44" s="160">
        <f>DATE(設定!N8,11,設定!N5)</f>
        <v>45962</v>
      </c>
      <c r="E44" s="161"/>
      <c r="F44" s="160">
        <f>D44+1</f>
        <v>45963</v>
      </c>
      <c r="G44" s="161"/>
      <c r="H44" s="160">
        <f>F44+1</f>
        <v>45964</v>
      </c>
      <c r="I44" s="161"/>
      <c r="J44" s="160">
        <f>H44+1</f>
        <v>45965</v>
      </c>
      <c r="K44" s="161"/>
      <c r="L44" s="160">
        <f>J44+1</f>
        <v>45966</v>
      </c>
      <c r="M44" s="161"/>
      <c r="N44" s="160">
        <f>L44+1</f>
        <v>45967</v>
      </c>
      <c r="O44" s="161"/>
      <c r="P44" s="160">
        <f>N44+1</f>
        <v>45968</v>
      </c>
      <c r="Q44" s="161"/>
      <c r="R44" s="160">
        <f>P44+1</f>
        <v>45969</v>
      </c>
      <c r="S44" s="161"/>
      <c r="T44" s="160">
        <f>R44+1</f>
        <v>45970</v>
      </c>
      <c r="U44" s="161"/>
      <c r="V44" s="160">
        <f>T44+1</f>
        <v>45971</v>
      </c>
      <c r="W44" s="161"/>
      <c r="X44" s="160">
        <f>V44+1</f>
        <v>45972</v>
      </c>
      <c r="Y44" s="161"/>
      <c r="Z44" s="160">
        <f>X44+1</f>
        <v>45973</v>
      </c>
      <c r="AA44" s="161"/>
      <c r="AB44" s="160">
        <f>Z44+1</f>
        <v>45974</v>
      </c>
      <c r="AC44" s="161"/>
      <c r="AD44" s="160">
        <f>AB44+1</f>
        <v>45975</v>
      </c>
      <c r="AE44" s="161"/>
      <c r="AF44" s="160">
        <f>AD44+1</f>
        <v>45976</v>
      </c>
      <c r="AG44" s="161"/>
      <c r="AH44" s="160">
        <f>AF44+1</f>
        <v>45977</v>
      </c>
      <c r="AI44" s="161"/>
      <c r="AJ44" s="160">
        <f>AH44+1</f>
        <v>45978</v>
      </c>
      <c r="AK44" s="161"/>
      <c r="AL44" s="160">
        <f>AJ44+1</f>
        <v>45979</v>
      </c>
      <c r="AM44" s="161"/>
      <c r="AN44" s="160">
        <f>AL44+1</f>
        <v>45980</v>
      </c>
      <c r="AO44" s="161"/>
      <c r="AP44" s="160">
        <f>AN44+1</f>
        <v>45981</v>
      </c>
      <c r="AQ44" s="161"/>
      <c r="AR44" s="160">
        <f>AP44+1</f>
        <v>45982</v>
      </c>
      <c r="AS44" s="161"/>
      <c r="AT44" s="160">
        <f>AR44+1</f>
        <v>45983</v>
      </c>
      <c r="AU44" s="161"/>
      <c r="AV44" s="160">
        <f>AT44+1</f>
        <v>45984</v>
      </c>
      <c r="AW44" s="161"/>
      <c r="AX44" s="160">
        <f>AV44+1</f>
        <v>45985</v>
      </c>
      <c r="AY44" s="161"/>
      <c r="AZ44" s="160">
        <f>AX44+1</f>
        <v>45986</v>
      </c>
      <c r="BA44" s="161"/>
      <c r="BB44" s="160">
        <f>AZ44+1</f>
        <v>45987</v>
      </c>
      <c r="BC44" s="161"/>
      <c r="BD44" s="160">
        <f>BB44+1</f>
        <v>45988</v>
      </c>
      <c r="BE44" s="161"/>
      <c r="BF44" s="160">
        <f>BD44+1</f>
        <v>45989</v>
      </c>
      <c r="BG44" s="161"/>
      <c r="BH44" s="160">
        <f>BF44+1</f>
        <v>45990</v>
      </c>
      <c r="BI44" s="161"/>
      <c r="BJ44" s="197">
        <f>BH44+1</f>
        <v>45991</v>
      </c>
      <c r="BK44" s="198"/>
    </row>
    <row r="45" spans="2:63">
      <c r="B45" s="34"/>
      <c r="C45" s="38" t="s">
        <v>46</v>
      </c>
      <c r="D45" s="155">
        <f>D44</f>
        <v>45962</v>
      </c>
      <c r="E45" s="156"/>
      <c r="F45" s="155">
        <f>F44</f>
        <v>45963</v>
      </c>
      <c r="G45" s="156"/>
      <c r="H45" s="155">
        <f>H44</f>
        <v>45964</v>
      </c>
      <c r="I45" s="156"/>
      <c r="J45" s="155">
        <f>J44</f>
        <v>45965</v>
      </c>
      <c r="K45" s="156"/>
      <c r="L45" s="155">
        <f>L44</f>
        <v>45966</v>
      </c>
      <c r="M45" s="156"/>
      <c r="N45" s="155">
        <f>N44</f>
        <v>45967</v>
      </c>
      <c r="O45" s="156"/>
      <c r="P45" s="155">
        <f>P44</f>
        <v>45968</v>
      </c>
      <c r="Q45" s="156"/>
      <c r="R45" s="155">
        <f>R44</f>
        <v>45969</v>
      </c>
      <c r="S45" s="156"/>
      <c r="T45" s="155">
        <f>T44</f>
        <v>45970</v>
      </c>
      <c r="U45" s="156"/>
      <c r="V45" s="155">
        <f>V44</f>
        <v>45971</v>
      </c>
      <c r="W45" s="156"/>
      <c r="X45" s="155">
        <f>X44</f>
        <v>45972</v>
      </c>
      <c r="Y45" s="156"/>
      <c r="Z45" s="155">
        <f>Z44</f>
        <v>45973</v>
      </c>
      <c r="AA45" s="156"/>
      <c r="AB45" s="155">
        <f>AB44</f>
        <v>45974</v>
      </c>
      <c r="AC45" s="156"/>
      <c r="AD45" s="155">
        <f>AD44</f>
        <v>45975</v>
      </c>
      <c r="AE45" s="156"/>
      <c r="AF45" s="155">
        <f>AF44</f>
        <v>45976</v>
      </c>
      <c r="AG45" s="156"/>
      <c r="AH45" s="155">
        <f>AH44</f>
        <v>45977</v>
      </c>
      <c r="AI45" s="156"/>
      <c r="AJ45" s="155">
        <f>AJ44</f>
        <v>45978</v>
      </c>
      <c r="AK45" s="156"/>
      <c r="AL45" s="155">
        <f>AL44</f>
        <v>45979</v>
      </c>
      <c r="AM45" s="156"/>
      <c r="AN45" s="155">
        <f>AN44</f>
        <v>45980</v>
      </c>
      <c r="AO45" s="156"/>
      <c r="AP45" s="155">
        <f>AP44</f>
        <v>45981</v>
      </c>
      <c r="AQ45" s="156"/>
      <c r="AR45" s="155">
        <f>AR44</f>
        <v>45982</v>
      </c>
      <c r="AS45" s="156"/>
      <c r="AT45" s="155">
        <f>AT44</f>
        <v>45983</v>
      </c>
      <c r="AU45" s="156"/>
      <c r="AV45" s="155">
        <f>AV44</f>
        <v>45984</v>
      </c>
      <c r="AW45" s="156"/>
      <c r="AX45" s="155">
        <f>AX44</f>
        <v>45985</v>
      </c>
      <c r="AY45" s="156"/>
      <c r="AZ45" s="155">
        <f>AZ44</f>
        <v>45986</v>
      </c>
      <c r="BA45" s="156"/>
      <c r="BB45" s="155">
        <f>BB44</f>
        <v>45987</v>
      </c>
      <c r="BC45" s="156"/>
      <c r="BD45" s="155">
        <f>BD44</f>
        <v>45988</v>
      </c>
      <c r="BE45" s="156"/>
      <c r="BF45" s="155">
        <f>BF44</f>
        <v>45989</v>
      </c>
      <c r="BG45" s="156"/>
      <c r="BH45" s="155">
        <f>BH44</f>
        <v>45990</v>
      </c>
      <c r="BI45" s="156"/>
      <c r="BJ45" s="199">
        <f>BJ44</f>
        <v>45991</v>
      </c>
      <c r="BK45" s="200"/>
    </row>
    <row r="46" spans="2:63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  <c r="BJ46" s="39" t="s">
        <v>60</v>
      </c>
      <c r="BK46" s="40" t="s">
        <v>61</v>
      </c>
    </row>
    <row r="47" spans="2:63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  <c r="BJ47" s="41"/>
      <c r="BK47" s="42"/>
    </row>
    <row r="48" spans="2:63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/>
      <c r="AQ48" s="42"/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  <c r="BJ48" s="41"/>
      <c r="BK48" s="42"/>
    </row>
    <row r="49" spans="2:63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  <c r="BJ49" s="41"/>
      <c r="BK49" s="42"/>
    </row>
    <row r="50" spans="2:63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  <c r="BJ50" s="41"/>
      <c r="BK50" s="42"/>
    </row>
    <row r="51" spans="2:63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  <c r="BJ51" s="41"/>
      <c r="BK51" s="42"/>
    </row>
    <row r="52" spans="2:63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  <c r="BJ52" s="41"/>
      <c r="BK52" s="42"/>
    </row>
    <row r="53" spans="2:63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  <c r="BJ53" s="41"/>
      <c r="BK53" s="42"/>
    </row>
    <row r="54" spans="2:63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  <c r="BJ54" s="41"/>
      <c r="BK54" s="42"/>
    </row>
    <row r="55" spans="2:63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  <c r="BJ55" s="41"/>
      <c r="BK55" s="42"/>
    </row>
    <row r="56" spans="2:63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  <c r="BJ56" s="41"/>
      <c r="BK56" s="42"/>
    </row>
    <row r="57" spans="2:63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  <c r="BJ57" s="203">
        <f>SUM(BJ47:BJ56)</f>
        <v>0</v>
      </c>
      <c r="BK57" s="204"/>
    </row>
    <row r="58" spans="2:63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  <c r="BJ58" s="43"/>
      <c r="BK58" s="44"/>
    </row>
    <row r="59" spans="2:63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  <c r="BJ59" s="41"/>
      <c r="BK59" s="42"/>
    </row>
    <row r="60" spans="2:63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  <c r="BJ60" s="41"/>
      <c r="BK60" s="42"/>
    </row>
    <row r="61" spans="2:63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  <c r="BJ61" s="41"/>
      <c r="BK61" s="42"/>
    </row>
    <row r="62" spans="2:63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  <c r="BJ62" s="41"/>
      <c r="BK62" s="42"/>
    </row>
    <row r="63" spans="2:63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  <c r="BJ63" s="41"/>
      <c r="BK63" s="42"/>
    </row>
    <row r="64" spans="2:63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  <c r="BJ64" s="41"/>
      <c r="BK64" s="42"/>
    </row>
    <row r="65" spans="2:63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  <c r="BJ65" s="41"/>
      <c r="BK65" s="42"/>
    </row>
    <row r="66" spans="2:63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  <c r="BJ66" s="41"/>
      <c r="BK66" s="42"/>
    </row>
    <row r="67" spans="2:63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  <c r="BJ67" s="41"/>
      <c r="BK67" s="42"/>
    </row>
    <row r="68" spans="2:63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  <c r="BJ68" s="203">
        <f>SUM(BJ58:BJ67)</f>
        <v>0</v>
      </c>
      <c r="BK68" s="204"/>
    </row>
    <row r="69" spans="2:63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  <c r="BJ69" s="43"/>
      <c r="BK69" s="44"/>
    </row>
    <row r="70" spans="2:63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  <c r="BJ70" s="41"/>
      <c r="BK70" s="42"/>
    </row>
    <row r="71" spans="2:63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  <c r="BJ71" s="41"/>
      <c r="BK71" s="42"/>
    </row>
    <row r="72" spans="2:63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  <c r="BJ72" s="41"/>
      <c r="BK72" s="42"/>
    </row>
    <row r="73" spans="2:63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  <c r="BJ73" s="41"/>
      <c r="BK73" s="42"/>
    </row>
    <row r="74" spans="2:63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  <c r="BJ74" s="41"/>
      <c r="BK74" s="42"/>
    </row>
    <row r="75" spans="2:63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  <c r="BJ75" s="41"/>
      <c r="BK75" s="42"/>
    </row>
    <row r="76" spans="2:63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  <c r="BJ76" s="41"/>
      <c r="BK76" s="42"/>
    </row>
    <row r="77" spans="2:63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  <c r="BJ77" s="41"/>
      <c r="BK77" s="42"/>
    </row>
    <row r="78" spans="2:63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  <c r="BJ78" s="41"/>
      <c r="BK78" s="42"/>
    </row>
    <row r="79" spans="2:63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  <c r="BJ79" s="203">
        <f>SUM(BJ69:BJ78)</f>
        <v>0</v>
      </c>
      <c r="BK79" s="204"/>
    </row>
    <row r="80" spans="2:63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  <c r="BJ80" s="43"/>
      <c r="BK80" s="44"/>
    </row>
    <row r="81" spans="2:63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  <c r="BJ81" s="41"/>
      <c r="BK81" s="42"/>
    </row>
    <row r="82" spans="2:63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  <c r="BJ82" s="41"/>
      <c r="BK82" s="42"/>
    </row>
    <row r="83" spans="2:63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  <c r="BJ83" s="41"/>
      <c r="BK83" s="42"/>
    </row>
    <row r="84" spans="2:63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  <c r="BJ84" s="41"/>
      <c r="BK84" s="42"/>
    </row>
    <row r="85" spans="2:63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  <c r="BJ85" s="41"/>
      <c r="BK85" s="42"/>
    </row>
    <row r="86" spans="2:63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  <c r="BJ86" s="41"/>
      <c r="BK86" s="42"/>
    </row>
    <row r="87" spans="2:63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  <c r="BJ87" s="41"/>
      <c r="BK87" s="42"/>
    </row>
    <row r="88" spans="2:63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  <c r="BJ88" s="41"/>
      <c r="BK88" s="42"/>
    </row>
    <row r="89" spans="2:63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  <c r="BJ89" s="41"/>
      <c r="BK89" s="42"/>
    </row>
    <row r="90" spans="2:63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  <c r="BJ90" s="203">
        <f>SUM(BJ80:BJ89)</f>
        <v>0</v>
      </c>
      <c r="BK90" s="204"/>
    </row>
    <row r="91" spans="2:63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/>
      <c r="Q91" s="44"/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/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  <c r="BJ91" s="43"/>
      <c r="BK91" s="44"/>
    </row>
    <row r="92" spans="2:63">
      <c r="B92" s="179"/>
      <c r="C92" s="36" t="str">
        <f>C91</f>
        <v>食費</v>
      </c>
      <c r="D92" s="41"/>
      <c r="E92" s="42"/>
      <c r="F92" s="41"/>
      <c r="G92" s="42"/>
      <c r="H92" s="41"/>
      <c r="I92" s="42"/>
      <c r="J92" s="41"/>
      <c r="K92" s="42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1"/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  <c r="BJ92" s="41"/>
      <c r="BK92" s="42"/>
    </row>
    <row r="93" spans="2:63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  <c r="BJ93" s="41"/>
      <c r="BK93" s="42"/>
    </row>
    <row r="94" spans="2:63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0</v>
      </c>
      <c r="AM94" s="170"/>
      <c r="AN94" s="169">
        <f>SUM(AN91:AN93)</f>
        <v>0</v>
      </c>
      <c r="AO94" s="170"/>
      <c r="AP94" s="169">
        <f>SUM(AP91:AP93)</f>
        <v>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  <c r="BJ94" s="205">
        <f>SUM(BJ91:BJ93)</f>
        <v>0</v>
      </c>
      <c r="BK94" s="206"/>
    </row>
    <row r="95" spans="2:63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/>
      <c r="K95" s="42"/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  <c r="BJ95" s="41"/>
      <c r="BK95" s="42"/>
    </row>
    <row r="96" spans="2:63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  <c r="BJ96" s="41"/>
      <c r="BK96" s="42"/>
    </row>
    <row r="97" spans="2:63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  <c r="BJ97" s="41"/>
      <c r="BK97" s="42"/>
    </row>
    <row r="98" spans="2:63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  <c r="BJ98" s="205">
        <f>SUM(BJ95:BJ97)</f>
        <v>0</v>
      </c>
      <c r="BK98" s="206"/>
    </row>
    <row r="99" spans="2:63">
      <c r="B99" s="179"/>
      <c r="C99" s="36" t="str">
        <f>設定!L7</f>
        <v>日用品</v>
      </c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  <c r="BJ99" s="41"/>
      <c r="BK99" s="42"/>
    </row>
    <row r="100" spans="2:63">
      <c r="B100" s="179"/>
      <c r="C100" s="36" t="str">
        <f>C99</f>
        <v>日用品</v>
      </c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  <c r="BJ100" s="41"/>
      <c r="BK100" s="42"/>
    </row>
    <row r="101" spans="2:63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  <c r="BJ101" s="41"/>
      <c r="BK101" s="42"/>
    </row>
    <row r="102" spans="2:63">
      <c r="B102" s="179"/>
      <c r="C102" s="38" t="s">
        <v>52</v>
      </c>
      <c r="D102" s="169">
        <f>SUM(D99:D101)</f>
        <v>0</v>
      </c>
      <c r="E102" s="170"/>
      <c r="F102" s="169">
        <f>SUM(F99:F101)</f>
        <v>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  <c r="BJ102" s="205">
        <f>SUM(BJ99:BJ101)</f>
        <v>0</v>
      </c>
      <c r="BK102" s="206"/>
    </row>
    <row r="103" spans="2:63">
      <c r="B103" s="179"/>
      <c r="C103" s="36" t="str">
        <f>設定!L8</f>
        <v>娯楽費</v>
      </c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  <c r="BJ103" s="41"/>
      <c r="BK103" s="42"/>
    </row>
    <row r="104" spans="2:63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  <c r="BJ104" s="41"/>
      <c r="BK104" s="42"/>
    </row>
    <row r="105" spans="2:63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  <c r="BJ105" s="41"/>
      <c r="BK105" s="42"/>
    </row>
    <row r="106" spans="2:63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  <c r="BJ106" s="205">
        <f>SUM(BJ103:BJ105)</f>
        <v>0</v>
      </c>
      <c r="BK106" s="206"/>
    </row>
    <row r="107" spans="2:63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  <c r="BJ107" s="41"/>
      <c r="BK107" s="42"/>
    </row>
    <row r="108" spans="2:63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  <c r="BJ108" s="41"/>
      <c r="BK108" s="42"/>
    </row>
    <row r="109" spans="2:63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  <c r="BJ109" s="41"/>
      <c r="BK109" s="42"/>
    </row>
    <row r="110" spans="2:63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  <c r="BJ110" s="205">
        <f>SUM(BJ107:BJ109)</f>
        <v>0</v>
      </c>
      <c r="BK110" s="206"/>
    </row>
    <row r="111" spans="2:63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  <c r="BJ111" s="41"/>
      <c r="BK111" s="42"/>
    </row>
    <row r="112" spans="2:63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  <c r="BJ112" s="41"/>
      <c r="BK112" s="42"/>
    </row>
    <row r="113" spans="2:63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  <c r="BJ113" s="41"/>
      <c r="BK113" s="42"/>
    </row>
    <row r="114" spans="2:63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  <c r="BJ114" s="205">
        <f>SUM(BJ111:BJ113)</f>
        <v>0</v>
      </c>
      <c r="BK114" s="206"/>
    </row>
    <row r="115" spans="2:63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  <c r="BJ115" s="41"/>
      <c r="BK115" s="42"/>
    </row>
    <row r="116" spans="2:63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  <c r="BJ116" s="41"/>
      <c r="BK116" s="42"/>
    </row>
    <row r="117" spans="2:63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  <c r="BJ117" s="41"/>
      <c r="BK117" s="42"/>
    </row>
    <row r="118" spans="2:63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  <c r="BJ118" s="205">
        <f>SUM(BJ115:BJ117)</f>
        <v>0</v>
      </c>
      <c r="BK118" s="206"/>
    </row>
    <row r="119" spans="2:63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  <c r="BJ119" s="41"/>
      <c r="BK119" s="42"/>
    </row>
    <row r="120" spans="2:63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  <c r="BJ120" s="41"/>
      <c r="BK120" s="42"/>
    </row>
    <row r="121" spans="2:63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  <c r="BJ121" s="41"/>
      <c r="BK121" s="42"/>
    </row>
    <row r="122" spans="2:63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  <c r="BJ122" s="205">
        <f>SUM(BJ119:BJ121)</f>
        <v>0</v>
      </c>
      <c r="BK122" s="206"/>
    </row>
    <row r="123" spans="2:63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  <c r="BJ123" s="41"/>
      <c r="BK123" s="42"/>
    </row>
    <row r="124" spans="2:63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  <c r="BJ124" s="41"/>
      <c r="BK124" s="42"/>
    </row>
    <row r="125" spans="2:63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  <c r="BJ125" s="41"/>
      <c r="BK125" s="42"/>
    </row>
    <row r="126" spans="2:63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  <c r="BJ126" s="205">
        <f>SUM(BJ123:BJ125)</f>
        <v>0</v>
      </c>
      <c r="BK126" s="206"/>
    </row>
    <row r="127" spans="2:63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  <c r="BJ127" s="41"/>
      <c r="BK127" s="42"/>
    </row>
    <row r="128" spans="2:63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  <c r="BJ128" s="41"/>
      <c r="BK128" s="42"/>
    </row>
    <row r="129" spans="2:63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  <c r="BJ129" s="41"/>
      <c r="BK129" s="42"/>
    </row>
    <row r="130" spans="2:63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  <c r="BJ130" s="205">
        <f>SUM(BJ127:BJ129)</f>
        <v>0</v>
      </c>
      <c r="BK130" s="206"/>
    </row>
    <row r="131" spans="2:63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0</v>
      </c>
      <c r="G131" s="172"/>
      <c r="H131" s="171">
        <f>SUM(H94,H98,H102,H106,H110,H114,H118,H122,H126,H130)</f>
        <v>0</v>
      </c>
      <c r="I131" s="172"/>
      <c r="J131" s="171">
        <f>SUM(J94,J98,J102,J106,J110,J114,J118,J122,J126,J130)</f>
        <v>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  <c r="BJ131" s="207">
        <f>SUM(BJ94,BJ98,BJ102,BJ106,BJ110,BJ114,BJ118,BJ122,BJ126,BJ130)</f>
        <v>0</v>
      </c>
      <c r="BK131" s="208"/>
    </row>
    <row r="132" spans="2:63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0</v>
      </c>
      <c r="G132" s="168"/>
      <c r="H132" s="167">
        <f>SUM(H68,H79,H90,H131)</f>
        <v>0</v>
      </c>
      <c r="I132" s="168"/>
      <c r="J132" s="167">
        <f>SUM(J68,J79,J90,J131)</f>
        <v>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0</v>
      </c>
      <c r="AM132" s="168"/>
      <c r="AN132" s="167">
        <f>SUM(AN68,AN79,AN90,AN131)</f>
        <v>0</v>
      </c>
      <c r="AO132" s="168"/>
      <c r="AP132" s="167">
        <f>SUM(AP68,AP79,AP90,AP131)</f>
        <v>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  <c r="BJ132" s="209">
        <f>SUM(BJ68,BJ79,BJ90,BJ131)</f>
        <v>0</v>
      </c>
      <c r="BK132" s="210"/>
    </row>
    <row r="133" spans="2:63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0</v>
      </c>
      <c r="G133" s="166"/>
      <c r="H133" s="165">
        <f>H57-H132</f>
        <v>0</v>
      </c>
      <c r="I133" s="166"/>
      <c r="J133" s="165">
        <f>J57-J132</f>
        <v>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0</v>
      </c>
      <c r="AM133" s="166"/>
      <c r="AN133" s="165">
        <f>AN57-AN132</f>
        <v>0</v>
      </c>
      <c r="AO133" s="166"/>
      <c r="AP133" s="165">
        <f>AP57-AP132</f>
        <v>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  <c r="BJ133" s="153">
        <f>BJ57-BJ132</f>
        <v>0</v>
      </c>
      <c r="BK133" s="154"/>
    </row>
  </sheetData>
  <autoFilter ref="B17:BK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</autoFilter>
  <mergeCells count="1220">
    <mergeCell ref="BJ133:BK133"/>
    <mergeCell ref="AX133:AY133"/>
    <mergeCell ref="AZ133:BA133"/>
    <mergeCell ref="BB133:BC133"/>
    <mergeCell ref="BD133:BE133"/>
    <mergeCell ref="BF133:BG133"/>
    <mergeCell ref="BH133:BI133"/>
    <mergeCell ref="AL133:AM133"/>
    <mergeCell ref="AN133:AO133"/>
    <mergeCell ref="AP133:AQ133"/>
    <mergeCell ref="AR133:AS133"/>
    <mergeCell ref="AT133:AU133"/>
    <mergeCell ref="AV133:AW133"/>
    <mergeCell ref="Z133:AA133"/>
    <mergeCell ref="AB133:AC133"/>
    <mergeCell ref="AD133:AE133"/>
    <mergeCell ref="AF133:AG133"/>
    <mergeCell ref="AH133:AI133"/>
    <mergeCell ref="AJ133:AK133"/>
    <mergeCell ref="N133:O133"/>
    <mergeCell ref="P133:Q133"/>
    <mergeCell ref="R133:S133"/>
    <mergeCell ref="T133:U133"/>
    <mergeCell ref="V133:W133"/>
    <mergeCell ref="X133:Y133"/>
    <mergeCell ref="BD132:BE132"/>
    <mergeCell ref="BF132:BG132"/>
    <mergeCell ref="BH132:BI132"/>
    <mergeCell ref="BJ132:BK132"/>
    <mergeCell ref="D133:E133"/>
    <mergeCell ref="F133:G133"/>
    <mergeCell ref="H133:I133"/>
    <mergeCell ref="J133:K133"/>
    <mergeCell ref="L133:M133"/>
    <mergeCell ref="AR132:AS132"/>
    <mergeCell ref="AT132:AU132"/>
    <mergeCell ref="AV132:AW132"/>
    <mergeCell ref="AX132:AY132"/>
    <mergeCell ref="AZ132:BA132"/>
    <mergeCell ref="BB132:BC132"/>
    <mergeCell ref="AF132:AG132"/>
    <mergeCell ref="AH132:AI132"/>
    <mergeCell ref="AJ132:AK132"/>
    <mergeCell ref="AL132:AM132"/>
    <mergeCell ref="AN132:AO132"/>
    <mergeCell ref="AP132:AQ132"/>
    <mergeCell ref="T132:U132"/>
    <mergeCell ref="V132:W132"/>
    <mergeCell ref="X132:Y132"/>
    <mergeCell ref="Z132:AA132"/>
    <mergeCell ref="AB132:AC132"/>
    <mergeCell ref="AD132:AE132"/>
    <mergeCell ref="BJ131:BK131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AX131:AY131"/>
    <mergeCell ref="AZ131:BA131"/>
    <mergeCell ref="BB131:BC131"/>
    <mergeCell ref="BD131:BE131"/>
    <mergeCell ref="BF131:BG131"/>
    <mergeCell ref="BH131:BI131"/>
    <mergeCell ref="AL131:AM131"/>
    <mergeCell ref="AN131:AO131"/>
    <mergeCell ref="AP131:AQ131"/>
    <mergeCell ref="AR131:AS131"/>
    <mergeCell ref="AT131:AU131"/>
    <mergeCell ref="AV131:AW131"/>
    <mergeCell ref="Z131:AA131"/>
    <mergeCell ref="AB131:AC131"/>
    <mergeCell ref="AD131:AE131"/>
    <mergeCell ref="AF131:AG131"/>
    <mergeCell ref="AH131:AI131"/>
    <mergeCell ref="AJ131:AK131"/>
    <mergeCell ref="N131:O131"/>
    <mergeCell ref="P131:Q131"/>
    <mergeCell ref="R131:S131"/>
    <mergeCell ref="T131:U131"/>
    <mergeCell ref="V131:W131"/>
    <mergeCell ref="X131:Y131"/>
    <mergeCell ref="BD130:BE130"/>
    <mergeCell ref="BF130:BG130"/>
    <mergeCell ref="BH130:BI130"/>
    <mergeCell ref="BJ130:BK130"/>
    <mergeCell ref="D131:E131"/>
    <mergeCell ref="F131:G131"/>
    <mergeCell ref="H131:I131"/>
    <mergeCell ref="J131:K131"/>
    <mergeCell ref="L131:M131"/>
    <mergeCell ref="AR130:AS130"/>
    <mergeCell ref="AT130:AU130"/>
    <mergeCell ref="AV130:AW130"/>
    <mergeCell ref="AX130:AY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T130:U130"/>
    <mergeCell ref="V130:W130"/>
    <mergeCell ref="X130:Y130"/>
    <mergeCell ref="Z130:AA130"/>
    <mergeCell ref="AB130:AC130"/>
    <mergeCell ref="AD130:AE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AX126:AY126"/>
    <mergeCell ref="AZ126:BA126"/>
    <mergeCell ref="BB126:BC126"/>
    <mergeCell ref="BD126:BE126"/>
    <mergeCell ref="BF126:BG126"/>
    <mergeCell ref="BH126:BI126"/>
    <mergeCell ref="AL126:AM126"/>
    <mergeCell ref="AN126:AO126"/>
    <mergeCell ref="AP126:AQ126"/>
    <mergeCell ref="AR126:AS126"/>
    <mergeCell ref="AT126:AU126"/>
    <mergeCell ref="AV126:AW126"/>
    <mergeCell ref="Z126:AA126"/>
    <mergeCell ref="AB126:AC126"/>
    <mergeCell ref="AD126:AE126"/>
    <mergeCell ref="AF126:AG126"/>
    <mergeCell ref="AH126:AI126"/>
    <mergeCell ref="AJ126:AK126"/>
    <mergeCell ref="N126:O126"/>
    <mergeCell ref="P126:Q126"/>
    <mergeCell ref="R126:S126"/>
    <mergeCell ref="T126:U126"/>
    <mergeCell ref="V126:W126"/>
    <mergeCell ref="X126:Y126"/>
    <mergeCell ref="BJ122:BK122"/>
    <mergeCell ref="D126:E126"/>
    <mergeCell ref="F126:G126"/>
    <mergeCell ref="H126:I126"/>
    <mergeCell ref="J126:K126"/>
    <mergeCell ref="L126:M126"/>
    <mergeCell ref="AR122:AS122"/>
    <mergeCell ref="AT122:AU122"/>
    <mergeCell ref="AV122:AW122"/>
    <mergeCell ref="AX122:AY122"/>
    <mergeCell ref="AZ122:BA122"/>
    <mergeCell ref="BB122:BC122"/>
    <mergeCell ref="AF122:AG122"/>
    <mergeCell ref="AH122:AI122"/>
    <mergeCell ref="AJ122:AK122"/>
    <mergeCell ref="AL122:AM122"/>
    <mergeCell ref="AN122:AO122"/>
    <mergeCell ref="AP122:AQ122"/>
    <mergeCell ref="T122:U122"/>
    <mergeCell ref="V122:W122"/>
    <mergeCell ref="X122:Y122"/>
    <mergeCell ref="Z122:AA122"/>
    <mergeCell ref="AB122:AC122"/>
    <mergeCell ref="AD122:AE122"/>
    <mergeCell ref="BJ126:BK126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BD122:BE122"/>
    <mergeCell ref="BF122:BG122"/>
    <mergeCell ref="BH122:BI122"/>
    <mergeCell ref="BJ114:BK114"/>
    <mergeCell ref="D118:E118"/>
    <mergeCell ref="F118:G118"/>
    <mergeCell ref="H118:I118"/>
    <mergeCell ref="J118:K118"/>
    <mergeCell ref="L118:M118"/>
    <mergeCell ref="AR114:AS114"/>
    <mergeCell ref="AT114:AU114"/>
    <mergeCell ref="AV114:AW114"/>
    <mergeCell ref="AX114:AY114"/>
    <mergeCell ref="AZ114:BA114"/>
    <mergeCell ref="BB114:BC114"/>
    <mergeCell ref="AF114:AG114"/>
    <mergeCell ref="AH114:AI114"/>
    <mergeCell ref="AJ114:AK114"/>
    <mergeCell ref="AL114:AM114"/>
    <mergeCell ref="AN114:AO114"/>
    <mergeCell ref="AP114:AQ114"/>
    <mergeCell ref="T114:U114"/>
    <mergeCell ref="V114:W114"/>
    <mergeCell ref="X114:Y114"/>
    <mergeCell ref="Z114:AA114"/>
    <mergeCell ref="AB114:AC114"/>
    <mergeCell ref="AD114:AE114"/>
    <mergeCell ref="BJ118:BK118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N110:O110"/>
    <mergeCell ref="P110:Q110"/>
    <mergeCell ref="R110:S110"/>
    <mergeCell ref="T110:U110"/>
    <mergeCell ref="V110:W110"/>
    <mergeCell ref="X110:Y110"/>
    <mergeCell ref="BD114:BE114"/>
    <mergeCell ref="BF114:BG114"/>
    <mergeCell ref="BH114:BI114"/>
    <mergeCell ref="BJ106:BK106"/>
    <mergeCell ref="D110:E110"/>
    <mergeCell ref="F110:G110"/>
    <mergeCell ref="H110:I110"/>
    <mergeCell ref="J110:K110"/>
    <mergeCell ref="L110:M110"/>
    <mergeCell ref="AR106:AS106"/>
    <mergeCell ref="AT106:AU106"/>
    <mergeCell ref="AV106:AW106"/>
    <mergeCell ref="AX106:AY106"/>
    <mergeCell ref="AZ106:BA106"/>
    <mergeCell ref="BB106:BC106"/>
    <mergeCell ref="AF106:AG106"/>
    <mergeCell ref="AH106:AI106"/>
    <mergeCell ref="AJ106:AK106"/>
    <mergeCell ref="AL106:AM106"/>
    <mergeCell ref="AN106:AO106"/>
    <mergeCell ref="AP106:AQ106"/>
    <mergeCell ref="T106:U106"/>
    <mergeCell ref="V106:W106"/>
    <mergeCell ref="X106:Y106"/>
    <mergeCell ref="Z106:AA106"/>
    <mergeCell ref="AB106:AC106"/>
    <mergeCell ref="AD106:AE106"/>
    <mergeCell ref="BJ110:BK110"/>
    <mergeCell ref="D106:E106"/>
    <mergeCell ref="F106:G106"/>
    <mergeCell ref="BH102:BI102"/>
    <mergeCell ref="AL102:AM102"/>
    <mergeCell ref="AN102:AO102"/>
    <mergeCell ref="AP102:AQ102"/>
    <mergeCell ref="AR102:AS102"/>
    <mergeCell ref="AT102:AU102"/>
    <mergeCell ref="AV102:AW102"/>
    <mergeCell ref="Z102:AA102"/>
    <mergeCell ref="AB102:AC102"/>
    <mergeCell ref="AD102:AE102"/>
    <mergeCell ref="AF102:AG102"/>
    <mergeCell ref="AH102:AI102"/>
    <mergeCell ref="AJ102:AK102"/>
    <mergeCell ref="N102:O102"/>
    <mergeCell ref="P102:Q102"/>
    <mergeCell ref="R102:S102"/>
    <mergeCell ref="T102:U102"/>
    <mergeCell ref="V102:W102"/>
    <mergeCell ref="X102:Y102"/>
    <mergeCell ref="F98:G98"/>
    <mergeCell ref="H98:I98"/>
    <mergeCell ref="J98:K98"/>
    <mergeCell ref="L98:M98"/>
    <mergeCell ref="N98:O98"/>
    <mergeCell ref="P98:Q98"/>
    <mergeCell ref="H106:I106"/>
    <mergeCell ref="J106:K106"/>
    <mergeCell ref="L106:M106"/>
    <mergeCell ref="N106:O106"/>
    <mergeCell ref="P106:Q106"/>
    <mergeCell ref="R106:S106"/>
    <mergeCell ref="AX102:AY102"/>
    <mergeCell ref="AZ102:BA102"/>
    <mergeCell ref="BB102:BC102"/>
    <mergeCell ref="BD102:BE102"/>
    <mergeCell ref="BF102:BG102"/>
    <mergeCell ref="BD106:BE106"/>
    <mergeCell ref="BF106:BG106"/>
    <mergeCell ref="Z94:AA94"/>
    <mergeCell ref="AB94:AC94"/>
    <mergeCell ref="AD94:AE94"/>
    <mergeCell ref="AF94:AG94"/>
    <mergeCell ref="AH94:AI94"/>
    <mergeCell ref="AJ94:AK94"/>
    <mergeCell ref="BH106:BI106"/>
    <mergeCell ref="BJ98:BK98"/>
    <mergeCell ref="D102:E102"/>
    <mergeCell ref="F102:G102"/>
    <mergeCell ref="H102:I102"/>
    <mergeCell ref="J102:K102"/>
    <mergeCell ref="L102:M102"/>
    <mergeCell ref="AR98:AS98"/>
    <mergeCell ref="AT98:AU98"/>
    <mergeCell ref="AV98:AW98"/>
    <mergeCell ref="AX98:AY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T98:U98"/>
    <mergeCell ref="V98:W98"/>
    <mergeCell ref="X98:Y98"/>
    <mergeCell ref="Z98:AA98"/>
    <mergeCell ref="AB98:AC98"/>
    <mergeCell ref="AD98:AE98"/>
    <mergeCell ref="BJ102:BK102"/>
    <mergeCell ref="N94:O94"/>
    <mergeCell ref="P94:Q94"/>
    <mergeCell ref="R94:S94"/>
    <mergeCell ref="T94:U94"/>
    <mergeCell ref="V94:W94"/>
    <mergeCell ref="X94:Y94"/>
    <mergeCell ref="BD98:BE98"/>
    <mergeCell ref="BF98:BG98"/>
    <mergeCell ref="BH98:BI98"/>
    <mergeCell ref="B91:B131"/>
    <mergeCell ref="D94:E94"/>
    <mergeCell ref="F94:G94"/>
    <mergeCell ref="H94:I94"/>
    <mergeCell ref="J94:K94"/>
    <mergeCell ref="L94:M94"/>
    <mergeCell ref="BB90:BC90"/>
    <mergeCell ref="BD90:BE90"/>
    <mergeCell ref="BF90:BG90"/>
    <mergeCell ref="BH90:BI90"/>
    <mergeCell ref="R98:S98"/>
    <mergeCell ref="AX94:AY94"/>
    <mergeCell ref="AZ94:BA94"/>
    <mergeCell ref="BB94:BC94"/>
    <mergeCell ref="BD94:BE94"/>
    <mergeCell ref="BF94:BG94"/>
    <mergeCell ref="BH94:BI94"/>
    <mergeCell ref="AL94:AM94"/>
    <mergeCell ref="AN94:AO94"/>
    <mergeCell ref="AP94:AQ94"/>
    <mergeCell ref="AR94:AS94"/>
    <mergeCell ref="AT94:AU94"/>
    <mergeCell ref="AV94:AW94"/>
    <mergeCell ref="BJ90:BK90"/>
    <mergeCell ref="AP90:AQ90"/>
    <mergeCell ref="AR90:AS90"/>
    <mergeCell ref="AT90:AU90"/>
    <mergeCell ref="AV90:AW90"/>
    <mergeCell ref="AX90:AY90"/>
    <mergeCell ref="AZ90:BA90"/>
    <mergeCell ref="AD90:AE90"/>
    <mergeCell ref="AF90:AG90"/>
    <mergeCell ref="AH90:AI90"/>
    <mergeCell ref="AJ90:AK90"/>
    <mergeCell ref="AL90:AM90"/>
    <mergeCell ref="AN90:AO90"/>
    <mergeCell ref="R90:S90"/>
    <mergeCell ref="T90:U90"/>
    <mergeCell ref="V90:W90"/>
    <mergeCell ref="X90:Y90"/>
    <mergeCell ref="Z90:AA90"/>
    <mergeCell ref="AB90:AC90"/>
    <mergeCell ref="BJ94:BK94"/>
    <mergeCell ref="D98:E98"/>
    <mergeCell ref="B80:B90"/>
    <mergeCell ref="D90:E90"/>
    <mergeCell ref="F90:G90"/>
    <mergeCell ref="H90:I90"/>
    <mergeCell ref="J90:K90"/>
    <mergeCell ref="L90:M90"/>
    <mergeCell ref="N90:O90"/>
    <mergeCell ref="P90:Q90"/>
    <mergeCell ref="AX79:AY79"/>
    <mergeCell ref="AZ79:BA79"/>
    <mergeCell ref="BB79:BC79"/>
    <mergeCell ref="BD79:BE79"/>
    <mergeCell ref="BF79:BG79"/>
    <mergeCell ref="BH79:BI79"/>
    <mergeCell ref="AL79:AM79"/>
    <mergeCell ref="AN79:AO79"/>
    <mergeCell ref="AP79:AQ79"/>
    <mergeCell ref="AR79:AS79"/>
    <mergeCell ref="AT79:AU79"/>
    <mergeCell ref="AV79:AW79"/>
    <mergeCell ref="Z79:AA79"/>
    <mergeCell ref="AB79:AC79"/>
    <mergeCell ref="AD79:AE79"/>
    <mergeCell ref="AF79:AG79"/>
    <mergeCell ref="AH79:AI79"/>
    <mergeCell ref="AJ79:AK79"/>
    <mergeCell ref="N79:O79"/>
    <mergeCell ref="P79:Q79"/>
    <mergeCell ref="R79:S79"/>
    <mergeCell ref="T79:U79"/>
    <mergeCell ref="V79:W79"/>
    <mergeCell ref="X79:Y79"/>
    <mergeCell ref="B69:B79"/>
    <mergeCell ref="D79:E79"/>
    <mergeCell ref="F79:G79"/>
    <mergeCell ref="H79:I79"/>
    <mergeCell ref="J79:K79"/>
    <mergeCell ref="L79:M79"/>
    <mergeCell ref="BB68:BC68"/>
    <mergeCell ref="BD68:BE68"/>
    <mergeCell ref="BF68:BG68"/>
    <mergeCell ref="BH68:BI68"/>
    <mergeCell ref="BJ68:BK68"/>
    <mergeCell ref="AP68:AQ68"/>
    <mergeCell ref="AR68:AS68"/>
    <mergeCell ref="AT68:AU68"/>
    <mergeCell ref="AV68:AW68"/>
    <mergeCell ref="AX68:AY68"/>
    <mergeCell ref="AZ68:BA68"/>
    <mergeCell ref="AD68:AE68"/>
    <mergeCell ref="AF68:AG68"/>
    <mergeCell ref="AH68:AI68"/>
    <mergeCell ref="AJ68:AK68"/>
    <mergeCell ref="AL68:AM68"/>
    <mergeCell ref="AN68:AO68"/>
    <mergeCell ref="R68:S68"/>
    <mergeCell ref="T68:U68"/>
    <mergeCell ref="V68:W68"/>
    <mergeCell ref="X68:Y68"/>
    <mergeCell ref="Z68:AA68"/>
    <mergeCell ref="AB68:AC68"/>
    <mergeCell ref="BJ79:BK79"/>
    <mergeCell ref="BJ57:BK57"/>
    <mergeCell ref="B58:B68"/>
    <mergeCell ref="D68:E68"/>
    <mergeCell ref="F68:G68"/>
    <mergeCell ref="H68:I68"/>
    <mergeCell ref="J68:K68"/>
    <mergeCell ref="L68:M68"/>
    <mergeCell ref="N68:O68"/>
    <mergeCell ref="P68:Q68"/>
    <mergeCell ref="AX57:AY57"/>
    <mergeCell ref="AZ57:BA57"/>
    <mergeCell ref="BB57:BC57"/>
    <mergeCell ref="BD57:BE57"/>
    <mergeCell ref="BF57:BG57"/>
    <mergeCell ref="BH57:BI57"/>
    <mergeCell ref="AL57:AM57"/>
    <mergeCell ref="AN57:AO57"/>
    <mergeCell ref="AP57:AQ57"/>
    <mergeCell ref="AR57:AS57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N57:O57"/>
    <mergeCell ref="P57:Q57"/>
    <mergeCell ref="R57:S57"/>
    <mergeCell ref="T57:U57"/>
    <mergeCell ref="V57:W57"/>
    <mergeCell ref="X57:Y57"/>
    <mergeCell ref="BF45:BG45"/>
    <mergeCell ref="BH45:BI45"/>
    <mergeCell ref="BJ45:BK45"/>
    <mergeCell ref="B47:B57"/>
    <mergeCell ref="D57:E57"/>
    <mergeCell ref="F57:G57"/>
    <mergeCell ref="H57:I57"/>
    <mergeCell ref="J57:K57"/>
    <mergeCell ref="L57:M57"/>
    <mergeCell ref="AT45:AU45"/>
    <mergeCell ref="AV45:AW45"/>
    <mergeCell ref="AX45:AY45"/>
    <mergeCell ref="AZ45:BA45"/>
    <mergeCell ref="BB45:BC45"/>
    <mergeCell ref="BD45:BE45"/>
    <mergeCell ref="AH45:AI45"/>
    <mergeCell ref="AJ45:AK45"/>
    <mergeCell ref="AL45:AM45"/>
    <mergeCell ref="AN45:AO45"/>
    <mergeCell ref="AP45:AQ45"/>
    <mergeCell ref="AR45:AS45"/>
    <mergeCell ref="V45:W45"/>
    <mergeCell ref="X45:Y45"/>
    <mergeCell ref="Z45:AA45"/>
    <mergeCell ref="AB45:AC45"/>
    <mergeCell ref="AD45:AE45"/>
    <mergeCell ref="AF45:AG45"/>
    <mergeCell ref="D45:E45"/>
    <mergeCell ref="F45:G45"/>
    <mergeCell ref="H45:I45"/>
    <mergeCell ref="J45:K45"/>
    <mergeCell ref="AZ44:BA44"/>
    <mergeCell ref="BB44:BC44"/>
    <mergeCell ref="BD44:BE44"/>
    <mergeCell ref="BF44:BG44"/>
    <mergeCell ref="BH44:BI44"/>
    <mergeCell ref="BJ44:BK44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X43:Y43"/>
    <mergeCell ref="Z43:AA43"/>
    <mergeCell ref="AB43:AC43"/>
    <mergeCell ref="AD43:AE43"/>
    <mergeCell ref="AF43:AG43"/>
    <mergeCell ref="D43:E43"/>
    <mergeCell ref="F43:G43"/>
    <mergeCell ref="H43:I43"/>
    <mergeCell ref="J43:K43"/>
    <mergeCell ref="L43:M43"/>
    <mergeCell ref="N43:O43"/>
    <mergeCell ref="P43:Q43"/>
    <mergeCell ref="R43:S43"/>
    <mergeCell ref="L45:M45"/>
    <mergeCell ref="N45:O45"/>
    <mergeCell ref="P45:Q45"/>
    <mergeCell ref="R45:S45"/>
    <mergeCell ref="T45:U45"/>
    <mergeCell ref="P44:Q44"/>
    <mergeCell ref="R44:S44"/>
    <mergeCell ref="T44:U44"/>
    <mergeCell ref="V44:W44"/>
    <mergeCell ref="X44:Y44"/>
    <mergeCell ref="Z44:AA44"/>
    <mergeCell ref="BJ37:BK37"/>
    <mergeCell ref="AN37:AO37"/>
    <mergeCell ref="AP37:AQ37"/>
    <mergeCell ref="AR37:AS37"/>
    <mergeCell ref="AT37:AU37"/>
    <mergeCell ref="AV37:AW37"/>
    <mergeCell ref="AX37:AY37"/>
    <mergeCell ref="AB37:AC37"/>
    <mergeCell ref="AD37:AE37"/>
    <mergeCell ref="AF37:AG37"/>
    <mergeCell ref="AH37:AI37"/>
    <mergeCell ref="AJ37:AK37"/>
    <mergeCell ref="AL37:AM37"/>
    <mergeCell ref="D44:E44"/>
    <mergeCell ref="F44:G44"/>
    <mergeCell ref="H44:I44"/>
    <mergeCell ref="J44:K44"/>
    <mergeCell ref="L44:M44"/>
    <mergeCell ref="N44:O44"/>
    <mergeCell ref="AT43:AU43"/>
    <mergeCell ref="AV43:AW43"/>
    <mergeCell ref="AX43:AY43"/>
    <mergeCell ref="AZ43:BA43"/>
    <mergeCell ref="BB43:BC43"/>
    <mergeCell ref="BD43:BE43"/>
    <mergeCell ref="AH43:AI43"/>
    <mergeCell ref="AJ43:AK43"/>
    <mergeCell ref="AL43:AM43"/>
    <mergeCell ref="AN43:AO43"/>
    <mergeCell ref="AP43:AQ43"/>
    <mergeCell ref="AR43:AS43"/>
    <mergeCell ref="V43:W43"/>
    <mergeCell ref="BF43:BG43"/>
    <mergeCell ref="BH43:BI43"/>
    <mergeCell ref="BJ43:BK43"/>
    <mergeCell ref="F37:G37"/>
    <mergeCell ref="H37:I37"/>
    <mergeCell ref="J37:K37"/>
    <mergeCell ref="L37:M37"/>
    <mergeCell ref="N37:O37"/>
    <mergeCell ref="BB36:BC36"/>
    <mergeCell ref="BD36:BE36"/>
    <mergeCell ref="BF36:BG36"/>
    <mergeCell ref="BH36:BI36"/>
    <mergeCell ref="BJ36:BK36"/>
    <mergeCell ref="AP36:AQ36"/>
    <mergeCell ref="AR36:AS36"/>
    <mergeCell ref="AT36:AU36"/>
    <mergeCell ref="AV36:AW36"/>
    <mergeCell ref="AX36:AY36"/>
    <mergeCell ref="AZ36:BA36"/>
    <mergeCell ref="AD36:AE36"/>
    <mergeCell ref="AF36:AG36"/>
    <mergeCell ref="AH36:AI36"/>
    <mergeCell ref="AJ36:AK36"/>
    <mergeCell ref="AL36:AM36"/>
    <mergeCell ref="AN36:AO36"/>
    <mergeCell ref="R36:S36"/>
    <mergeCell ref="T43:U43"/>
    <mergeCell ref="AZ37:BA37"/>
    <mergeCell ref="BB37:BC37"/>
    <mergeCell ref="BD37:BE37"/>
    <mergeCell ref="BF37:BG37"/>
    <mergeCell ref="BH37:BI37"/>
    <mergeCell ref="T36:U36"/>
    <mergeCell ref="V36:W36"/>
    <mergeCell ref="X36:Y36"/>
    <mergeCell ref="Z36:AA36"/>
    <mergeCell ref="AB36:AC36"/>
    <mergeCell ref="B36:B41"/>
    <mergeCell ref="D36:E36"/>
    <mergeCell ref="F36:G36"/>
    <mergeCell ref="H36:I36"/>
    <mergeCell ref="J36:K36"/>
    <mergeCell ref="L36:M36"/>
    <mergeCell ref="N36:O36"/>
    <mergeCell ref="P36:Q36"/>
    <mergeCell ref="AX34:AY34"/>
    <mergeCell ref="AZ34:BA34"/>
    <mergeCell ref="BB34:BC34"/>
    <mergeCell ref="BD34:BE34"/>
    <mergeCell ref="D37:E37"/>
    <mergeCell ref="P37:Q37"/>
    <mergeCell ref="R37:S37"/>
    <mergeCell ref="T37:U37"/>
    <mergeCell ref="V37:W37"/>
    <mergeCell ref="X37:Y37"/>
    <mergeCell ref="Z37:AA37"/>
    <mergeCell ref="AN34:AO34"/>
    <mergeCell ref="AP34:AQ34"/>
    <mergeCell ref="AR34:AS34"/>
    <mergeCell ref="AT34:AU34"/>
    <mergeCell ref="AV34:AW34"/>
    <mergeCell ref="Z34:AA34"/>
    <mergeCell ref="AB34:AC34"/>
    <mergeCell ref="AD34:AE34"/>
    <mergeCell ref="AF34:AG34"/>
    <mergeCell ref="AH34:AI34"/>
    <mergeCell ref="AJ34:AK34"/>
    <mergeCell ref="N34:O34"/>
    <mergeCell ref="P34:Q34"/>
    <mergeCell ref="R34:S34"/>
    <mergeCell ref="T34:U34"/>
    <mergeCell ref="V34:W34"/>
    <mergeCell ref="X34:Y34"/>
    <mergeCell ref="BJ33:BK33"/>
    <mergeCell ref="D34:E34"/>
    <mergeCell ref="F34:G34"/>
    <mergeCell ref="H34:I34"/>
    <mergeCell ref="J34:K34"/>
    <mergeCell ref="L34:M34"/>
    <mergeCell ref="AR33:AS33"/>
    <mergeCell ref="AT33:AU33"/>
    <mergeCell ref="AV33:AW33"/>
    <mergeCell ref="AX33:AY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T33:U33"/>
    <mergeCell ref="V33:W33"/>
    <mergeCell ref="X33:Y33"/>
    <mergeCell ref="Z33:AA33"/>
    <mergeCell ref="AB33:AC33"/>
    <mergeCell ref="AD33:AE33"/>
    <mergeCell ref="BJ34:BK34"/>
    <mergeCell ref="D33:E33"/>
    <mergeCell ref="F33:G33"/>
    <mergeCell ref="H33:I33"/>
    <mergeCell ref="J33:K33"/>
    <mergeCell ref="BF34:BG34"/>
    <mergeCell ref="BH34:BI34"/>
    <mergeCell ref="AL34:AM34"/>
    <mergeCell ref="L33:M33"/>
    <mergeCell ref="N33:O33"/>
    <mergeCell ref="P33:Q33"/>
    <mergeCell ref="R33:S33"/>
    <mergeCell ref="AX32:AY32"/>
    <mergeCell ref="AZ32:BA32"/>
    <mergeCell ref="BB32:BC32"/>
    <mergeCell ref="BD32:BE32"/>
    <mergeCell ref="BF32:BG32"/>
    <mergeCell ref="BH32:BI32"/>
    <mergeCell ref="AL32:AM32"/>
    <mergeCell ref="AN32:AO32"/>
    <mergeCell ref="AP32:AQ32"/>
    <mergeCell ref="AR32:AS32"/>
    <mergeCell ref="AT32:AU32"/>
    <mergeCell ref="AV32:AW32"/>
    <mergeCell ref="Z32:AA32"/>
    <mergeCell ref="AB32:AC32"/>
    <mergeCell ref="AD32:AE32"/>
    <mergeCell ref="AF32:AG32"/>
    <mergeCell ref="AH32:AI32"/>
    <mergeCell ref="AJ32:AK32"/>
    <mergeCell ref="N32:O32"/>
    <mergeCell ref="P32:Q32"/>
    <mergeCell ref="R32:S32"/>
    <mergeCell ref="T32:U32"/>
    <mergeCell ref="V32:W32"/>
    <mergeCell ref="X32:Y32"/>
    <mergeCell ref="BD33:BE33"/>
    <mergeCell ref="BF33:BG33"/>
    <mergeCell ref="BH33:BI33"/>
    <mergeCell ref="BJ31:BK31"/>
    <mergeCell ref="D32:E32"/>
    <mergeCell ref="F32:G32"/>
    <mergeCell ref="H32:I32"/>
    <mergeCell ref="J32:K32"/>
    <mergeCell ref="L32:M32"/>
    <mergeCell ref="AR31:AS31"/>
    <mergeCell ref="AT31:AU31"/>
    <mergeCell ref="AV31:AW31"/>
    <mergeCell ref="AX31:AY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T31:U31"/>
    <mergeCell ref="V31:W31"/>
    <mergeCell ref="X31:Y31"/>
    <mergeCell ref="Z31:AA31"/>
    <mergeCell ref="AB31:AC31"/>
    <mergeCell ref="AD31:AE31"/>
    <mergeCell ref="BJ32:BK32"/>
    <mergeCell ref="D31:E31"/>
    <mergeCell ref="F31:G31"/>
    <mergeCell ref="H31:I31"/>
    <mergeCell ref="J31:K31"/>
    <mergeCell ref="L31:M31"/>
    <mergeCell ref="N31:O31"/>
    <mergeCell ref="P31:Q31"/>
    <mergeCell ref="R31:S31"/>
    <mergeCell ref="AX30:AY30"/>
    <mergeCell ref="AZ30:BA30"/>
    <mergeCell ref="BB30:BC30"/>
    <mergeCell ref="BD30:BE30"/>
    <mergeCell ref="BF30:BG30"/>
    <mergeCell ref="BH30:BI30"/>
    <mergeCell ref="AL30:AM30"/>
    <mergeCell ref="AN30:AO30"/>
    <mergeCell ref="AP30:AQ30"/>
    <mergeCell ref="AR30:AS30"/>
    <mergeCell ref="AT30:AU30"/>
    <mergeCell ref="AV30:AW30"/>
    <mergeCell ref="Z30:AA30"/>
    <mergeCell ref="AB30:AC30"/>
    <mergeCell ref="AD30:AE30"/>
    <mergeCell ref="AF30:AG30"/>
    <mergeCell ref="AH30:AI30"/>
    <mergeCell ref="AJ30:AK30"/>
    <mergeCell ref="N30:O30"/>
    <mergeCell ref="P30:Q30"/>
    <mergeCell ref="R30:S30"/>
    <mergeCell ref="T30:U30"/>
    <mergeCell ref="V30:W30"/>
    <mergeCell ref="X30:Y30"/>
    <mergeCell ref="BD31:BE31"/>
    <mergeCell ref="BF31:BG31"/>
    <mergeCell ref="BH31:BI31"/>
    <mergeCell ref="BJ29:BK29"/>
    <mergeCell ref="D30:E30"/>
    <mergeCell ref="F30:G30"/>
    <mergeCell ref="H30:I30"/>
    <mergeCell ref="J30:K30"/>
    <mergeCell ref="L30:M30"/>
    <mergeCell ref="AR29:AS29"/>
    <mergeCell ref="AT29:AU29"/>
    <mergeCell ref="AV29:AW29"/>
    <mergeCell ref="AX29:AY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BJ30:BK30"/>
    <mergeCell ref="D29:E29"/>
    <mergeCell ref="F29:G29"/>
    <mergeCell ref="H29:I29"/>
    <mergeCell ref="J29:K29"/>
    <mergeCell ref="L29:M29"/>
    <mergeCell ref="N29:O29"/>
    <mergeCell ref="P29:Q29"/>
    <mergeCell ref="R29:S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BD29:BE29"/>
    <mergeCell ref="BF29:BG29"/>
    <mergeCell ref="BH29:BI29"/>
    <mergeCell ref="BJ27:BK27"/>
    <mergeCell ref="D28:E28"/>
    <mergeCell ref="F28:G28"/>
    <mergeCell ref="H28:I28"/>
    <mergeCell ref="J28:K28"/>
    <mergeCell ref="L28:M28"/>
    <mergeCell ref="AR27:AS27"/>
    <mergeCell ref="AT27:AU27"/>
    <mergeCell ref="AV27:AW27"/>
    <mergeCell ref="AX27:AY27"/>
    <mergeCell ref="AZ27:BA27"/>
    <mergeCell ref="BB27:BC27"/>
    <mergeCell ref="AF27:AG27"/>
    <mergeCell ref="AH27:AI27"/>
    <mergeCell ref="AJ27:AK27"/>
    <mergeCell ref="AL27:AM27"/>
    <mergeCell ref="AN27:AO27"/>
    <mergeCell ref="AP27:AQ27"/>
    <mergeCell ref="T27:U27"/>
    <mergeCell ref="V27:W27"/>
    <mergeCell ref="X27:Y27"/>
    <mergeCell ref="Z27:AA27"/>
    <mergeCell ref="AB27:AC27"/>
    <mergeCell ref="AD27:AE27"/>
    <mergeCell ref="BJ28:BK28"/>
    <mergeCell ref="D27:E27"/>
    <mergeCell ref="F27:G27"/>
    <mergeCell ref="H27:I27"/>
    <mergeCell ref="J27:K27"/>
    <mergeCell ref="L27:M27"/>
    <mergeCell ref="N27:O27"/>
    <mergeCell ref="P27:Q27"/>
    <mergeCell ref="AX26:AY26"/>
    <mergeCell ref="AZ26:BA26"/>
    <mergeCell ref="BB26:BC26"/>
    <mergeCell ref="BD26:BE26"/>
    <mergeCell ref="BF26:BG26"/>
    <mergeCell ref="BH26:BI26"/>
    <mergeCell ref="AL26:AM26"/>
    <mergeCell ref="AN26:AO26"/>
    <mergeCell ref="AP26:AQ26"/>
    <mergeCell ref="AR26:AS26"/>
    <mergeCell ref="AT26:AU26"/>
    <mergeCell ref="AV26:AW26"/>
    <mergeCell ref="Z26:AA26"/>
    <mergeCell ref="AB26:AC26"/>
    <mergeCell ref="AD26:AE26"/>
    <mergeCell ref="AF26:AG26"/>
    <mergeCell ref="AH26:AI26"/>
    <mergeCell ref="AJ26:AK26"/>
    <mergeCell ref="P26:Q26"/>
    <mergeCell ref="R26:S26"/>
    <mergeCell ref="T26:U26"/>
    <mergeCell ref="V26:W26"/>
    <mergeCell ref="X26:Y26"/>
    <mergeCell ref="BD27:BE27"/>
    <mergeCell ref="BF27:BG27"/>
    <mergeCell ref="BH27:BI27"/>
    <mergeCell ref="BJ25:BK25"/>
    <mergeCell ref="D26:E26"/>
    <mergeCell ref="F26:G26"/>
    <mergeCell ref="H26:I26"/>
    <mergeCell ref="J26:K26"/>
    <mergeCell ref="L26:M26"/>
    <mergeCell ref="AR25:AS25"/>
    <mergeCell ref="AT25:AU25"/>
    <mergeCell ref="AV25:AW25"/>
    <mergeCell ref="AX25:AY25"/>
    <mergeCell ref="AZ25:BA25"/>
    <mergeCell ref="BB25:BC25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R27:S27"/>
    <mergeCell ref="BJ26:BK26"/>
    <mergeCell ref="D25:E25"/>
    <mergeCell ref="F25:G25"/>
    <mergeCell ref="H25:I25"/>
    <mergeCell ref="J25:K25"/>
    <mergeCell ref="L25:M25"/>
    <mergeCell ref="N25:O25"/>
    <mergeCell ref="P25:Q25"/>
    <mergeCell ref="R25:S25"/>
    <mergeCell ref="AX24:AY24"/>
    <mergeCell ref="AZ24:BA24"/>
    <mergeCell ref="BB24:BC24"/>
    <mergeCell ref="BD24:BE24"/>
    <mergeCell ref="BF24:BG24"/>
    <mergeCell ref="BH24:BI24"/>
    <mergeCell ref="AL24:AM24"/>
    <mergeCell ref="AN24:AO24"/>
    <mergeCell ref="AP24:AQ24"/>
    <mergeCell ref="AR24:AS24"/>
    <mergeCell ref="AT24:AU24"/>
    <mergeCell ref="AV24:AW24"/>
    <mergeCell ref="Z24:AA24"/>
    <mergeCell ref="AB24:AC24"/>
    <mergeCell ref="AD24:AE24"/>
    <mergeCell ref="AF24:AG24"/>
    <mergeCell ref="AH24:AI24"/>
    <mergeCell ref="AJ24:AK24"/>
    <mergeCell ref="N24:O24"/>
    <mergeCell ref="P24:Q24"/>
    <mergeCell ref="R24:S24"/>
    <mergeCell ref="T24:U24"/>
    <mergeCell ref="N26:O26"/>
    <mergeCell ref="BH25:BI25"/>
    <mergeCell ref="BJ23:BK23"/>
    <mergeCell ref="D24:E24"/>
    <mergeCell ref="F24:G24"/>
    <mergeCell ref="H24:I24"/>
    <mergeCell ref="J24:K24"/>
    <mergeCell ref="L24:M24"/>
    <mergeCell ref="AR23:AS23"/>
    <mergeCell ref="AT23:AU23"/>
    <mergeCell ref="AV23:AW23"/>
    <mergeCell ref="AX23:AY23"/>
    <mergeCell ref="AZ23:BA23"/>
    <mergeCell ref="BB23:BC23"/>
    <mergeCell ref="AF23:AG23"/>
    <mergeCell ref="AH23:AI23"/>
    <mergeCell ref="AJ23:AK23"/>
    <mergeCell ref="AL23:AM23"/>
    <mergeCell ref="AN23:AO23"/>
    <mergeCell ref="AP23:AQ23"/>
    <mergeCell ref="T23:U23"/>
    <mergeCell ref="V23:W23"/>
    <mergeCell ref="X23:Y23"/>
    <mergeCell ref="Z23:AA23"/>
    <mergeCell ref="AB23:AC23"/>
    <mergeCell ref="AD23:AE23"/>
    <mergeCell ref="BJ24:BK24"/>
    <mergeCell ref="D23:E23"/>
    <mergeCell ref="F23:G23"/>
    <mergeCell ref="AD25:AE25"/>
    <mergeCell ref="AB22:AC22"/>
    <mergeCell ref="AD22:AE22"/>
    <mergeCell ref="AF22:AG22"/>
    <mergeCell ref="AH22:AI22"/>
    <mergeCell ref="AJ22:AK22"/>
    <mergeCell ref="N22:O22"/>
    <mergeCell ref="P22:Q22"/>
    <mergeCell ref="R22:S22"/>
    <mergeCell ref="T22:U22"/>
    <mergeCell ref="V22:W22"/>
    <mergeCell ref="X22:Y22"/>
    <mergeCell ref="BD23:BE23"/>
    <mergeCell ref="BF23:BG23"/>
    <mergeCell ref="V24:W24"/>
    <mergeCell ref="X24:Y24"/>
    <mergeCell ref="BD25:BE25"/>
    <mergeCell ref="BF25:BG25"/>
    <mergeCell ref="T21:U21"/>
    <mergeCell ref="V21:W21"/>
    <mergeCell ref="X21:Y21"/>
    <mergeCell ref="Z21:AA21"/>
    <mergeCell ref="AB21:AC21"/>
    <mergeCell ref="AD21:AE21"/>
    <mergeCell ref="BJ22:BK22"/>
    <mergeCell ref="H21:I21"/>
    <mergeCell ref="J21:K21"/>
    <mergeCell ref="L21:M21"/>
    <mergeCell ref="N21:O21"/>
    <mergeCell ref="P21:Q21"/>
    <mergeCell ref="R21:S21"/>
    <mergeCell ref="H23:I23"/>
    <mergeCell ref="J23:K23"/>
    <mergeCell ref="L23:M23"/>
    <mergeCell ref="N23:O23"/>
    <mergeCell ref="P23:Q23"/>
    <mergeCell ref="R23:S23"/>
    <mergeCell ref="AX22:AY22"/>
    <mergeCell ref="AZ22:BA22"/>
    <mergeCell ref="BB22:BC22"/>
    <mergeCell ref="BD22:BE22"/>
    <mergeCell ref="BF22:BG22"/>
    <mergeCell ref="BH22:BI22"/>
    <mergeCell ref="AL22:AM22"/>
    <mergeCell ref="AN22:AO22"/>
    <mergeCell ref="AP22:AQ22"/>
    <mergeCell ref="AR22:AS22"/>
    <mergeCell ref="AT22:AU22"/>
    <mergeCell ref="AV22:AW22"/>
    <mergeCell ref="Z22:AA22"/>
    <mergeCell ref="BH20:BI20"/>
    <mergeCell ref="AL20:AM20"/>
    <mergeCell ref="AN20:AO20"/>
    <mergeCell ref="AP20:AQ20"/>
    <mergeCell ref="AR20:AS20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BH23:BI23"/>
    <mergeCell ref="BJ21:BK21"/>
    <mergeCell ref="D22:E22"/>
    <mergeCell ref="F22:G22"/>
    <mergeCell ref="H22:I22"/>
    <mergeCell ref="J22:K22"/>
    <mergeCell ref="L22:M22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BD21:BE21"/>
    <mergeCell ref="BF21:BG21"/>
    <mergeCell ref="BH21:BI21"/>
    <mergeCell ref="N20:O20"/>
    <mergeCell ref="P20:Q20"/>
    <mergeCell ref="R20:S20"/>
    <mergeCell ref="T20:U20"/>
    <mergeCell ref="V20:W20"/>
    <mergeCell ref="X20:Y20"/>
    <mergeCell ref="BD19:BE19"/>
    <mergeCell ref="BF19:BG19"/>
    <mergeCell ref="BH19:BI19"/>
    <mergeCell ref="BJ19:BK19"/>
    <mergeCell ref="D20:E20"/>
    <mergeCell ref="F20:G20"/>
    <mergeCell ref="H20:I20"/>
    <mergeCell ref="J20:K20"/>
    <mergeCell ref="L20:M20"/>
    <mergeCell ref="AR19:AS19"/>
    <mergeCell ref="AT19:AU19"/>
    <mergeCell ref="AV19:AW19"/>
    <mergeCell ref="AX19:AY19"/>
    <mergeCell ref="AZ19:BA19"/>
    <mergeCell ref="BB19:BC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AH17:AI17"/>
    <mergeCell ref="AJ17:AK17"/>
    <mergeCell ref="AL17:AM17"/>
    <mergeCell ref="AN17:AO17"/>
    <mergeCell ref="AP17:AQ17"/>
    <mergeCell ref="T17:U17"/>
    <mergeCell ref="V17:W17"/>
    <mergeCell ref="X17:Y17"/>
    <mergeCell ref="Z17:AA17"/>
    <mergeCell ref="AB17:AC17"/>
    <mergeCell ref="AD19:AE19"/>
    <mergeCell ref="BJ20:BK20"/>
    <mergeCell ref="BD18:BE18"/>
    <mergeCell ref="BF18:BG18"/>
    <mergeCell ref="BH18:BI18"/>
    <mergeCell ref="AL18:AM18"/>
    <mergeCell ref="AN18:AO18"/>
    <mergeCell ref="AP18:AQ18"/>
    <mergeCell ref="AR18:AS18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AX20:AY20"/>
    <mergeCell ref="AZ20:BA20"/>
    <mergeCell ref="BB20:BC20"/>
    <mergeCell ref="BD20:BE20"/>
    <mergeCell ref="BF20:BG20"/>
    <mergeCell ref="R2:T2"/>
    <mergeCell ref="U2:V2"/>
    <mergeCell ref="U3:V3"/>
    <mergeCell ref="U4:V4"/>
    <mergeCell ref="U5:V5"/>
    <mergeCell ref="U6:V6"/>
    <mergeCell ref="B2:B6"/>
    <mergeCell ref="C2:H2"/>
    <mergeCell ref="J2:K2"/>
    <mergeCell ref="L2:M2"/>
    <mergeCell ref="N2:O2"/>
    <mergeCell ref="P2:Q2"/>
    <mergeCell ref="D19:E19"/>
    <mergeCell ref="F19:G19"/>
    <mergeCell ref="H19:I19"/>
    <mergeCell ref="J19:K19"/>
    <mergeCell ref="L19:M19"/>
    <mergeCell ref="N18:O18"/>
    <mergeCell ref="P18:Q18"/>
    <mergeCell ref="R18:S18"/>
    <mergeCell ref="T18:U18"/>
    <mergeCell ref="V18:W18"/>
    <mergeCell ref="D18:E18"/>
    <mergeCell ref="F18:G18"/>
    <mergeCell ref="H18:I18"/>
    <mergeCell ref="J18:K18"/>
    <mergeCell ref="L18:M18"/>
    <mergeCell ref="N19:O19"/>
    <mergeCell ref="P19:Q19"/>
    <mergeCell ref="R19:S19"/>
    <mergeCell ref="D21:E21"/>
    <mergeCell ref="F21:G21"/>
    <mergeCell ref="AD17:AE17"/>
    <mergeCell ref="BJ18:BK18"/>
    <mergeCell ref="AX18:AY18"/>
    <mergeCell ref="AZ18:BA18"/>
    <mergeCell ref="BB18:BC18"/>
    <mergeCell ref="U7:V7"/>
    <mergeCell ref="B17:B34"/>
    <mergeCell ref="D17:E17"/>
    <mergeCell ref="F17:G17"/>
    <mergeCell ref="H17:I17"/>
    <mergeCell ref="J17:K17"/>
    <mergeCell ref="L17:M17"/>
    <mergeCell ref="N17:O17"/>
    <mergeCell ref="P17:Q17"/>
    <mergeCell ref="R17:S17"/>
    <mergeCell ref="X18:Y18"/>
    <mergeCell ref="BD17:BE17"/>
    <mergeCell ref="BF17:BG17"/>
    <mergeCell ref="BH17:BI17"/>
    <mergeCell ref="BJ17:BK17"/>
    <mergeCell ref="AR17:AS17"/>
    <mergeCell ref="AT17:AU17"/>
    <mergeCell ref="AV17:AW17"/>
    <mergeCell ref="AX17:AY17"/>
    <mergeCell ref="AZ17:BA17"/>
    <mergeCell ref="BB17:BC17"/>
    <mergeCell ref="AF17:AG17"/>
    <mergeCell ref="X19:Y19"/>
    <mergeCell ref="Z19:AA19"/>
    <mergeCell ref="AB19:AC19"/>
  </mergeCells>
  <phoneticPr fontId="1"/>
  <conditionalFormatting sqref="D17:BK18 D36:BK37 D43:BK45">
    <cfRule type="expression" dxfId="7" priority="1" stopIfTrue="1">
      <formula>D$43=7</formula>
    </cfRule>
    <cfRule type="expression" dxfId="6" priority="2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90F373-79FF-0C48-9498-2D238BDDECC7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BK47:BK56 BK58:BK67 BK69:BK78 BK80:BK89 BK91:BK93 BK95:BK97 BK127:BK129 BK107:BK109 BK111:BK113 BK103:BK105 BK123:BK125 BK99:BK101 BK115:BK117 BK119:BK121 E38:E41 G38:G41 I38:I41 K38:K41 M38:M41 O38:O41 Q38:Q41 S38:S41 U38:U41 W38:W41 Y38:Y41 AA38:AA41 AC38:AC41 AE38:AE41 AG38:AG41 AI38:AI41 AK38:AK41 AM38:AM41 AO38:AO41 AQ38:AQ41 AS38:AS41 AU38:AU41 AW38:AW41 AY38:AY41 BA38:BA41 BC38:BC41 BE38:BE41 BG38:BG41 BI38:BI41 BK38:BK41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E4F72-0149-074E-BB80-8A8F07B5A3E6}">
  <dimension ref="B1:BM133"/>
  <sheetViews>
    <sheetView showGridLines="0" zoomScale="90" zoomScaleNormal="9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99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190000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SUMIF($E$58:$BM$130,設定!B5,$D$58:$BM$130)</f>
        <v>70000</v>
      </c>
      <c r="E4" s="70">
        <f>D4/$G$14</f>
        <v>0.47619047619047616</v>
      </c>
      <c r="F4" s="67">
        <f>設定!B15</f>
        <v>0</v>
      </c>
      <c r="G4" s="69">
        <f>SUMIF($E$58:$BM$130,設定!B15,$D$58:$BM$130)</f>
        <v>0</v>
      </c>
      <c r="H4" s="71">
        <f>G4/$G$14</f>
        <v>0</v>
      </c>
      <c r="J4" s="36" t="str">
        <f>設定!D5</f>
        <v>夫</v>
      </c>
      <c r="K4" s="69">
        <f t="shared" ref="K4:K13" si="0">SUM(D47:BM47)</f>
        <v>300000</v>
      </c>
      <c r="L4" s="36" t="str">
        <f>設定!F5</f>
        <v>所得税</v>
      </c>
      <c r="M4" s="72">
        <f t="shared" ref="M4:M13" si="1">SUM(D58:BM58)</f>
        <v>30000</v>
      </c>
      <c r="N4" s="68" t="str">
        <f>設定!H5</f>
        <v>こども</v>
      </c>
      <c r="O4" s="69">
        <f t="shared" ref="O4:O13" si="2">SUM(D69:BM69)</f>
        <v>30000</v>
      </c>
      <c r="P4" s="36" t="str">
        <f>設定!J5</f>
        <v>住居費</v>
      </c>
      <c r="Q4" s="72">
        <f t="shared" ref="Q4:Q13" si="3">SUM(D80:BM80)</f>
        <v>70000</v>
      </c>
      <c r="R4" s="68" t="str">
        <f>設定!L5</f>
        <v>食費</v>
      </c>
      <c r="S4" s="73"/>
      <c r="T4" s="72">
        <f>SUM(D94:BM94)</f>
        <v>7000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SUMIF($E$58:$BM$130,設定!B6,$D$58:$BM$130)</f>
        <v>0</v>
      </c>
      <c r="E5" s="70">
        <f t="shared" ref="E5:E13" si="4">D5/$G$14</f>
        <v>0</v>
      </c>
      <c r="F5" s="67">
        <f>設定!B16</f>
        <v>0</v>
      </c>
      <c r="G5" s="69">
        <f>SUMIF($E$58:$BM$130,設定!B16,$D$58:$BM$130)</f>
        <v>0</v>
      </c>
      <c r="H5" s="71">
        <f t="shared" ref="H5:H8" si="5">G5/$G$14</f>
        <v>0</v>
      </c>
      <c r="J5" s="36" t="str">
        <f>設定!D6</f>
        <v>妻パート</v>
      </c>
      <c r="K5" s="69">
        <f t="shared" si="0"/>
        <v>0</v>
      </c>
      <c r="L5" s="36" t="str">
        <f>設定!F6</f>
        <v>住民税</v>
      </c>
      <c r="M5" s="72">
        <f t="shared" si="1"/>
        <v>10000</v>
      </c>
      <c r="N5" s="68" t="str">
        <f>設定!H6</f>
        <v>夫</v>
      </c>
      <c r="O5" s="69">
        <f t="shared" si="2"/>
        <v>0</v>
      </c>
      <c r="P5" s="36" t="str">
        <f>設定!J6</f>
        <v>光熱費</v>
      </c>
      <c r="Q5" s="72">
        <f t="shared" si="3"/>
        <v>0</v>
      </c>
      <c r="R5" s="68" t="str">
        <f>設定!L6</f>
        <v>外食</v>
      </c>
      <c r="S5" s="73"/>
      <c r="T5" s="72">
        <f>SUM(D98:BM98)</f>
        <v>0</v>
      </c>
      <c r="U5" s="149">
        <f>SUM(M14,O14,Q14,T14)</f>
        <v>147000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SUMIF($E$58:$BM$130,設定!B7,$D$58:$BM$130)</f>
        <v>0</v>
      </c>
      <c r="E6" s="70">
        <f t="shared" si="4"/>
        <v>0</v>
      </c>
      <c r="F6" s="67">
        <f>設定!B17</f>
        <v>0</v>
      </c>
      <c r="G6" s="69">
        <f>SUMIF($E$58:$BM$130,設定!B17,$D$58:$BM$130)</f>
        <v>0</v>
      </c>
      <c r="H6" s="71">
        <f t="shared" si="5"/>
        <v>0</v>
      </c>
      <c r="J6" s="36" t="str">
        <f>設定!D7</f>
        <v>ボーナス</v>
      </c>
      <c r="K6" s="69">
        <f t="shared" si="0"/>
        <v>0</v>
      </c>
      <c r="L6" s="36" t="str">
        <f>設定!F7</f>
        <v>健康保険</v>
      </c>
      <c r="M6" s="72">
        <f t="shared" si="1"/>
        <v>0</v>
      </c>
      <c r="N6" s="68" t="str">
        <f>設定!H7</f>
        <v>妻</v>
      </c>
      <c r="O6" s="69">
        <f t="shared" si="2"/>
        <v>0</v>
      </c>
      <c r="P6" s="36" t="str">
        <f>設定!J7</f>
        <v>水道費</v>
      </c>
      <c r="Q6" s="72">
        <f t="shared" si="3"/>
        <v>0</v>
      </c>
      <c r="R6" s="68" t="str">
        <f>設定!L7</f>
        <v>日用品</v>
      </c>
      <c r="S6" s="73"/>
      <c r="T6" s="72">
        <f>SUM(D102:BM102)</f>
        <v>0</v>
      </c>
      <c r="U6" s="195" t="s">
        <v>75</v>
      </c>
      <c r="V6" s="196"/>
      <c r="X6" s="74" t="s">
        <v>51</v>
      </c>
      <c r="Y6" s="69">
        <f>T14</f>
        <v>7000</v>
      </c>
    </row>
    <row r="7" spans="2:25" ht="21" thickBot="1">
      <c r="C7" s="36" t="str">
        <f>設定!B8</f>
        <v>PayPay</v>
      </c>
      <c r="D7" s="69">
        <f>SUMIF($E$58:$BM$130,設定!B8,$D$58:$BM$130)</f>
        <v>0</v>
      </c>
      <c r="E7" s="70">
        <f t="shared" si="4"/>
        <v>0</v>
      </c>
      <c r="F7" s="67">
        <f>設定!B18</f>
        <v>0</v>
      </c>
      <c r="G7" s="69">
        <f>SUMIF($E$58:$BM$130,設定!B18,$D$58:$BM$130)</f>
        <v>0</v>
      </c>
      <c r="H7" s="71">
        <f t="shared" si="5"/>
        <v>0</v>
      </c>
      <c r="J7" s="36" t="str">
        <f>設定!D8</f>
        <v>児童手当</v>
      </c>
      <c r="K7" s="69">
        <f t="shared" si="0"/>
        <v>0</v>
      </c>
      <c r="L7" s="36" t="str">
        <f>設定!F8</f>
        <v>厚生年金</v>
      </c>
      <c r="M7" s="72">
        <f t="shared" si="1"/>
        <v>0</v>
      </c>
      <c r="N7" s="68">
        <f>設定!H8</f>
        <v>0</v>
      </c>
      <c r="O7" s="69">
        <f t="shared" si="2"/>
        <v>0</v>
      </c>
      <c r="P7" s="36" t="str">
        <f>設定!J8</f>
        <v>通信費</v>
      </c>
      <c r="Q7" s="72">
        <f t="shared" si="3"/>
        <v>0</v>
      </c>
      <c r="R7" s="68" t="str">
        <f>設定!L8</f>
        <v>娯楽費</v>
      </c>
      <c r="S7" s="73"/>
      <c r="T7" s="72">
        <f>SUM(D106:BM106)</f>
        <v>0</v>
      </c>
      <c r="U7" s="151">
        <f>K14-U5</f>
        <v>183000</v>
      </c>
      <c r="V7" s="152"/>
    </row>
    <row r="8" spans="2:25">
      <c r="C8" s="36" t="str">
        <f>設定!B9</f>
        <v>現金</v>
      </c>
      <c r="D8" s="69">
        <f>SUMIF($E$58:$BM$130,設定!B9,$D$58:$BM$130)</f>
        <v>0</v>
      </c>
      <c r="E8" s="70">
        <f t="shared" si="4"/>
        <v>0</v>
      </c>
      <c r="F8" s="67">
        <f>設定!B19</f>
        <v>0</v>
      </c>
      <c r="G8" s="69">
        <f>SUMIF($E$58:$BM$130,設定!B19,$D$58:$BM$130)</f>
        <v>0</v>
      </c>
      <c r="H8" s="71">
        <f t="shared" si="5"/>
        <v>0</v>
      </c>
      <c r="J8" s="36" t="str">
        <f>設定!D9</f>
        <v>雑収入</v>
      </c>
      <c r="K8" s="69">
        <f t="shared" si="0"/>
        <v>30000</v>
      </c>
      <c r="L8" s="36">
        <f>設定!F9</f>
        <v>0</v>
      </c>
      <c r="M8" s="72">
        <f t="shared" si="1"/>
        <v>0</v>
      </c>
      <c r="N8" s="68">
        <f>設定!H9</f>
        <v>0</v>
      </c>
      <c r="O8" s="69">
        <f t="shared" si="2"/>
        <v>0</v>
      </c>
      <c r="P8" s="36" t="str">
        <f>設定!J9</f>
        <v>車費</v>
      </c>
      <c r="Q8" s="72">
        <f t="shared" si="3"/>
        <v>0</v>
      </c>
      <c r="R8" s="68" t="str">
        <f>設定!L9</f>
        <v>美容費</v>
      </c>
      <c r="S8" s="73"/>
      <c r="T8" s="72">
        <f>SUM(D110:BM110)</f>
        <v>0</v>
      </c>
    </row>
    <row r="9" spans="2:25">
      <c r="C9" s="36" t="str">
        <f>設定!B10</f>
        <v>JCB</v>
      </c>
      <c r="D9" s="69">
        <f>SUMIF($E$58:$BM$130,設定!B10,$D$58:$BM$130)</f>
        <v>70000</v>
      </c>
      <c r="E9" s="70">
        <f t="shared" si="4"/>
        <v>0.47619047619047616</v>
      </c>
      <c r="F9" s="67"/>
      <c r="G9" s="69"/>
      <c r="H9" s="59"/>
      <c r="J9" s="36">
        <f>設定!D10</f>
        <v>0</v>
      </c>
      <c r="K9" s="69">
        <f t="shared" si="0"/>
        <v>0</v>
      </c>
      <c r="L9" s="36">
        <f>設定!F10</f>
        <v>0</v>
      </c>
      <c r="M9" s="72">
        <f t="shared" si="1"/>
        <v>0</v>
      </c>
      <c r="N9" s="68">
        <f>設定!H10</f>
        <v>0</v>
      </c>
      <c r="O9" s="69">
        <f t="shared" si="2"/>
        <v>0</v>
      </c>
      <c r="P9" s="36" t="str">
        <f>設定!J10</f>
        <v>自己投資</v>
      </c>
      <c r="Q9" s="72">
        <f t="shared" si="3"/>
        <v>0</v>
      </c>
      <c r="R9" s="68" t="str">
        <f>設定!L10</f>
        <v>交際費</v>
      </c>
      <c r="S9" s="73"/>
      <c r="T9" s="72">
        <f>SUM(D114:BM114)</f>
        <v>0</v>
      </c>
    </row>
    <row r="10" spans="2:25">
      <c r="C10" s="36" t="str">
        <f>設定!B11</f>
        <v>VISA</v>
      </c>
      <c r="D10" s="69">
        <f>SUMIF($E$58:$BM$130,設定!B11,$D$58:$BM$130)</f>
        <v>7000</v>
      </c>
      <c r="E10" s="70">
        <f t="shared" si="4"/>
        <v>4.7619047619047616E-2</v>
      </c>
      <c r="F10" s="67"/>
      <c r="G10" s="69"/>
      <c r="H10" s="59"/>
      <c r="J10" s="36">
        <f>設定!D11</f>
        <v>0</v>
      </c>
      <c r="K10" s="69">
        <f t="shared" si="0"/>
        <v>0</v>
      </c>
      <c r="L10" s="36">
        <f>設定!F11</f>
        <v>0</v>
      </c>
      <c r="M10" s="72">
        <f t="shared" si="1"/>
        <v>0</v>
      </c>
      <c r="N10" s="68">
        <f>設定!H11</f>
        <v>0</v>
      </c>
      <c r="O10" s="69">
        <f t="shared" si="2"/>
        <v>0</v>
      </c>
      <c r="P10" s="36">
        <f>設定!J11</f>
        <v>0</v>
      </c>
      <c r="Q10" s="72">
        <f t="shared" si="3"/>
        <v>0</v>
      </c>
      <c r="R10" s="68" t="str">
        <f>設定!L11</f>
        <v>その他</v>
      </c>
      <c r="S10" s="73"/>
      <c r="T10" s="72">
        <f>SUM(D118:BM118)</f>
        <v>0</v>
      </c>
    </row>
    <row r="11" spans="2:25">
      <c r="C11" s="36" t="str">
        <f>設定!B12</f>
        <v>MASTER</v>
      </c>
      <c r="D11" s="69">
        <f>SUMIF($E$58:$BM$130,設定!B12,$D$58:$BM$130)</f>
        <v>0</v>
      </c>
      <c r="E11" s="70">
        <f t="shared" si="4"/>
        <v>0</v>
      </c>
      <c r="F11" s="67"/>
      <c r="G11" s="69"/>
      <c r="H11" s="59"/>
      <c r="J11" s="36">
        <f>設定!D12</f>
        <v>0</v>
      </c>
      <c r="K11" s="69">
        <f t="shared" si="0"/>
        <v>0</v>
      </c>
      <c r="L11" s="36">
        <f>設定!F12</f>
        <v>0</v>
      </c>
      <c r="M11" s="72">
        <f t="shared" si="1"/>
        <v>0</v>
      </c>
      <c r="N11" s="68">
        <f>設定!H12</f>
        <v>0</v>
      </c>
      <c r="O11" s="69">
        <f t="shared" si="2"/>
        <v>0</v>
      </c>
      <c r="P11" s="36">
        <f>設定!J12</f>
        <v>0</v>
      </c>
      <c r="Q11" s="72">
        <f t="shared" si="3"/>
        <v>0</v>
      </c>
      <c r="R11" s="68">
        <f>設定!L12</f>
        <v>0</v>
      </c>
      <c r="S11" s="73"/>
      <c r="T11" s="72">
        <f>SUM(D122:BM122)</f>
        <v>0</v>
      </c>
    </row>
    <row r="12" spans="2:25">
      <c r="C12" s="36" t="str">
        <f>設定!B13</f>
        <v>GMO証券</v>
      </c>
      <c r="D12" s="69">
        <f>SUMIF($E$58:$BM$130,設定!B13,$D$58:$BM$130)</f>
        <v>0</v>
      </c>
      <c r="E12" s="70">
        <f t="shared" si="4"/>
        <v>0</v>
      </c>
      <c r="F12" s="67"/>
      <c r="G12" s="69"/>
      <c r="H12" s="59"/>
      <c r="J12" s="36">
        <f>設定!D13</f>
        <v>0</v>
      </c>
      <c r="K12" s="69">
        <f t="shared" si="0"/>
        <v>0</v>
      </c>
      <c r="L12" s="36">
        <f>設定!F13</f>
        <v>0</v>
      </c>
      <c r="M12" s="72">
        <f t="shared" si="1"/>
        <v>0</v>
      </c>
      <c r="N12" s="68">
        <f>設定!H13</f>
        <v>0</v>
      </c>
      <c r="O12" s="69">
        <f t="shared" si="2"/>
        <v>0</v>
      </c>
      <c r="P12" s="36">
        <f>設定!J13</f>
        <v>0</v>
      </c>
      <c r="Q12" s="72">
        <f t="shared" si="3"/>
        <v>0</v>
      </c>
      <c r="R12" s="68">
        <f>設定!L13</f>
        <v>0</v>
      </c>
      <c r="S12" s="73"/>
      <c r="T12" s="72">
        <f>SUM(D126:BM126)</f>
        <v>0</v>
      </c>
    </row>
    <row r="13" spans="2:25">
      <c r="C13" s="36">
        <f>設定!B14</f>
        <v>0</v>
      </c>
      <c r="D13" s="69">
        <f>SUMIF($E$58:$BM$130,設定!B14,$D$58:$BM$130)</f>
        <v>0</v>
      </c>
      <c r="E13" s="70">
        <f t="shared" si="4"/>
        <v>0</v>
      </c>
      <c r="F13" s="67"/>
      <c r="G13" s="69"/>
      <c r="H13" s="59"/>
      <c r="J13" s="36">
        <f>設定!D14</f>
        <v>0</v>
      </c>
      <c r="K13" s="69">
        <f t="shared" si="0"/>
        <v>0</v>
      </c>
      <c r="L13" s="36">
        <f>設定!F14</f>
        <v>0</v>
      </c>
      <c r="M13" s="72">
        <f t="shared" si="1"/>
        <v>0</v>
      </c>
      <c r="N13" s="68">
        <f>設定!H14</f>
        <v>0</v>
      </c>
      <c r="O13" s="69">
        <f t="shared" si="2"/>
        <v>0</v>
      </c>
      <c r="P13" s="36">
        <f>設定!J14</f>
        <v>0</v>
      </c>
      <c r="Q13" s="72">
        <f t="shared" si="3"/>
        <v>0</v>
      </c>
      <c r="R13" s="68">
        <f>設定!L14</f>
        <v>0</v>
      </c>
      <c r="S13" s="73"/>
      <c r="T13" s="72">
        <f>SUM(D130:BM130)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147000</v>
      </c>
      <c r="H14" s="79">
        <f>SUM(E4:E13,H4:H8)</f>
        <v>1</v>
      </c>
      <c r="J14" s="76" t="s">
        <v>65</v>
      </c>
      <c r="K14" s="78">
        <f>SUM(K4:K13)</f>
        <v>330000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7000</v>
      </c>
    </row>
    <row r="16" spans="2:25" ht="21" thickBot="1"/>
    <row r="17" spans="2:65">
      <c r="B17" s="185" t="s">
        <v>66</v>
      </c>
      <c r="C17" s="56" t="s">
        <v>47</v>
      </c>
      <c r="D17" s="173">
        <f>D44</f>
        <v>45992</v>
      </c>
      <c r="E17" s="173"/>
      <c r="F17" s="174">
        <f>D17+1</f>
        <v>45993</v>
      </c>
      <c r="G17" s="161"/>
      <c r="H17" s="160">
        <f>F17+1</f>
        <v>45994</v>
      </c>
      <c r="I17" s="161"/>
      <c r="J17" s="160">
        <f>H17+1</f>
        <v>45995</v>
      </c>
      <c r="K17" s="161"/>
      <c r="L17" s="160">
        <f>J17+1</f>
        <v>45996</v>
      </c>
      <c r="M17" s="161"/>
      <c r="N17" s="160">
        <f>L17+1</f>
        <v>45997</v>
      </c>
      <c r="O17" s="161"/>
      <c r="P17" s="160">
        <f>N17+1</f>
        <v>45998</v>
      </c>
      <c r="Q17" s="161"/>
      <c r="R17" s="160">
        <f>P17+1</f>
        <v>45999</v>
      </c>
      <c r="S17" s="161"/>
      <c r="T17" s="160">
        <f>R17+1</f>
        <v>46000</v>
      </c>
      <c r="U17" s="161"/>
      <c r="V17" s="160">
        <f>T17+1</f>
        <v>46001</v>
      </c>
      <c r="W17" s="161"/>
      <c r="X17" s="160">
        <f>V17+1</f>
        <v>46002</v>
      </c>
      <c r="Y17" s="161"/>
      <c r="Z17" s="160">
        <f>X17+1</f>
        <v>46003</v>
      </c>
      <c r="AA17" s="161"/>
      <c r="AB17" s="160">
        <f>Z17+1</f>
        <v>46004</v>
      </c>
      <c r="AC17" s="161"/>
      <c r="AD17" s="160">
        <f>AB17+1</f>
        <v>46005</v>
      </c>
      <c r="AE17" s="161"/>
      <c r="AF17" s="160">
        <f>AD17+1</f>
        <v>46006</v>
      </c>
      <c r="AG17" s="161"/>
      <c r="AH17" s="160">
        <f>AF17+1</f>
        <v>46007</v>
      </c>
      <c r="AI17" s="161"/>
      <c r="AJ17" s="160">
        <f>AH17+1</f>
        <v>46008</v>
      </c>
      <c r="AK17" s="161"/>
      <c r="AL17" s="160">
        <f>AJ17+1</f>
        <v>46009</v>
      </c>
      <c r="AM17" s="161"/>
      <c r="AN17" s="160">
        <f>AL17+1</f>
        <v>46010</v>
      </c>
      <c r="AO17" s="161"/>
      <c r="AP17" s="160">
        <f>AN17+1</f>
        <v>46011</v>
      </c>
      <c r="AQ17" s="161"/>
      <c r="AR17" s="160">
        <f>AP17+1</f>
        <v>46012</v>
      </c>
      <c r="AS17" s="161"/>
      <c r="AT17" s="160">
        <f>AR17+1</f>
        <v>46013</v>
      </c>
      <c r="AU17" s="161"/>
      <c r="AV17" s="160">
        <f>AT17+1</f>
        <v>46014</v>
      </c>
      <c r="AW17" s="161"/>
      <c r="AX17" s="160">
        <f>AV17+1</f>
        <v>46015</v>
      </c>
      <c r="AY17" s="161"/>
      <c r="AZ17" s="160">
        <f>AX17+1</f>
        <v>46016</v>
      </c>
      <c r="BA17" s="161"/>
      <c r="BB17" s="160">
        <f>AZ17+1</f>
        <v>46017</v>
      </c>
      <c r="BC17" s="161"/>
      <c r="BD17" s="160">
        <f>BB17+1</f>
        <v>46018</v>
      </c>
      <c r="BE17" s="161"/>
      <c r="BF17" s="160">
        <f>BD17+1</f>
        <v>46019</v>
      </c>
      <c r="BG17" s="161"/>
      <c r="BH17" s="160">
        <f>BF17+1</f>
        <v>46020</v>
      </c>
      <c r="BI17" s="161"/>
      <c r="BJ17" s="197">
        <f>BH17+1</f>
        <v>46021</v>
      </c>
      <c r="BK17" s="198"/>
      <c r="BL17" s="197">
        <f>BJ17+1</f>
        <v>46022</v>
      </c>
      <c r="BM17" s="198"/>
    </row>
    <row r="18" spans="2:65">
      <c r="B18" s="175"/>
      <c r="C18" s="57" t="s">
        <v>46</v>
      </c>
      <c r="D18" s="181">
        <f>D17</f>
        <v>45992</v>
      </c>
      <c r="E18" s="181"/>
      <c r="F18" s="182">
        <f>F17</f>
        <v>45993</v>
      </c>
      <c r="G18" s="156"/>
      <c r="H18" s="155">
        <f>H17</f>
        <v>45994</v>
      </c>
      <c r="I18" s="156"/>
      <c r="J18" s="155">
        <f>J17</f>
        <v>45995</v>
      </c>
      <c r="K18" s="156"/>
      <c r="L18" s="155">
        <f>L17</f>
        <v>45996</v>
      </c>
      <c r="M18" s="156"/>
      <c r="N18" s="155">
        <f>N17</f>
        <v>45997</v>
      </c>
      <c r="O18" s="156"/>
      <c r="P18" s="155">
        <f>P17</f>
        <v>45998</v>
      </c>
      <c r="Q18" s="156"/>
      <c r="R18" s="155">
        <f>R17</f>
        <v>45999</v>
      </c>
      <c r="S18" s="156"/>
      <c r="T18" s="155">
        <f>T17</f>
        <v>46000</v>
      </c>
      <c r="U18" s="156"/>
      <c r="V18" s="155">
        <f>V17</f>
        <v>46001</v>
      </c>
      <c r="W18" s="156"/>
      <c r="X18" s="155">
        <f>X17</f>
        <v>46002</v>
      </c>
      <c r="Y18" s="156"/>
      <c r="Z18" s="155">
        <f>Z17</f>
        <v>46003</v>
      </c>
      <c r="AA18" s="156"/>
      <c r="AB18" s="155">
        <f>AB17</f>
        <v>46004</v>
      </c>
      <c r="AC18" s="156"/>
      <c r="AD18" s="155">
        <f>AD17</f>
        <v>46005</v>
      </c>
      <c r="AE18" s="156"/>
      <c r="AF18" s="155">
        <f>AF17</f>
        <v>46006</v>
      </c>
      <c r="AG18" s="156"/>
      <c r="AH18" s="155">
        <f>AH17</f>
        <v>46007</v>
      </c>
      <c r="AI18" s="156"/>
      <c r="AJ18" s="155">
        <f>AJ17</f>
        <v>46008</v>
      </c>
      <c r="AK18" s="156"/>
      <c r="AL18" s="155">
        <f>AL17</f>
        <v>46009</v>
      </c>
      <c r="AM18" s="156"/>
      <c r="AN18" s="155">
        <f>AN17</f>
        <v>46010</v>
      </c>
      <c r="AO18" s="156"/>
      <c r="AP18" s="155">
        <f>AP17</f>
        <v>46011</v>
      </c>
      <c r="AQ18" s="156"/>
      <c r="AR18" s="155">
        <f>AR17</f>
        <v>46012</v>
      </c>
      <c r="AS18" s="156"/>
      <c r="AT18" s="155">
        <f>AT17</f>
        <v>46013</v>
      </c>
      <c r="AU18" s="156"/>
      <c r="AV18" s="155">
        <f>AV17</f>
        <v>46014</v>
      </c>
      <c r="AW18" s="156"/>
      <c r="AX18" s="155">
        <f>AX17</f>
        <v>46015</v>
      </c>
      <c r="AY18" s="156"/>
      <c r="AZ18" s="155">
        <f>AZ17</f>
        <v>46016</v>
      </c>
      <c r="BA18" s="156"/>
      <c r="BB18" s="155">
        <f>BB17</f>
        <v>46017</v>
      </c>
      <c r="BC18" s="156"/>
      <c r="BD18" s="155">
        <f>BD17</f>
        <v>46018</v>
      </c>
      <c r="BE18" s="156"/>
      <c r="BF18" s="155">
        <f>BF17</f>
        <v>46019</v>
      </c>
      <c r="BG18" s="156"/>
      <c r="BH18" s="155">
        <f>BH17</f>
        <v>46020</v>
      </c>
      <c r="BI18" s="156"/>
      <c r="BJ18" s="199">
        <f>BJ17</f>
        <v>46021</v>
      </c>
      <c r="BK18" s="200"/>
      <c r="BL18" s="199">
        <f>BL17</f>
        <v>46022</v>
      </c>
      <c r="BM18" s="200"/>
    </row>
    <row r="19" spans="2:65">
      <c r="B19" s="175"/>
      <c r="C19" s="58" t="str">
        <f>設定!B5</f>
        <v>ゆうちょ(夫）</v>
      </c>
      <c r="D19" s="187">
        <f>'11月'!BJ19+SUMIF(E47:E56,設定!$B$5,D47:D56)-SUMIF(E58:E130,設定!$B$5,D58:D130)+SUMIF(E39,設定!$B$5,D39)+SUMIF(E41,設定!$B$5,D41)-SUMIF(E38,設定!$B$5,D38)-SUMIF(E40,設定!$B$5,D40)</f>
        <v>5640000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5640000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5640000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5640000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5640000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5640000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5640000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5640000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5640000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5640000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5640000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5640000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5640000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5640000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5640000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5640000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5640000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5640000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5640000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5640000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5640000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5640000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5640000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5640000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5640000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5640000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5640000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5640000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5640000</v>
      </c>
      <c r="BI19" s="188"/>
      <c r="BJ19" s="187">
        <f>BH19+SUMIF(BK47:BK56,設定!$B$5,BJ47:BJ56)-SUMIF(BK58:BK130,設定!$B$5,BJ58:BJ130)+SUMIF(BK39,設定!$B$5,BJ39)+SUMIF(BK41,設定!$B$5,BJ41)-SUMIF(BK38,設定!$B$5,BJ38)-SUMIF(BK40,設定!$B$5,BJ40)</f>
        <v>5640000</v>
      </c>
      <c r="BK19" s="188"/>
      <c r="BL19" s="187">
        <f>BJ19+SUMIF(BM47:BM56,設定!$B$5,BL47:BL56)-SUMIF(BM58:BM130,設定!$B$5,BL58:BL130)+SUMIF(BM39,設定!$B$5,BL39)+SUMIF(BM41,設定!$B$5,BL41)-SUMIF(BM38,設定!$B$5,BL38)-SUMIF(BM40,設定!$B$5,BL40)</f>
        <v>5640000</v>
      </c>
      <c r="BM19" s="188"/>
    </row>
    <row r="20" spans="2:65">
      <c r="B20" s="175"/>
      <c r="C20" s="58" t="str">
        <f>設定!B6</f>
        <v>ゆうちょ(妻）</v>
      </c>
      <c r="D20" s="183">
        <f>'11月'!BJ20+SUMIF(E47:E56,設定!$B$6,D47:D56)-SUMIF(E58:E130,設定!$B$6,D58:D130)+SUMIF(E39,設定!$B$6,D39)+SUMIF(E41,設定!$B$6,D41)-SUMIF(E38,設定!$B$6,D38)-SUMIF(E40,設定!$B$6,D40)</f>
        <v>1900000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1900000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1900000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1900000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1900000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1900000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1900000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1900000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1900000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1900000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1900000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1900000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1900000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1900000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1900000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1900000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1900000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1900000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1900000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1900000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1900000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1900000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1900000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1900000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1900000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1900000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1900000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1900000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1900000</v>
      </c>
      <c r="BI20" s="184"/>
      <c r="BJ20" s="183">
        <f>BH20+SUMIF(BK47:BK56,設定!$B$6,BJ47:BJ56)-SUMIF(BK58:BK130,設定!$B$6,BJ58:BJ130)+SUMIF(BK39,設定!$B$6,BJ39)+SUMIF(BK41,設定!$B$6,BJ41)-SUMIF(BK38,設定!$B$6,BJ38)-SUMIF(BK40,設定!$B$6,BJ40)</f>
        <v>1900000</v>
      </c>
      <c r="BK20" s="184"/>
      <c r="BL20" s="183">
        <f>BJ20+SUMIF(BM47:BM56,設定!$B$6,BL47:BL56)-SUMIF(BM58:BM130,設定!$B$6,BL58:BL130)+SUMIF(BM39,設定!$B$6,BL39)+SUMIF(BM41,設定!$B$6,BL41)-SUMIF(BM38,設定!$B$6,BL38)-SUMIF(BM40,設定!$B$6,BL40)</f>
        <v>1900000</v>
      </c>
      <c r="BM20" s="184"/>
    </row>
    <row r="21" spans="2:65">
      <c r="B21" s="175"/>
      <c r="C21" s="58" t="str">
        <f>設定!B7</f>
        <v>ゆうちょ(子供）</v>
      </c>
      <c r="D21" s="183">
        <f>'11月'!BJ21+SUMIF(E47:E56,設定!$B$7,D47:D56)-SUMIF(E58:E130,設定!$B$7,D58:D130)+SUMIF(E39,設定!$B$7,D39)+SUMIF(E41,設定!$B$7,D41)-SUMIF(E38,設定!$B$7,D38)-SUMIF(E40,設定!$B$7,D40)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  <c r="BJ21" s="183">
        <f>BH21+SUMIF(BK47:BK56,設定!$B$7,BJ47:BJ56)-SUMIF(BK58:BK130,設定!$B$7,BJ58:BJ130)+SUMIF(BK39,設定!$B$7,BJ39)+SUMIF(BK41,設定!$B$7,BJ41)-SUMIF(BK38,設定!$B$7,BJ38)-SUMIF(BK40,設定!$B$7,BJ40)</f>
        <v>1500000</v>
      </c>
      <c r="BK21" s="184"/>
      <c r="BL21" s="183">
        <f>BJ21+SUMIF(BM47:BM56,設定!$B$7,BL47:BL56)-SUMIF(BM58:BM130,設定!$B$7,BL58:BL130)+SUMIF(BM39,設定!$B$7,BL39)+SUMIF(BM41,設定!$B$7,BL41)-SUMIF(BM38,設定!$B$7,BL38)-SUMIF(BM40,設定!$B$7,BL40)</f>
        <v>1500000</v>
      </c>
      <c r="BM21" s="184"/>
    </row>
    <row r="22" spans="2:65">
      <c r="B22" s="175"/>
      <c r="C22" s="58" t="str">
        <f>設定!B8</f>
        <v>PayPay</v>
      </c>
      <c r="D22" s="183">
        <f>'11月'!BJ22+SUMIF(E47:E56,設定!$B$8,D47:D56)-SUMIF(E58:E130,設定!$B$8,D58:D130)+SUMIF(E39,設定!$B$8,D39)+SUMIF(E41,設定!$B$8,D41)-SUMIF(E38,設定!$B$8,D38)-SUMIF(E40,設定!$B$8,D40)</f>
        <v>92000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92000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  <c r="BJ22" s="183">
        <f>BH22+SUMIF(BK47:BK56,設定!$B$8,BJ47:BJ56)-SUMIF(BK58:BK130,設定!$B$8,BJ58:BJ130)+SUMIF(BK39,設定!$B$8,BJ39)+SUMIF(BK41,設定!$B$8,BJ41)-SUMIF(BK38,設定!$B$8,BJ38)-SUMIF(BK40,設定!$B$8,BJ40)</f>
        <v>92000</v>
      </c>
      <c r="BK22" s="184"/>
      <c r="BL22" s="183">
        <f>BJ22+SUMIF(BM47:BM56,設定!$B$8,BL47:BL56)-SUMIF(BM58:BM130,設定!$B$8,BL58:BL130)+SUMIF(BM39,設定!$B$8,BL39)+SUMIF(BM41,設定!$B$8,BL41)-SUMIF(BM38,設定!$B$8,BL38)-SUMIF(BM40,設定!$B$8,BL40)</f>
        <v>92000</v>
      </c>
      <c r="BM22" s="184"/>
    </row>
    <row r="23" spans="2:65">
      <c r="B23" s="175"/>
      <c r="C23" s="58" t="str">
        <f>設定!B9</f>
        <v>現金</v>
      </c>
      <c r="D23" s="183">
        <f>'11月'!BJ23+SUMIF(E47:E56,設定!$B$9,D47:D56)-SUMIF(E58:E130,設定!$B$9,D58:D130)+SUMIF(E39,設定!$B$9,D39)+SUMIF(E41,設定!$B$9,D41)-SUMIF(E38,設定!$B$9,D38)-SUMIF(E40,設定!$B$9,D40)</f>
        <v>23000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23000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23000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23000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23000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23000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23000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23000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23000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23000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23000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23000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23000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23000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23000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23000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23000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23000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23000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23000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23000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23000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23000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23000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23000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23000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23000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23000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23000</v>
      </c>
      <c r="BI23" s="184"/>
      <c r="BJ23" s="183">
        <f>BH23+SUMIF(BK47:BK56,設定!$B$9,BJ47:BJ56)-SUMIF(BK58:BK130,設定!$B$9,BJ58:BJ130)+SUMIF(BK39,設定!$B$9,BJ39)+SUMIF(BK41,設定!$B$9,BJ41)-SUMIF(BK38,設定!$B$9,BJ38)-SUMIF(BK40,設定!$B$9,BJ40)</f>
        <v>23000</v>
      </c>
      <c r="BK23" s="184"/>
      <c r="BL23" s="183">
        <f>BJ23+SUMIF(BM47:BM56,設定!$B$9,BL47:BL56)-SUMIF(BM58:BM130,設定!$B$9,BL58:BL130)+SUMIF(BM39,設定!$B$9,BL39)+SUMIF(BM41,設定!$B$9,BL41)-SUMIF(BM38,設定!$B$9,BL38)-SUMIF(BM40,設定!$B$9,BL40)</f>
        <v>23000</v>
      </c>
      <c r="BM23" s="184"/>
    </row>
    <row r="24" spans="2:65">
      <c r="B24" s="175"/>
      <c r="C24" s="58" t="str">
        <f>設定!B10</f>
        <v>JCB</v>
      </c>
      <c r="D24" s="183">
        <f>'11月'!BJ24+SUMIF(E47:E56,設定!$B$10,D47:D56)-SUMIF(E58:E130,設定!$B$10,D58:D130)+SUMIF(E39,設定!$B$10,D39)+SUMIF(E41,設定!$B$10,D41)-SUMIF(E38,設定!$B$10,D38)-SUMIF(E40,設定!$B$10,D40)</f>
        <v>-850000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-850000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-850000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-850000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-850000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-850000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-850000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-850000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-850000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-850000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-850000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-850000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-850000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-850000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-850000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-850000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-850000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-850000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-850000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-850000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-850000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-850000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-850000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-850000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-850000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-850000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-850000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-850000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-850000</v>
      </c>
      <c r="BI24" s="184"/>
      <c r="BJ24" s="183">
        <f>BH24+SUMIF(BK47:BK56,設定!$B$10,BJ47:BJ56)-SUMIF(BK58:BK130,設定!$B$10,BJ58:BJ130)+SUMIF(BK39,設定!$B$10,BJ39)+SUMIF(BK41,設定!$B$10,BJ41)-SUMIF(BK38,設定!$B$10,BJ38)-SUMIF(BK40,設定!$B$10,BJ40)</f>
        <v>-850000</v>
      </c>
      <c r="BK24" s="184"/>
      <c r="BL24" s="183">
        <f>BJ24+SUMIF(BM47:BM56,設定!$B$10,BL47:BL56)-SUMIF(BM58:BM130,設定!$B$10,BL58:BL130)+SUMIF(BM39,設定!$B$10,BL39)+SUMIF(BM41,設定!$B$10,BL41)-SUMIF(BM38,設定!$B$10,BL38)-SUMIF(BM40,設定!$B$10,BL40)</f>
        <v>-850000</v>
      </c>
      <c r="BM24" s="184"/>
    </row>
    <row r="25" spans="2:65">
      <c r="B25" s="175"/>
      <c r="C25" s="58" t="str">
        <f>設定!B11</f>
        <v>VISA</v>
      </c>
      <c r="D25" s="183">
        <f>'11月'!BJ25+SUMIF(E47:E56,設定!$B$11,D47:D56)-SUMIF(E58:E130,設定!$B$11,D58:D130)+SUMIF(E39,設定!$B$11,D39)+SUMIF(E41,設定!$B$11,D41)-SUMIF(E38,設定!$B$11,D38)-SUMIF(E40,設定!$B$11,D40)</f>
        <v>-141000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-141000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-141000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-141000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-141000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-141000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-141000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-141000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-141000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-141000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-141000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-141000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-141000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-141000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-141000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-141000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-141000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-141000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-141000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-141000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-141000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-141000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-141000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-141000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-141000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-141000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-141000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-141000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-141000</v>
      </c>
      <c r="BI25" s="184"/>
      <c r="BJ25" s="183">
        <f>BH25+SUMIF(BK47:BK56,設定!$B$11,BJ47:BJ56)-SUMIF(BK58:BK130,設定!$B$11,BJ58:BJ130)+SUMIF(BK39,設定!$B$11,BJ39)+SUMIF(BK41,設定!$B$11,BJ41)-SUMIF(BK38,設定!$B$11,BJ38)-SUMIF(BK40,設定!$B$11,BJ40)</f>
        <v>-141000</v>
      </c>
      <c r="BK25" s="184"/>
      <c r="BL25" s="183">
        <f>BJ25+SUMIF(BM47:BM56,設定!$B$11,BL47:BL56)-SUMIF(BM58:BM130,設定!$B$11,BL58:BL130)+SUMIF(BM39,設定!$B$11,BL39)+SUMIF(BM41,設定!$B$11,BL41)-SUMIF(BM38,設定!$B$11,BL38)-SUMIF(BM40,設定!$B$11,BL40)</f>
        <v>-141000</v>
      </c>
      <c r="BM25" s="184"/>
    </row>
    <row r="26" spans="2:65">
      <c r="B26" s="175"/>
      <c r="C26" s="58" t="str">
        <f>設定!B12</f>
        <v>MASTER</v>
      </c>
      <c r="D26" s="183">
        <f>'11月'!BJ26+SUMIF(E47:E56,設定!$B$12,D47:D56)-SUMIF(E58:E130,設定!$B$12,D58:D130)+SUMIF(E39,設定!$B$12,D39)+SUMIF(E41,設定!$B$12,D41)-SUMIF(E38,設定!$B$12,D38)-SUMIF(E40,設定!$B$12,D40)</f>
        <v>-30000</v>
      </c>
      <c r="E26" s="184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  <c r="BJ26" s="183">
        <f>BH26+SUMIF(BK47:BK56,設定!$B$12,BJ47:BJ56)-SUMIF(BK58:BK130,設定!$B$12,BJ58:BJ130)+SUMIF(BK39,設定!$B$12,BJ39)+SUMIF(BK41,設定!$B$12,BJ41)-SUMIF(BK38,設定!$B$12,BJ38)-SUMIF(BK40,設定!$B$12,BJ40)</f>
        <v>-30000</v>
      </c>
      <c r="BK26" s="184"/>
      <c r="BL26" s="183">
        <f>BJ26+SUMIF(BM47:BM56,設定!$B$12,BL47:BL56)-SUMIF(BM58:BM130,設定!$B$12,BL58:BL130)+SUMIF(BM39,設定!$B$12,BL39)+SUMIF(BM41,設定!$B$12,BL41)-SUMIF(BM38,設定!$B$12,BL38)-SUMIF(BM40,設定!$B$12,BL40)</f>
        <v>-30000</v>
      </c>
      <c r="BM26" s="184"/>
    </row>
    <row r="27" spans="2:65">
      <c r="B27" s="175"/>
      <c r="C27" s="58" t="str">
        <f>設定!B13</f>
        <v>GMO証券</v>
      </c>
      <c r="D27" s="183">
        <f>'11月'!BJ27+SUMIF(E47:E56,設定!$B$13,D47:D56)-SUMIF(E58:E130,設定!$B$13,D58:D130)+SUMIF(E39,設定!$B$13,D39)+SUMIF(E41,設定!$B$13,D41)-SUMIF(E38,設定!$B$13,D38)-SUMIF(E40,設定!$B$13,D40)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  <c r="BJ27" s="183">
        <f>BH27+SUMIF(BK47:BK56,設定!$B$13,BJ47:BJ56)-SUMIF(BK58:BK130,設定!$B$13,BJ58:BJ130)+SUMIF(BK39,設定!$B$13,BJ39)+SUMIF(BK41,設定!$B$13,BJ41)-SUMIF(BK38,設定!$B$13,BJ38)-SUMIF(BK40,設定!$B$13,BJ40)</f>
        <v>1000000</v>
      </c>
      <c r="BK27" s="184"/>
      <c r="BL27" s="183">
        <f>BJ27+SUMIF(BM47:BM56,設定!$B$13,BL47:BL56)-SUMIF(BM58:BM130,設定!$B$13,BL58:BL130)+SUMIF(BM39,設定!$B$13,BL39)+SUMIF(BM41,設定!$B$13,BL41)-SUMIF(BM38,設定!$B$13,BL38)-SUMIF(BM40,設定!$B$13,BL40)</f>
        <v>1000000</v>
      </c>
      <c r="BM27" s="184"/>
    </row>
    <row r="28" spans="2:65">
      <c r="B28" s="175"/>
      <c r="C28" s="58">
        <f>設定!B14</f>
        <v>0</v>
      </c>
      <c r="D28" s="183">
        <f>'11月'!BJ28+SUMIF(E47:E56,設定!$B$14,D47:D56)-SUMIF(E58:E130,設定!$B$14,D58:D130)+SUMIF(E39,設定!$B$14,D39)+SUMIF(E41,設定!$B$14,D41)-SUMIF(E38,設定!$B$14,D38)-SUMIF(E40,設定!$B$14,D40)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  <c r="BJ28" s="183">
        <f>BH28+SUMIF(BK47:BK56,設定!$B$14,BJ47:BJ56)-SUMIF(BK58:BK130,設定!$B$14,BJ58:BJ130)+SUMIF(BK39,設定!$B$14,BJ39)+SUMIF(BK41,設定!$B$14,BJ41)-SUMIF(BK38,設定!$B$14,BJ38)-SUMIF(BK40,設定!$B$14,BJ40)</f>
        <v>0</v>
      </c>
      <c r="BK28" s="184"/>
      <c r="BL28" s="183">
        <f>BJ28+SUMIF(BM47:BM56,設定!$B$14,BL47:BL56)-SUMIF(BM58:BM130,設定!$B$14,BL58:BL130)+SUMIF(BM39,設定!$B$14,BL39)+SUMIF(BM41,設定!$B$14,BL41)-SUMIF(BM38,設定!$B$14,BL38)-SUMIF(BM40,設定!$B$14,BL40)</f>
        <v>0</v>
      </c>
      <c r="BM28" s="184"/>
    </row>
    <row r="29" spans="2:65">
      <c r="B29" s="175"/>
      <c r="C29" s="58">
        <f>設定!B15</f>
        <v>0</v>
      </c>
      <c r="D29" s="183">
        <f>'11月'!BJ29+SUMIF(E47:E56,設定!$B$15,D47:D56)-SUMIF(E58:E130,設定!$B$15,D58:D130)+SUMIF(E39,設定!$B$15,D39)+SUMIF(E41,設定!$B$15,D41)-SUMIF(E38,設定!$B$15,D38)-SUMIF(E40,設定!$B$15,D40)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  <c r="BJ29" s="183">
        <f>BH29+SUMIF(BK47:BK56,設定!$B$15,BJ47:BJ56)-SUMIF(BK58:BK130,設定!$B$15,BJ58:BJ130)+SUMIF(BK39,設定!$B$15,BJ39)+SUMIF(BK41,設定!$B$15,BJ41)-SUMIF(BK38,設定!$B$15,BJ38)-SUMIF(BK40,設定!$B$15,BJ40)</f>
        <v>0</v>
      </c>
      <c r="BK29" s="184"/>
      <c r="BL29" s="183">
        <f>BJ29+SUMIF(BM47:BM56,設定!$B$15,BL47:BL56)-SUMIF(BM58:BM130,設定!$B$15,BL58:BL130)+SUMIF(BM39,設定!$B$15,BL39)+SUMIF(BM41,設定!$B$15,BL41)-SUMIF(BM38,設定!$B$15,BL38)-SUMIF(BM40,設定!$B$15,BL40)</f>
        <v>0</v>
      </c>
      <c r="BM29" s="184"/>
    </row>
    <row r="30" spans="2:65">
      <c r="B30" s="175"/>
      <c r="C30" s="58">
        <f>設定!B16</f>
        <v>0</v>
      </c>
      <c r="D30" s="183">
        <f>'11月'!BJ30+SUMIF(E47:E56,設定!$B$16,D47:D56)-SUMIF(E58:E130,設定!$B$16,D58:D130)+SUMIF(E39,設定!$B$16,D39)+SUMIF(E41,設定!$B$16,D41)-SUMIF(E38,設定!$B$16,D38)-SUMIF(E40,設定!$B$16,D40)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  <c r="BJ30" s="183">
        <f>BH30+SUMIF(BK47:BK56,設定!$B$16,BJ47:BJ56)-SUMIF(BK58:BK130,設定!$B$16,BJ58:BJ130)+SUMIF(BK39,設定!$B$16,BJ39)+SUMIF(BK41,設定!$B$16,BJ41)-SUMIF(BK38,設定!$B$16,BJ38)-SUMIF(BK40,設定!$B$16,BJ40)</f>
        <v>0</v>
      </c>
      <c r="BK30" s="184"/>
      <c r="BL30" s="183">
        <f>BJ30+SUMIF(BM47:BM56,設定!$B$16,BL47:BL56)-SUMIF(BM58:BM130,設定!$B$16,BL58:BL130)+SUMIF(BM39,設定!$B$16,BL39)+SUMIF(BM41,設定!$B$16,BL41)-SUMIF(BM38,設定!$B$16,BL38)-SUMIF(BM40,設定!$B$16,BL40)</f>
        <v>0</v>
      </c>
      <c r="BM30" s="184"/>
    </row>
    <row r="31" spans="2:65">
      <c r="B31" s="175"/>
      <c r="C31" s="58">
        <f>設定!B17</f>
        <v>0</v>
      </c>
      <c r="D31" s="183">
        <f>'11月'!BJ31+SUMIF(E47:E56,設定!$B$17,D47:D56)-SUMIF(E58:E130,設定!$B$17,D58:D130)+SUMIF(E39,設定!$B$17,D39)+SUMIF(E41,設定!$B$17,D41)-SUMIF(E38,設定!$B$17,D38)-SUMIF(E40,設定!$B$17,D40)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  <c r="BJ31" s="183">
        <f>BH31+SUMIF(BK47:BK56,設定!$B$17,BJ47:BJ56)-SUMIF(BK58:BK130,設定!$B$17,BJ58:BJ130)+SUMIF(BK39,設定!$B$17,BJ39)+SUMIF(BK41,設定!$B$17,BJ41)-SUMIF(BK38,設定!$B$17,BJ38)-SUMIF(BK40,設定!$B$17,BJ40)</f>
        <v>0</v>
      </c>
      <c r="BK31" s="184"/>
      <c r="BL31" s="183">
        <f>BJ31+SUMIF(BM47:BM56,設定!$B$17,BL47:BL56)-SUMIF(BM58:BM130,設定!$B$17,BL58:BL130)+SUMIF(BM39,設定!$B$17,BL39)+SUMIF(BM41,設定!$B$17,BL41)-SUMIF(BM38,設定!$B$17,BL38)-SUMIF(BM40,設定!$B$17,BL40)</f>
        <v>0</v>
      </c>
      <c r="BM31" s="184"/>
    </row>
    <row r="32" spans="2:65">
      <c r="B32" s="175"/>
      <c r="C32" s="58">
        <f>設定!B18</f>
        <v>0</v>
      </c>
      <c r="D32" s="183">
        <f>'11月'!BJ32+SUMIF(E47:E56,設定!$B$18,D47:D56)-SUMIF(E58:E130,設定!$B$18,D58:D130)+SUMIF(E39,設定!$B$18,D39)+SUMIF(E41,設定!$B$18,D41)-SUMIF(E38,設定!$B$18,D38)-SUMIF(E40,設定!$B$18,D40)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  <c r="BJ32" s="183">
        <f>BH32+SUMIF(BK47:BK56,設定!$B$18,BJ47:BJ56)-SUMIF(BK58:BK130,設定!$B$18,BJ58:BJ130)+SUMIF(BK39,設定!$B$18,BJ39)+SUMIF(BK41,設定!$B$18,BJ41)-SUMIF(BK38,設定!$B$18,BJ38)-SUMIF(BK40,設定!$B$18,BJ40)</f>
        <v>0</v>
      </c>
      <c r="BK32" s="184"/>
      <c r="BL32" s="183">
        <f>BJ32+SUMIF(BM47:BM56,設定!$B$18,BL47:BL56)-SUMIF(BM58:BM130,設定!$B$18,BL58:BL130)+SUMIF(BM39,設定!$B$18,BL39)+SUMIF(BM41,設定!$B$18,BL41)-SUMIF(BM38,設定!$B$18,BL38)-SUMIF(BM40,設定!$B$18,BL40)</f>
        <v>0</v>
      </c>
      <c r="BM32" s="184"/>
    </row>
    <row r="33" spans="2:65">
      <c r="B33" s="175"/>
      <c r="C33" s="58">
        <f>設定!B19</f>
        <v>0</v>
      </c>
      <c r="D33" s="183">
        <f>'11月'!BJ33+SUMIF(E47:E56,設定!$B$19,D47:D56)-SUMIF(E58:E130,設定!$B$19,D58:D130)+SUMIF(E39,設定!$B$19,D39)+SUMIF(E41,設定!$B$19,D41)-SUMIF(E38,設定!$B$19,D38)-SUMIF(E40,設定!$B$19,D40)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  <c r="BJ33" s="183">
        <f>BH33+SUMIF(BK47:BK56,設定!$B$19,BJ47:BJ56)-SUMIF(BK58:BK130,設定!$B$19,BJ58:BJ130)+SUMIF(BK39,設定!$B$19,BJ39)+SUMIF(BK41,設定!$B$19,BJ41)-SUMIF(BK38,設定!$B$19,BJ38)-SUMIF(BK40,設定!$B$19,BJ40)</f>
        <v>0</v>
      </c>
      <c r="BK33" s="184"/>
      <c r="BL33" s="183">
        <f>BJ33+SUMIF(BM47:BM56,設定!$B$19,BL47:BL56)-SUMIF(BM58:BM130,設定!$B$19,BL58:BL130)+SUMIF(BM39,設定!$B$19,BL39)+SUMIF(BM41,設定!$B$19,BL41)-SUMIF(BM38,設定!$B$19,BL38)-SUMIF(BM40,設定!$B$19,BL40)</f>
        <v>0</v>
      </c>
      <c r="BM33" s="184"/>
    </row>
    <row r="34" spans="2:65" s="75" customFormat="1" ht="21" thickBot="1">
      <c r="B34" s="186"/>
      <c r="C34" s="81" t="s">
        <v>65</v>
      </c>
      <c r="D34" s="153">
        <f>SUM(D19:E33)</f>
        <v>9134000</v>
      </c>
      <c r="E34" s="154"/>
      <c r="F34" s="153">
        <f>SUM(F19:G33)</f>
        <v>9134000</v>
      </c>
      <c r="G34" s="154"/>
      <c r="H34" s="153">
        <f t="shared" ref="H34" si="6">SUM(H19:I33)</f>
        <v>9134000</v>
      </c>
      <c r="I34" s="154"/>
      <c r="J34" s="153">
        <f t="shared" ref="J34" si="7">SUM(J19:K33)</f>
        <v>9134000</v>
      </c>
      <c r="K34" s="154"/>
      <c r="L34" s="153">
        <f t="shared" ref="L34" si="8">SUM(L19:M33)</f>
        <v>9134000</v>
      </c>
      <c r="M34" s="154"/>
      <c r="N34" s="153">
        <f t="shared" ref="N34" si="9">SUM(N19:O33)</f>
        <v>9134000</v>
      </c>
      <c r="O34" s="154"/>
      <c r="P34" s="153">
        <f t="shared" ref="P34" si="10">SUM(P19:Q33)</f>
        <v>9134000</v>
      </c>
      <c r="Q34" s="154"/>
      <c r="R34" s="153">
        <f t="shared" ref="R34" si="11">SUM(R19:S33)</f>
        <v>9134000</v>
      </c>
      <c r="S34" s="154"/>
      <c r="T34" s="153">
        <f t="shared" ref="T34" si="12">SUM(T19:U33)</f>
        <v>9134000</v>
      </c>
      <c r="U34" s="154"/>
      <c r="V34" s="153">
        <f t="shared" ref="V34" si="13">SUM(V19:W33)</f>
        <v>9134000</v>
      </c>
      <c r="W34" s="154"/>
      <c r="X34" s="153">
        <f t="shared" ref="X34" si="14">SUM(X19:Y33)</f>
        <v>9134000</v>
      </c>
      <c r="Y34" s="154"/>
      <c r="Z34" s="153">
        <f t="shared" ref="Z34" si="15">SUM(Z19:AA33)</f>
        <v>9134000</v>
      </c>
      <c r="AA34" s="154"/>
      <c r="AB34" s="153">
        <f t="shared" ref="AB34" si="16">SUM(AB19:AC33)</f>
        <v>9134000</v>
      </c>
      <c r="AC34" s="154"/>
      <c r="AD34" s="153">
        <f t="shared" ref="AD34" si="17">SUM(AD19:AE33)</f>
        <v>9134000</v>
      </c>
      <c r="AE34" s="154"/>
      <c r="AF34" s="153">
        <f t="shared" ref="AF34" si="18">SUM(AF19:AG33)</f>
        <v>9134000</v>
      </c>
      <c r="AG34" s="154"/>
      <c r="AH34" s="153">
        <f t="shared" ref="AH34" si="19">SUM(AH19:AI33)</f>
        <v>9134000</v>
      </c>
      <c r="AI34" s="154"/>
      <c r="AJ34" s="153">
        <f t="shared" ref="AJ34" si="20">SUM(AJ19:AK33)</f>
        <v>9134000</v>
      </c>
      <c r="AK34" s="154"/>
      <c r="AL34" s="153">
        <f t="shared" ref="AL34" si="21">SUM(AL19:AM33)</f>
        <v>9134000</v>
      </c>
      <c r="AM34" s="154"/>
      <c r="AN34" s="153">
        <f t="shared" ref="AN34" si="22">SUM(AN19:AO33)</f>
        <v>9134000</v>
      </c>
      <c r="AO34" s="154"/>
      <c r="AP34" s="153">
        <f t="shared" ref="AP34" si="23">SUM(AP19:AQ33)</f>
        <v>9134000</v>
      </c>
      <c r="AQ34" s="154"/>
      <c r="AR34" s="153">
        <f t="shared" ref="AR34" si="24">SUM(AR19:AS33)</f>
        <v>9134000</v>
      </c>
      <c r="AS34" s="154"/>
      <c r="AT34" s="153">
        <f t="shared" ref="AT34" si="25">SUM(AT19:AU33)</f>
        <v>9134000</v>
      </c>
      <c r="AU34" s="154"/>
      <c r="AV34" s="153">
        <f t="shared" ref="AV34" si="26">SUM(AV19:AW33)</f>
        <v>9134000</v>
      </c>
      <c r="AW34" s="154"/>
      <c r="AX34" s="153">
        <f t="shared" ref="AX34" si="27">SUM(AX19:AY33)</f>
        <v>9134000</v>
      </c>
      <c r="AY34" s="154"/>
      <c r="AZ34" s="153">
        <f t="shared" ref="AZ34" si="28">SUM(AZ19:BA33)</f>
        <v>9134000</v>
      </c>
      <c r="BA34" s="154"/>
      <c r="BB34" s="153">
        <f t="shared" ref="BB34" si="29">SUM(BB19:BC33)</f>
        <v>9134000</v>
      </c>
      <c r="BC34" s="154"/>
      <c r="BD34" s="153">
        <f t="shared" ref="BD34" si="30">SUM(BD19:BE33)</f>
        <v>9134000</v>
      </c>
      <c r="BE34" s="154"/>
      <c r="BF34" s="153">
        <f t="shared" ref="BF34" si="31">SUM(BF19:BG33)</f>
        <v>9134000</v>
      </c>
      <c r="BG34" s="154"/>
      <c r="BH34" s="153">
        <f t="shared" ref="BH34" si="32">SUM(BH19:BI33)</f>
        <v>9134000</v>
      </c>
      <c r="BI34" s="154"/>
      <c r="BJ34" s="153">
        <f t="shared" ref="BJ34" si="33">SUM(BJ19:BK33)</f>
        <v>9134000</v>
      </c>
      <c r="BK34" s="154"/>
      <c r="BL34" s="153">
        <f t="shared" ref="BL34" si="34">SUM(BL19:BM33)</f>
        <v>9134000</v>
      </c>
      <c r="BM34" s="154"/>
    </row>
    <row r="35" spans="2:65" ht="21" thickBot="1">
      <c r="C35">
        <v>1</v>
      </c>
    </row>
    <row r="36" spans="2:65">
      <c r="B36" s="157" t="s">
        <v>62</v>
      </c>
      <c r="C36" s="45" t="s">
        <v>47</v>
      </c>
      <c r="D36" s="160">
        <f>D44</f>
        <v>45992</v>
      </c>
      <c r="E36" s="161"/>
      <c r="F36" s="160">
        <f>D36+1</f>
        <v>45993</v>
      </c>
      <c r="G36" s="161"/>
      <c r="H36" s="160">
        <f>F36+1</f>
        <v>45994</v>
      </c>
      <c r="I36" s="161"/>
      <c r="J36" s="160">
        <f>H36+1</f>
        <v>45995</v>
      </c>
      <c r="K36" s="161"/>
      <c r="L36" s="160">
        <f>J36+1</f>
        <v>45996</v>
      </c>
      <c r="M36" s="161"/>
      <c r="N36" s="160">
        <f>L36+1</f>
        <v>45997</v>
      </c>
      <c r="O36" s="161"/>
      <c r="P36" s="160">
        <f>N36+1</f>
        <v>45998</v>
      </c>
      <c r="Q36" s="161"/>
      <c r="R36" s="160">
        <f>P36+1</f>
        <v>45999</v>
      </c>
      <c r="S36" s="161"/>
      <c r="T36" s="160">
        <f>R36+1</f>
        <v>46000</v>
      </c>
      <c r="U36" s="161"/>
      <c r="V36" s="160">
        <f>T36+1</f>
        <v>46001</v>
      </c>
      <c r="W36" s="161"/>
      <c r="X36" s="160">
        <f>V36+1</f>
        <v>46002</v>
      </c>
      <c r="Y36" s="161"/>
      <c r="Z36" s="160">
        <f>X36+1</f>
        <v>46003</v>
      </c>
      <c r="AA36" s="161"/>
      <c r="AB36" s="160">
        <f>Z36+1</f>
        <v>46004</v>
      </c>
      <c r="AC36" s="161"/>
      <c r="AD36" s="160">
        <f>AB36+1</f>
        <v>46005</v>
      </c>
      <c r="AE36" s="161"/>
      <c r="AF36" s="160">
        <f>AD36+1</f>
        <v>46006</v>
      </c>
      <c r="AG36" s="161"/>
      <c r="AH36" s="160">
        <f>AF36+1</f>
        <v>46007</v>
      </c>
      <c r="AI36" s="161"/>
      <c r="AJ36" s="160">
        <f>AH36+1</f>
        <v>46008</v>
      </c>
      <c r="AK36" s="161"/>
      <c r="AL36" s="160">
        <f>AJ36+1</f>
        <v>46009</v>
      </c>
      <c r="AM36" s="161"/>
      <c r="AN36" s="160">
        <f>AL36+1</f>
        <v>46010</v>
      </c>
      <c r="AO36" s="161"/>
      <c r="AP36" s="160">
        <f>AN36+1</f>
        <v>46011</v>
      </c>
      <c r="AQ36" s="161"/>
      <c r="AR36" s="160">
        <f>AP36+1</f>
        <v>46012</v>
      </c>
      <c r="AS36" s="161"/>
      <c r="AT36" s="160">
        <f>AR36+1</f>
        <v>46013</v>
      </c>
      <c r="AU36" s="161"/>
      <c r="AV36" s="160">
        <f>AT36+1</f>
        <v>46014</v>
      </c>
      <c r="AW36" s="161"/>
      <c r="AX36" s="160">
        <f>AV36+1</f>
        <v>46015</v>
      </c>
      <c r="AY36" s="161"/>
      <c r="AZ36" s="160">
        <f>AX36+1</f>
        <v>46016</v>
      </c>
      <c r="BA36" s="161"/>
      <c r="BB36" s="160">
        <f>AZ36+1</f>
        <v>46017</v>
      </c>
      <c r="BC36" s="161"/>
      <c r="BD36" s="160">
        <f>BB36+1</f>
        <v>46018</v>
      </c>
      <c r="BE36" s="161"/>
      <c r="BF36" s="160">
        <f>BD36+1</f>
        <v>46019</v>
      </c>
      <c r="BG36" s="161"/>
      <c r="BH36" s="160">
        <f>BF36+1</f>
        <v>46020</v>
      </c>
      <c r="BI36" s="161"/>
      <c r="BJ36" s="197">
        <f>BH36+1</f>
        <v>46021</v>
      </c>
      <c r="BK36" s="198"/>
      <c r="BL36" s="197">
        <f>BJ36+1</f>
        <v>46022</v>
      </c>
      <c r="BM36" s="198"/>
    </row>
    <row r="37" spans="2:65" ht="21" thickBot="1">
      <c r="B37" s="158"/>
      <c r="C37" s="46" t="s">
        <v>46</v>
      </c>
      <c r="D37" s="162">
        <f>D36</f>
        <v>45992</v>
      </c>
      <c r="E37" s="163"/>
      <c r="F37" s="155">
        <f>F36</f>
        <v>45993</v>
      </c>
      <c r="G37" s="156"/>
      <c r="H37" s="155">
        <f>H36</f>
        <v>45994</v>
      </c>
      <c r="I37" s="156"/>
      <c r="J37" s="155">
        <f>J36</f>
        <v>45995</v>
      </c>
      <c r="K37" s="156"/>
      <c r="L37" s="155">
        <f>L36</f>
        <v>45996</v>
      </c>
      <c r="M37" s="156"/>
      <c r="N37" s="155">
        <f>N36</f>
        <v>45997</v>
      </c>
      <c r="O37" s="156"/>
      <c r="P37" s="155">
        <f>P36</f>
        <v>45998</v>
      </c>
      <c r="Q37" s="156"/>
      <c r="R37" s="155">
        <f>R36</f>
        <v>45999</v>
      </c>
      <c r="S37" s="156"/>
      <c r="T37" s="155">
        <f>T36</f>
        <v>46000</v>
      </c>
      <c r="U37" s="156"/>
      <c r="V37" s="155">
        <f>V36</f>
        <v>46001</v>
      </c>
      <c r="W37" s="156"/>
      <c r="X37" s="155">
        <f>X36</f>
        <v>46002</v>
      </c>
      <c r="Y37" s="156"/>
      <c r="Z37" s="155">
        <f>Z36</f>
        <v>46003</v>
      </c>
      <c r="AA37" s="156"/>
      <c r="AB37" s="155">
        <f>AB36</f>
        <v>46004</v>
      </c>
      <c r="AC37" s="156"/>
      <c r="AD37" s="155">
        <f>AD36</f>
        <v>46005</v>
      </c>
      <c r="AE37" s="156"/>
      <c r="AF37" s="155">
        <f>AF36</f>
        <v>46006</v>
      </c>
      <c r="AG37" s="156"/>
      <c r="AH37" s="155">
        <f>AH36</f>
        <v>46007</v>
      </c>
      <c r="AI37" s="156"/>
      <c r="AJ37" s="155">
        <f>AJ36</f>
        <v>46008</v>
      </c>
      <c r="AK37" s="156"/>
      <c r="AL37" s="155">
        <f>AL36</f>
        <v>46009</v>
      </c>
      <c r="AM37" s="156"/>
      <c r="AN37" s="155">
        <f>AN36</f>
        <v>46010</v>
      </c>
      <c r="AO37" s="156"/>
      <c r="AP37" s="155">
        <f>AP36</f>
        <v>46011</v>
      </c>
      <c r="AQ37" s="156"/>
      <c r="AR37" s="155">
        <f>AR36</f>
        <v>46012</v>
      </c>
      <c r="AS37" s="156"/>
      <c r="AT37" s="155">
        <f>AT36</f>
        <v>46013</v>
      </c>
      <c r="AU37" s="156"/>
      <c r="AV37" s="155">
        <f>AV36</f>
        <v>46014</v>
      </c>
      <c r="AW37" s="156"/>
      <c r="AX37" s="155">
        <f>AX36</f>
        <v>46015</v>
      </c>
      <c r="AY37" s="156"/>
      <c r="AZ37" s="155">
        <f>AZ36</f>
        <v>46016</v>
      </c>
      <c r="BA37" s="156"/>
      <c r="BB37" s="155">
        <f>BB36</f>
        <v>46017</v>
      </c>
      <c r="BC37" s="156"/>
      <c r="BD37" s="155">
        <f>BD36</f>
        <v>46018</v>
      </c>
      <c r="BE37" s="156"/>
      <c r="BF37" s="155">
        <f>BF36</f>
        <v>46019</v>
      </c>
      <c r="BG37" s="156"/>
      <c r="BH37" s="155">
        <f>BH36</f>
        <v>46020</v>
      </c>
      <c r="BI37" s="156"/>
      <c r="BJ37" s="201">
        <f>BJ36</f>
        <v>46021</v>
      </c>
      <c r="BK37" s="202"/>
      <c r="BL37" s="201">
        <f>BL36</f>
        <v>46022</v>
      </c>
      <c r="BM37" s="202"/>
    </row>
    <row r="38" spans="2:65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  <c r="BJ38" s="53"/>
      <c r="BK38" s="52"/>
      <c r="BL38" s="53"/>
      <c r="BM38" s="52"/>
    </row>
    <row r="39" spans="2:65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  <c r="BJ39" s="54"/>
      <c r="BK39" s="49"/>
      <c r="BL39" s="54"/>
      <c r="BM39" s="49"/>
    </row>
    <row r="40" spans="2:65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  <c r="BJ40" s="55"/>
      <c r="BK40" s="50"/>
      <c r="BL40" s="55"/>
      <c r="BM40" s="50"/>
    </row>
    <row r="41" spans="2:65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  <c r="BJ41" s="54"/>
      <c r="BK41" s="49"/>
      <c r="BL41" s="54"/>
      <c r="BM41" s="49"/>
    </row>
    <row r="42" spans="2:65" ht="21" thickBot="1">
      <c r="C42">
        <v>1</v>
      </c>
    </row>
    <row r="43" spans="2:65" ht="21" hidden="1" thickBot="1">
      <c r="C43">
        <v>1</v>
      </c>
      <c r="D43" s="164">
        <f>WEEKDAY(D44)</f>
        <v>2</v>
      </c>
      <c r="E43" s="164"/>
      <c r="F43" s="164">
        <f t="shared" ref="F43" si="35">WEEKDAY(F44)</f>
        <v>3</v>
      </c>
      <c r="G43" s="164"/>
      <c r="H43" s="164">
        <f t="shared" ref="H43" si="36">WEEKDAY(H44)</f>
        <v>4</v>
      </c>
      <c r="I43" s="164"/>
      <c r="J43" s="164">
        <f t="shared" ref="J43" si="37">WEEKDAY(J44)</f>
        <v>5</v>
      </c>
      <c r="K43" s="164"/>
      <c r="L43" s="164">
        <f t="shared" ref="L43" si="38">WEEKDAY(L44)</f>
        <v>6</v>
      </c>
      <c r="M43" s="164"/>
      <c r="N43" s="164">
        <f t="shared" ref="N43" si="39">WEEKDAY(N44)</f>
        <v>7</v>
      </c>
      <c r="O43" s="164"/>
      <c r="P43" s="164">
        <f t="shared" ref="P43" si="40">WEEKDAY(P44)</f>
        <v>1</v>
      </c>
      <c r="Q43" s="164"/>
      <c r="R43" s="164">
        <f t="shared" ref="R43" si="41">WEEKDAY(R44)</f>
        <v>2</v>
      </c>
      <c r="S43" s="164"/>
      <c r="T43" s="164">
        <f t="shared" ref="T43" si="42">WEEKDAY(T44)</f>
        <v>3</v>
      </c>
      <c r="U43" s="164"/>
      <c r="V43" s="164">
        <f t="shared" ref="V43" si="43">WEEKDAY(V44)</f>
        <v>4</v>
      </c>
      <c r="W43" s="164"/>
      <c r="X43" s="164">
        <f t="shared" ref="X43" si="44">WEEKDAY(X44)</f>
        <v>5</v>
      </c>
      <c r="Y43" s="164"/>
      <c r="Z43" s="164">
        <f t="shared" ref="Z43" si="45">WEEKDAY(Z44)</f>
        <v>6</v>
      </c>
      <c r="AA43" s="164"/>
      <c r="AB43" s="164">
        <f t="shared" ref="AB43" si="46">WEEKDAY(AB44)</f>
        <v>7</v>
      </c>
      <c r="AC43" s="164"/>
      <c r="AD43" s="164">
        <f t="shared" ref="AD43" si="47">WEEKDAY(AD44)</f>
        <v>1</v>
      </c>
      <c r="AE43" s="164"/>
      <c r="AF43" s="164">
        <f t="shared" ref="AF43" si="48">WEEKDAY(AF44)</f>
        <v>2</v>
      </c>
      <c r="AG43" s="164"/>
      <c r="AH43" s="164">
        <f t="shared" ref="AH43" si="49">WEEKDAY(AH44)</f>
        <v>3</v>
      </c>
      <c r="AI43" s="164"/>
      <c r="AJ43" s="164">
        <f t="shared" ref="AJ43" si="50">WEEKDAY(AJ44)</f>
        <v>4</v>
      </c>
      <c r="AK43" s="164"/>
      <c r="AL43" s="164">
        <f t="shared" ref="AL43" si="51">WEEKDAY(AL44)</f>
        <v>5</v>
      </c>
      <c r="AM43" s="164"/>
      <c r="AN43" s="164">
        <f t="shared" ref="AN43" si="52">WEEKDAY(AN44)</f>
        <v>6</v>
      </c>
      <c r="AO43" s="164"/>
      <c r="AP43" s="164">
        <f t="shared" ref="AP43" si="53">WEEKDAY(AP44)</f>
        <v>7</v>
      </c>
      <c r="AQ43" s="164"/>
      <c r="AR43" s="164">
        <f t="shared" ref="AR43" si="54">WEEKDAY(AR44)</f>
        <v>1</v>
      </c>
      <c r="AS43" s="164"/>
      <c r="AT43" s="164">
        <f t="shared" ref="AT43" si="55">WEEKDAY(AT44)</f>
        <v>2</v>
      </c>
      <c r="AU43" s="164"/>
      <c r="AV43" s="164">
        <f t="shared" ref="AV43" si="56">WEEKDAY(AV44)</f>
        <v>3</v>
      </c>
      <c r="AW43" s="164"/>
      <c r="AX43" s="164">
        <f t="shared" ref="AX43" si="57">WEEKDAY(AX44)</f>
        <v>4</v>
      </c>
      <c r="AY43" s="164"/>
      <c r="AZ43" s="164">
        <f t="shared" ref="AZ43" si="58">WEEKDAY(AZ44)</f>
        <v>5</v>
      </c>
      <c r="BA43" s="164"/>
      <c r="BB43" s="164">
        <f t="shared" ref="BB43" si="59">WEEKDAY(BB44)</f>
        <v>6</v>
      </c>
      <c r="BC43" s="164"/>
      <c r="BD43" s="164">
        <f t="shared" ref="BD43" si="60">WEEKDAY(BD44)</f>
        <v>7</v>
      </c>
      <c r="BE43" s="164"/>
      <c r="BF43" s="164">
        <f t="shared" ref="BF43" si="61">WEEKDAY(BF44)</f>
        <v>1</v>
      </c>
      <c r="BG43" s="164"/>
      <c r="BH43" s="164">
        <f t="shared" ref="BH43" si="62">WEEKDAY(BH44)</f>
        <v>2</v>
      </c>
      <c r="BI43" s="164"/>
      <c r="BJ43" s="164">
        <f t="shared" ref="BJ43" si="63">WEEKDAY(BJ44)</f>
        <v>3</v>
      </c>
      <c r="BK43" s="164"/>
      <c r="BL43" s="164">
        <f t="shared" ref="BL43" si="64">WEEKDAY(BL44)</f>
        <v>4</v>
      </c>
      <c r="BM43" s="164"/>
    </row>
    <row r="44" spans="2:65">
      <c r="B44" s="33"/>
      <c r="C44" s="35" t="s">
        <v>47</v>
      </c>
      <c r="D44" s="160">
        <f>DATE(設定!N8,12,設定!N5)</f>
        <v>45992</v>
      </c>
      <c r="E44" s="161"/>
      <c r="F44" s="160">
        <f>D44+1</f>
        <v>45993</v>
      </c>
      <c r="G44" s="161"/>
      <c r="H44" s="160">
        <f>F44+1</f>
        <v>45994</v>
      </c>
      <c r="I44" s="161"/>
      <c r="J44" s="160">
        <f>H44+1</f>
        <v>45995</v>
      </c>
      <c r="K44" s="161"/>
      <c r="L44" s="160">
        <f>J44+1</f>
        <v>45996</v>
      </c>
      <c r="M44" s="161"/>
      <c r="N44" s="160">
        <f>L44+1</f>
        <v>45997</v>
      </c>
      <c r="O44" s="161"/>
      <c r="P44" s="160">
        <f>N44+1</f>
        <v>45998</v>
      </c>
      <c r="Q44" s="161"/>
      <c r="R44" s="160">
        <f>P44+1</f>
        <v>45999</v>
      </c>
      <c r="S44" s="161"/>
      <c r="T44" s="160">
        <f>R44+1</f>
        <v>46000</v>
      </c>
      <c r="U44" s="161"/>
      <c r="V44" s="160">
        <f>T44+1</f>
        <v>46001</v>
      </c>
      <c r="W44" s="161"/>
      <c r="X44" s="160">
        <f>V44+1</f>
        <v>46002</v>
      </c>
      <c r="Y44" s="161"/>
      <c r="Z44" s="160">
        <f>X44+1</f>
        <v>46003</v>
      </c>
      <c r="AA44" s="161"/>
      <c r="AB44" s="160">
        <f>Z44+1</f>
        <v>46004</v>
      </c>
      <c r="AC44" s="161"/>
      <c r="AD44" s="160">
        <f>AB44+1</f>
        <v>46005</v>
      </c>
      <c r="AE44" s="161"/>
      <c r="AF44" s="160">
        <f>AD44+1</f>
        <v>46006</v>
      </c>
      <c r="AG44" s="161"/>
      <c r="AH44" s="160">
        <f>AF44+1</f>
        <v>46007</v>
      </c>
      <c r="AI44" s="161"/>
      <c r="AJ44" s="160">
        <f>AH44+1</f>
        <v>46008</v>
      </c>
      <c r="AK44" s="161"/>
      <c r="AL44" s="160">
        <f>AJ44+1</f>
        <v>46009</v>
      </c>
      <c r="AM44" s="161"/>
      <c r="AN44" s="160">
        <f>AL44+1</f>
        <v>46010</v>
      </c>
      <c r="AO44" s="161"/>
      <c r="AP44" s="160">
        <f>AN44+1</f>
        <v>46011</v>
      </c>
      <c r="AQ44" s="161"/>
      <c r="AR44" s="160">
        <f>AP44+1</f>
        <v>46012</v>
      </c>
      <c r="AS44" s="161"/>
      <c r="AT44" s="160">
        <f>AR44+1</f>
        <v>46013</v>
      </c>
      <c r="AU44" s="161"/>
      <c r="AV44" s="160">
        <f>AT44+1</f>
        <v>46014</v>
      </c>
      <c r="AW44" s="161"/>
      <c r="AX44" s="160">
        <f>AV44+1</f>
        <v>46015</v>
      </c>
      <c r="AY44" s="161"/>
      <c r="AZ44" s="160">
        <f>AX44+1</f>
        <v>46016</v>
      </c>
      <c r="BA44" s="161"/>
      <c r="BB44" s="160">
        <f>AZ44+1</f>
        <v>46017</v>
      </c>
      <c r="BC44" s="161"/>
      <c r="BD44" s="160">
        <f>BB44+1</f>
        <v>46018</v>
      </c>
      <c r="BE44" s="161"/>
      <c r="BF44" s="160">
        <f>BD44+1</f>
        <v>46019</v>
      </c>
      <c r="BG44" s="161"/>
      <c r="BH44" s="160">
        <f>BF44+1</f>
        <v>46020</v>
      </c>
      <c r="BI44" s="161"/>
      <c r="BJ44" s="197">
        <f>BH44+1</f>
        <v>46021</v>
      </c>
      <c r="BK44" s="198"/>
      <c r="BL44" s="197">
        <f>BJ44+1</f>
        <v>46022</v>
      </c>
      <c r="BM44" s="198"/>
    </row>
    <row r="45" spans="2:65">
      <c r="B45" s="34"/>
      <c r="C45" s="38" t="s">
        <v>46</v>
      </c>
      <c r="D45" s="155">
        <f>D44</f>
        <v>45992</v>
      </c>
      <c r="E45" s="156"/>
      <c r="F45" s="155">
        <f>F44</f>
        <v>45993</v>
      </c>
      <c r="G45" s="156"/>
      <c r="H45" s="155">
        <f>H44</f>
        <v>45994</v>
      </c>
      <c r="I45" s="156"/>
      <c r="J45" s="155">
        <f>J44</f>
        <v>45995</v>
      </c>
      <c r="K45" s="156"/>
      <c r="L45" s="155">
        <f>L44</f>
        <v>45996</v>
      </c>
      <c r="M45" s="156"/>
      <c r="N45" s="155">
        <f>N44</f>
        <v>45997</v>
      </c>
      <c r="O45" s="156"/>
      <c r="P45" s="155">
        <f>P44</f>
        <v>45998</v>
      </c>
      <c r="Q45" s="156"/>
      <c r="R45" s="155">
        <f>R44</f>
        <v>45999</v>
      </c>
      <c r="S45" s="156"/>
      <c r="T45" s="155">
        <f>T44</f>
        <v>46000</v>
      </c>
      <c r="U45" s="156"/>
      <c r="V45" s="155">
        <f>V44</f>
        <v>46001</v>
      </c>
      <c r="W45" s="156"/>
      <c r="X45" s="155">
        <f>X44</f>
        <v>46002</v>
      </c>
      <c r="Y45" s="156"/>
      <c r="Z45" s="155">
        <f>Z44</f>
        <v>46003</v>
      </c>
      <c r="AA45" s="156"/>
      <c r="AB45" s="155">
        <f>AB44</f>
        <v>46004</v>
      </c>
      <c r="AC45" s="156"/>
      <c r="AD45" s="155">
        <f>AD44</f>
        <v>46005</v>
      </c>
      <c r="AE45" s="156"/>
      <c r="AF45" s="155">
        <f>AF44</f>
        <v>46006</v>
      </c>
      <c r="AG45" s="156"/>
      <c r="AH45" s="155">
        <f>AH44</f>
        <v>46007</v>
      </c>
      <c r="AI45" s="156"/>
      <c r="AJ45" s="155">
        <f>AJ44</f>
        <v>46008</v>
      </c>
      <c r="AK45" s="156"/>
      <c r="AL45" s="155">
        <f>AL44</f>
        <v>46009</v>
      </c>
      <c r="AM45" s="156"/>
      <c r="AN45" s="155">
        <f>AN44</f>
        <v>46010</v>
      </c>
      <c r="AO45" s="156"/>
      <c r="AP45" s="155">
        <f>AP44</f>
        <v>46011</v>
      </c>
      <c r="AQ45" s="156"/>
      <c r="AR45" s="155">
        <f>AR44</f>
        <v>46012</v>
      </c>
      <c r="AS45" s="156"/>
      <c r="AT45" s="155">
        <f>AT44</f>
        <v>46013</v>
      </c>
      <c r="AU45" s="156"/>
      <c r="AV45" s="155">
        <f>AV44</f>
        <v>46014</v>
      </c>
      <c r="AW45" s="156"/>
      <c r="AX45" s="155">
        <f>AX44</f>
        <v>46015</v>
      </c>
      <c r="AY45" s="156"/>
      <c r="AZ45" s="155">
        <f>AZ44</f>
        <v>46016</v>
      </c>
      <c r="BA45" s="156"/>
      <c r="BB45" s="155">
        <f>BB44</f>
        <v>46017</v>
      </c>
      <c r="BC45" s="156"/>
      <c r="BD45" s="155">
        <f>BD44</f>
        <v>46018</v>
      </c>
      <c r="BE45" s="156"/>
      <c r="BF45" s="155">
        <f>BF44</f>
        <v>46019</v>
      </c>
      <c r="BG45" s="156"/>
      <c r="BH45" s="155">
        <f>BH44</f>
        <v>46020</v>
      </c>
      <c r="BI45" s="156"/>
      <c r="BJ45" s="199">
        <f>BJ44</f>
        <v>46021</v>
      </c>
      <c r="BK45" s="200"/>
      <c r="BL45" s="199">
        <f>BL44</f>
        <v>46022</v>
      </c>
      <c r="BM45" s="200"/>
    </row>
    <row r="46" spans="2:65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  <c r="BJ46" s="39" t="s">
        <v>60</v>
      </c>
      <c r="BK46" s="40" t="s">
        <v>61</v>
      </c>
      <c r="BL46" s="39" t="s">
        <v>60</v>
      </c>
      <c r="BM46" s="40" t="s">
        <v>61</v>
      </c>
    </row>
    <row r="47" spans="2:65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  <c r="BJ47" s="41"/>
      <c r="BK47" s="42"/>
      <c r="BL47" s="41"/>
      <c r="BM47" s="42"/>
    </row>
    <row r="48" spans="2:65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/>
      <c r="AQ48" s="42"/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  <c r="BJ48" s="41"/>
      <c r="BK48" s="42"/>
      <c r="BL48" s="41"/>
      <c r="BM48" s="42"/>
    </row>
    <row r="49" spans="2:65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  <c r="BJ49" s="41"/>
      <c r="BK49" s="42"/>
      <c r="BL49" s="41"/>
      <c r="BM49" s="42"/>
    </row>
    <row r="50" spans="2:65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  <c r="BJ50" s="41"/>
      <c r="BK50" s="42"/>
      <c r="BL50" s="41"/>
      <c r="BM50" s="42"/>
    </row>
    <row r="51" spans="2:65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  <c r="BJ51" s="41"/>
      <c r="BK51" s="42"/>
      <c r="BL51" s="41"/>
      <c r="BM51" s="42"/>
    </row>
    <row r="52" spans="2:65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  <c r="BJ52" s="41"/>
      <c r="BK52" s="42"/>
      <c r="BL52" s="41"/>
      <c r="BM52" s="42"/>
    </row>
    <row r="53" spans="2:65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  <c r="BJ53" s="41"/>
      <c r="BK53" s="42"/>
      <c r="BL53" s="41"/>
      <c r="BM53" s="42"/>
    </row>
    <row r="54" spans="2:65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  <c r="BJ54" s="41"/>
      <c r="BK54" s="42"/>
      <c r="BL54" s="41"/>
      <c r="BM54" s="42"/>
    </row>
    <row r="55" spans="2:65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  <c r="BJ55" s="41"/>
      <c r="BK55" s="42"/>
      <c r="BL55" s="41"/>
      <c r="BM55" s="42"/>
    </row>
    <row r="56" spans="2:65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  <c r="BJ56" s="41"/>
      <c r="BK56" s="42"/>
      <c r="BL56" s="41"/>
      <c r="BM56" s="42"/>
    </row>
    <row r="57" spans="2:65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  <c r="BJ57" s="203">
        <f>SUM(BJ47:BJ56)</f>
        <v>0</v>
      </c>
      <c r="BK57" s="204"/>
      <c r="BL57" s="203">
        <f>SUM(BL47:BL56)</f>
        <v>0</v>
      </c>
      <c r="BM57" s="204"/>
    </row>
    <row r="58" spans="2:65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  <c r="BJ58" s="43"/>
      <c r="BK58" s="44"/>
      <c r="BL58" s="43"/>
      <c r="BM58" s="44"/>
    </row>
    <row r="59" spans="2:65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  <c r="BJ59" s="41"/>
      <c r="BK59" s="42"/>
      <c r="BL59" s="41"/>
      <c r="BM59" s="42"/>
    </row>
    <row r="60" spans="2:65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  <c r="BJ60" s="41"/>
      <c r="BK60" s="42"/>
      <c r="BL60" s="41"/>
      <c r="BM60" s="42"/>
    </row>
    <row r="61" spans="2:65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  <c r="BJ61" s="41"/>
      <c r="BK61" s="42"/>
      <c r="BL61" s="41"/>
      <c r="BM61" s="42"/>
    </row>
    <row r="62" spans="2:65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  <c r="BJ62" s="41"/>
      <c r="BK62" s="42"/>
      <c r="BL62" s="41"/>
      <c r="BM62" s="42"/>
    </row>
    <row r="63" spans="2:65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  <c r="BJ63" s="41"/>
      <c r="BK63" s="42"/>
      <c r="BL63" s="41"/>
      <c r="BM63" s="42"/>
    </row>
    <row r="64" spans="2:65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  <c r="BJ64" s="41"/>
      <c r="BK64" s="42"/>
      <c r="BL64" s="41"/>
      <c r="BM64" s="42"/>
    </row>
    <row r="65" spans="2:65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  <c r="BJ65" s="41"/>
      <c r="BK65" s="42"/>
      <c r="BL65" s="41"/>
      <c r="BM65" s="42"/>
    </row>
    <row r="66" spans="2:65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  <c r="BJ66" s="41"/>
      <c r="BK66" s="42"/>
      <c r="BL66" s="41"/>
      <c r="BM66" s="42"/>
    </row>
    <row r="67" spans="2:65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  <c r="BJ67" s="41"/>
      <c r="BK67" s="42"/>
      <c r="BL67" s="41"/>
      <c r="BM67" s="42"/>
    </row>
    <row r="68" spans="2:65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  <c r="BJ68" s="203">
        <f>SUM(BJ58:BJ67)</f>
        <v>0</v>
      </c>
      <c r="BK68" s="204"/>
      <c r="BL68" s="203">
        <f>SUM(BL58:BL67)</f>
        <v>0</v>
      </c>
      <c r="BM68" s="204"/>
    </row>
    <row r="69" spans="2:65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  <c r="BJ69" s="43"/>
      <c r="BK69" s="44"/>
      <c r="BL69" s="43"/>
      <c r="BM69" s="44"/>
    </row>
    <row r="70" spans="2:65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  <c r="BJ70" s="41"/>
      <c r="BK70" s="42"/>
      <c r="BL70" s="41"/>
      <c r="BM70" s="42"/>
    </row>
    <row r="71" spans="2:65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  <c r="BJ71" s="41"/>
      <c r="BK71" s="42"/>
      <c r="BL71" s="41"/>
      <c r="BM71" s="42"/>
    </row>
    <row r="72" spans="2:65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  <c r="BJ72" s="41"/>
      <c r="BK72" s="42"/>
      <c r="BL72" s="41"/>
      <c r="BM72" s="42"/>
    </row>
    <row r="73" spans="2:65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  <c r="BJ73" s="41"/>
      <c r="BK73" s="42"/>
      <c r="BL73" s="41"/>
      <c r="BM73" s="42"/>
    </row>
    <row r="74" spans="2:65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  <c r="BJ74" s="41"/>
      <c r="BK74" s="42"/>
      <c r="BL74" s="41"/>
      <c r="BM74" s="42"/>
    </row>
    <row r="75" spans="2:65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  <c r="BJ75" s="41"/>
      <c r="BK75" s="42"/>
      <c r="BL75" s="41"/>
      <c r="BM75" s="42"/>
    </row>
    <row r="76" spans="2:65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  <c r="BJ76" s="41"/>
      <c r="BK76" s="42"/>
      <c r="BL76" s="41"/>
      <c r="BM76" s="42"/>
    </row>
    <row r="77" spans="2:65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  <c r="BJ77" s="41"/>
      <c r="BK77" s="42"/>
      <c r="BL77" s="41"/>
      <c r="BM77" s="42"/>
    </row>
    <row r="78" spans="2:65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  <c r="BJ78" s="41"/>
      <c r="BK78" s="42"/>
      <c r="BL78" s="41"/>
      <c r="BM78" s="42"/>
    </row>
    <row r="79" spans="2:65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  <c r="BJ79" s="203">
        <f>SUM(BJ69:BJ78)</f>
        <v>0</v>
      </c>
      <c r="BK79" s="204"/>
      <c r="BL79" s="203">
        <f>SUM(BL69:BL78)</f>
        <v>0</v>
      </c>
      <c r="BM79" s="204"/>
    </row>
    <row r="80" spans="2:65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  <c r="BJ80" s="43"/>
      <c r="BK80" s="44"/>
      <c r="BL80" s="43"/>
      <c r="BM80" s="44"/>
    </row>
    <row r="81" spans="2:65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  <c r="BJ81" s="41"/>
      <c r="BK81" s="42"/>
      <c r="BL81" s="41"/>
      <c r="BM81" s="42"/>
    </row>
    <row r="82" spans="2:65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  <c r="BJ82" s="41"/>
      <c r="BK82" s="42"/>
      <c r="BL82" s="41"/>
      <c r="BM82" s="42"/>
    </row>
    <row r="83" spans="2:65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  <c r="BJ83" s="41"/>
      <c r="BK83" s="42"/>
      <c r="BL83" s="41"/>
      <c r="BM83" s="42"/>
    </row>
    <row r="84" spans="2:65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  <c r="BJ84" s="41"/>
      <c r="BK84" s="42"/>
      <c r="BL84" s="41"/>
      <c r="BM84" s="42"/>
    </row>
    <row r="85" spans="2:65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  <c r="BJ85" s="41"/>
      <c r="BK85" s="42"/>
      <c r="BL85" s="41"/>
      <c r="BM85" s="42"/>
    </row>
    <row r="86" spans="2:65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  <c r="BJ86" s="41"/>
      <c r="BK86" s="42"/>
      <c r="BL86" s="41"/>
      <c r="BM86" s="42"/>
    </row>
    <row r="87" spans="2:65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  <c r="BJ87" s="41"/>
      <c r="BK87" s="42"/>
      <c r="BL87" s="41"/>
      <c r="BM87" s="42"/>
    </row>
    <row r="88" spans="2:65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  <c r="BJ88" s="41"/>
      <c r="BK88" s="42"/>
      <c r="BL88" s="41"/>
      <c r="BM88" s="42"/>
    </row>
    <row r="89" spans="2:65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  <c r="BJ89" s="41"/>
      <c r="BK89" s="42"/>
      <c r="BL89" s="41"/>
      <c r="BM89" s="42"/>
    </row>
    <row r="90" spans="2:65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  <c r="BJ90" s="203">
        <f>SUM(BJ80:BJ89)</f>
        <v>0</v>
      </c>
      <c r="BK90" s="204"/>
      <c r="BL90" s="203">
        <f>SUM(BL80:BL89)</f>
        <v>0</v>
      </c>
      <c r="BM90" s="204"/>
    </row>
    <row r="91" spans="2:65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/>
      <c r="Q91" s="44"/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/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  <c r="BJ91" s="43"/>
      <c r="BK91" s="44"/>
      <c r="BL91" s="43"/>
      <c r="BM91" s="44"/>
    </row>
    <row r="92" spans="2:65">
      <c r="B92" s="179"/>
      <c r="C92" s="36" t="str">
        <f>C91</f>
        <v>食費</v>
      </c>
      <c r="D92" s="41"/>
      <c r="E92" s="42"/>
      <c r="F92" s="41"/>
      <c r="G92" s="42"/>
      <c r="H92" s="41"/>
      <c r="I92" s="42"/>
      <c r="J92" s="41"/>
      <c r="K92" s="42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1"/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  <c r="BJ92" s="41"/>
      <c r="BK92" s="42"/>
      <c r="BL92" s="41"/>
      <c r="BM92" s="42"/>
    </row>
    <row r="93" spans="2:65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  <c r="BJ93" s="41"/>
      <c r="BK93" s="42"/>
      <c r="BL93" s="41"/>
      <c r="BM93" s="42"/>
    </row>
    <row r="94" spans="2:65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0</v>
      </c>
      <c r="AM94" s="170"/>
      <c r="AN94" s="169">
        <f>SUM(AN91:AN93)</f>
        <v>0</v>
      </c>
      <c r="AO94" s="170"/>
      <c r="AP94" s="169">
        <f>SUM(AP91:AP93)</f>
        <v>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  <c r="BJ94" s="205">
        <f>SUM(BJ91:BJ93)</f>
        <v>0</v>
      </c>
      <c r="BK94" s="206"/>
      <c r="BL94" s="205">
        <f>SUM(BL91:BL93)</f>
        <v>0</v>
      </c>
      <c r="BM94" s="206"/>
    </row>
    <row r="95" spans="2:65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/>
      <c r="K95" s="42"/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  <c r="BJ95" s="41"/>
      <c r="BK95" s="42"/>
      <c r="BL95" s="41"/>
      <c r="BM95" s="42"/>
    </row>
    <row r="96" spans="2:65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  <c r="BJ96" s="41"/>
      <c r="BK96" s="42"/>
      <c r="BL96" s="41"/>
      <c r="BM96" s="42"/>
    </row>
    <row r="97" spans="2:65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  <c r="BJ97" s="41"/>
      <c r="BK97" s="42"/>
      <c r="BL97" s="41"/>
      <c r="BM97" s="42"/>
    </row>
    <row r="98" spans="2:65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  <c r="BJ98" s="205">
        <f>SUM(BJ95:BJ97)</f>
        <v>0</v>
      </c>
      <c r="BK98" s="206"/>
      <c r="BL98" s="205">
        <f>SUM(BL95:BL97)</f>
        <v>0</v>
      </c>
      <c r="BM98" s="206"/>
    </row>
    <row r="99" spans="2:65">
      <c r="B99" s="179"/>
      <c r="C99" s="36" t="str">
        <f>設定!L7</f>
        <v>日用品</v>
      </c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  <c r="BJ99" s="41"/>
      <c r="BK99" s="42"/>
      <c r="BL99" s="41"/>
      <c r="BM99" s="42"/>
    </row>
    <row r="100" spans="2:65">
      <c r="B100" s="179"/>
      <c r="C100" s="36" t="str">
        <f>C99</f>
        <v>日用品</v>
      </c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  <c r="BJ100" s="41"/>
      <c r="BK100" s="42"/>
      <c r="BL100" s="41"/>
      <c r="BM100" s="42"/>
    </row>
    <row r="101" spans="2:65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  <c r="BJ101" s="41"/>
      <c r="BK101" s="42"/>
      <c r="BL101" s="41"/>
      <c r="BM101" s="42"/>
    </row>
    <row r="102" spans="2:65">
      <c r="B102" s="179"/>
      <c r="C102" s="38" t="s">
        <v>52</v>
      </c>
      <c r="D102" s="169">
        <f>SUM(D99:D101)</f>
        <v>0</v>
      </c>
      <c r="E102" s="170"/>
      <c r="F102" s="169">
        <f>SUM(F99:F101)</f>
        <v>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  <c r="BJ102" s="205">
        <f>SUM(BJ99:BJ101)</f>
        <v>0</v>
      </c>
      <c r="BK102" s="206"/>
      <c r="BL102" s="205">
        <f>SUM(BL99:BL101)</f>
        <v>0</v>
      </c>
      <c r="BM102" s="206"/>
    </row>
    <row r="103" spans="2:65">
      <c r="B103" s="179"/>
      <c r="C103" s="36" t="str">
        <f>設定!L8</f>
        <v>娯楽費</v>
      </c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  <c r="BJ103" s="41"/>
      <c r="BK103" s="42"/>
      <c r="BL103" s="41"/>
      <c r="BM103" s="42"/>
    </row>
    <row r="104" spans="2:65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  <c r="BJ104" s="41"/>
      <c r="BK104" s="42"/>
      <c r="BL104" s="41"/>
      <c r="BM104" s="42"/>
    </row>
    <row r="105" spans="2:65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  <c r="BJ105" s="41"/>
      <c r="BK105" s="42"/>
      <c r="BL105" s="41"/>
      <c r="BM105" s="42"/>
    </row>
    <row r="106" spans="2:65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  <c r="BJ106" s="205">
        <f>SUM(BJ103:BJ105)</f>
        <v>0</v>
      </c>
      <c r="BK106" s="206"/>
      <c r="BL106" s="205">
        <f>SUM(BL103:BL105)</f>
        <v>0</v>
      </c>
      <c r="BM106" s="206"/>
    </row>
    <row r="107" spans="2:65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  <c r="BJ107" s="41"/>
      <c r="BK107" s="42"/>
      <c r="BL107" s="41"/>
      <c r="BM107" s="42"/>
    </row>
    <row r="108" spans="2:65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  <c r="BJ108" s="41"/>
      <c r="BK108" s="42"/>
      <c r="BL108" s="41"/>
      <c r="BM108" s="42"/>
    </row>
    <row r="109" spans="2:65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  <c r="BJ109" s="41"/>
      <c r="BK109" s="42"/>
      <c r="BL109" s="41"/>
      <c r="BM109" s="42"/>
    </row>
    <row r="110" spans="2:65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  <c r="BJ110" s="205">
        <f>SUM(BJ107:BJ109)</f>
        <v>0</v>
      </c>
      <c r="BK110" s="206"/>
      <c r="BL110" s="205">
        <f>SUM(BL107:BL109)</f>
        <v>0</v>
      </c>
      <c r="BM110" s="206"/>
    </row>
    <row r="111" spans="2:65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  <c r="BJ111" s="41"/>
      <c r="BK111" s="42"/>
      <c r="BL111" s="41"/>
      <c r="BM111" s="42"/>
    </row>
    <row r="112" spans="2:65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  <c r="BJ112" s="41"/>
      <c r="BK112" s="42"/>
      <c r="BL112" s="41"/>
      <c r="BM112" s="42"/>
    </row>
    <row r="113" spans="2:65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  <c r="BJ113" s="41"/>
      <c r="BK113" s="42"/>
      <c r="BL113" s="41"/>
      <c r="BM113" s="42"/>
    </row>
    <row r="114" spans="2:65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  <c r="BJ114" s="205">
        <f>SUM(BJ111:BJ113)</f>
        <v>0</v>
      </c>
      <c r="BK114" s="206"/>
      <c r="BL114" s="205">
        <f>SUM(BL111:BL113)</f>
        <v>0</v>
      </c>
      <c r="BM114" s="206"/>
    </row>
    <row r="115" spans="2:65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  <c r="BJ115" s="41"/>
      <c r="BK115" s="42"/>
      <c r="BL115" s="41"/>
      <c r="BM115" s="42"/>
    </row>
    <row r="116" spans="2:65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  <c r="BJ116" s="41"/>
      <c r="BK116" s="42"/>
      <c r="BL116" s="41"/>
      <c r="BM116" s="42"/>
    </row>
    <row r="117" spans="2:65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  <c r="BJ117" s="41"/>
      <c r="BK117" s="42"/>
      <c r="BL117" s="41"/>
      <c r="BM117" s="42"/>
    </row>
    <row r="118" spans="2:65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  <c r="BJ118" s="205">
        <f>SUM(BJ115:BJ117)</f>
        <v>0</v>
      </c>
      <c r="BK118" s="206"/>
      <c r="BL118" s="205">
        <f>SUM(BL115:BL117)</f>
        <v>0</v>
      </c>
      <c r="BM118" s="206"/>
    </row>
    <row r="119" spans="2:65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  <c r="BJ119" s="41"/>
      <c r="BK119" s="42"/>
      <c r="BL119" s="41"/>
      <c r="BM119" s="42"/>
    </row>
    <row r="120" spans="2:65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  <c r="BJ120" s="41"/>
      <c r="BK120" s="42"/>
      <c r="BL120" s="41"/>
      <c r="BM120" s="42"/>
    </row>
    <row r="121" spans="2:65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  <c r="BJ121" s="41"/>
      <c r="BK121" s="42"/>
      <c r="BL121" s="41"/>
      <c r="BM121" s="42"/>
    </row>
    <row r="122" spans="2:65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  <c r="BJ122" s="205">
        <f>SUM(BJ119:BJ121)</f>
        <v>0</v>
      </c>
      <c r="BK122" s="206"/>
      <c r="BL122" s="205">
        <f>SUM(BL119:BL121)</f>
        <v>0</v>
      </c>
      <c r="BM122" s="206"/>
    </row>
    <row r="123" spans="2:65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  <c r="BJ123" s="41"/>
      <c r="BK123" s="42"/>
      <c r="BL123" s="41"/>
      <c r="BM123" s="42"/>
    </row>
    <row r="124" spans="2:65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  <c r="BJ124" s="41"/>
      <c r="BK124" s="42"/>
      <c r="BL124" s="41"/>
      <c r="BM124" s="42"/>
    </row>
    <row r="125" spans="2:65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  <c r="BJ125" s="41"/>
      <c r="BK125" s="42"/>
      <c r="BL125" s="41"/>
      <c r="BM125" s="42"/>
    </row>
    <row r="126" spans="2:65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  <c r="BJ126" s="205">
        <f>SUM(BJ123:BJ125)</f>
        <v>0</v>
      </c>
      <c r="BK126" s="206"/>
      <c r="BL126" s="205">
        <f>SUM(BL123:BL125)</f>
        <v>0</v>
      </c>
      <c r="BM126" s="206"/>
    </row>
    <row r="127" spans="2:65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  <c r="BJ127" s="41"/>
      <c r="BK127" s="42"/>
      <c r="BL127" s="41"/>
      <c r="BM127" s="42"/>
    </row>
    <row r="128" spans="2:65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  <c r="BJ128" s="41"/>
      <c r="BK128" s="42"/>
      <c r="BL128" s="41"/>
      <c r="BM128" s="42"/>
    </row>
    <row r="129" spans="2:65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  <c r="BJ129" s="41"/>
      <c r="BK129" s="42"/>
      <c r="BL129" s="41"/>
      <c r="BM129" s="42"/>
    </row>
    <row r="130" spans="2:65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  <c r="BJ130" s="205">
        <f>SUM(BJ127:BJ129)</f>
        <v>0</v>
      </c>
      <c r="BK130" s="206"/>
      <c r="BL130" s="205">
        <f>SUM(BL127:BL129)</f>
        <v>0</v>
      </c>
      <c r="BM130" s="206"/>
    </row>
    <row r="131" spans="2:65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0</v>
      </c>
      <c r="G131" s="172"/>
      <c r="H131" s="171">
        <f>SUM(H94,H98,H102,H106,H110,H114,H118,H122,H126,H130)</f>
        <v>0</v>
      </c>
      <c r="I131" s="172"/>
      <c r="J131" s="171">
        <f>SUM(J94,J98,J102,J106,J110,J114,J118,J122,J126,J130)</f>
        <v>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  <c r="BJ131" s="207">
        <f>SUM(BJ94,BJ98,BJ102,BJ106,BJ110,BJ114,BJ118,BJ122,BJ126,BJ130)</f>
        <v>0</v>
      </c>
      <c r="BK131" s="208"/>
      <c r="BL131" s="207">
        <f>SUM(BL94,BL98,BL102,BL106,BL110,BL114,BL118,BL122,BL126,BL130)</f>
        <v>0</v>
      </c>
      <c r="BM131" s="208"/>
    </row>
    <row r="132" spans="2:65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0</v>
      </c>
      <c r="G132" s="168"/>
      <c r="H132" s="167">
        <f>SUM(H68,H79,H90,H131)</f>
        <v>0</v>
      </c>
      <c r="I132" s="168"/>
      <c r="J132" s="167">
        <f>SUM(J68,J79,J90,J131)</f>
        <v>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0</v>
      </c>
      <c r="AM132" s="168"/>
      <c r="AN132" s="167">
        <f>SUM(AN68,AN79,AN90,AN131)</f>
        <v>0</v>
      </c>
      <c r="AO132" s="168"/>
      <c r="AP132" s="167">
        <f>SUM(AP68,AP79,AP90,AP131)</f>
        <v>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  <c r="BJ132" s="209">
        <f>SUM(BJ68,BJ79,BJ90,BJ131)</f>
        <v>0</v>
      </c>
      <c r="BK132" s="210"/>
      <c r="BL132" s="209">
        <f>SUM(BL68,BL79,BL90,BL131)</f>
        <v>0</v>
      </c>
      <c r="BM132" s="210"/>
    </row>
    <row r="133" spans="2:65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0</v>
      </c>
      <c r="G133" s="166"/>
      <c r="H133" s="165">
        <f>H57-H132</f>
        <v>0</v>
      </c>
      <c r="I133" s="166"/>
      <c r="J133" s="165">
        <f>J57-J132</f>
        <v>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0</v>
      </c>
      <c r="AM133" s="166"/>
      <c r="AN133" s="165">
        <f>AN57-AN132</f>
        <v>0</v>
      </c>
      <c r="AO133" s="166"/>
      <c r="AP133" s="165">
        <f>AP57-AP132</f>
        <v>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  <c r="BJ133" s="153">
        <f>BJ57-BJ132</f>
        <v>0</v>
      </c>
      <c r="BK133" s="154"/>
      <c r="BL133" s="153">
        <f>BL57-BL132</f>
        <v>0</v>
      </c>
      <c r="BM133" s="154"/>
    </row>
  </sheetData>
  <autoFilter ref="B17:BM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</autoFilter>
  <mergeCells count="1260">
    <mergeCell ref="BJ133:BK133"/>
    <mergeCell ref="BL133:BM133"/>
    <mergeCell ref="AX133:AY133"/>
    <mergeCell ref="AZ133:BA133"/>
    <mergeCell ref="BB133:BC133"/>
    <mergeCell ref="BD133:BE133"/>
    <mergeCell ref="BF133:BG133"/>
    <mergeCell ref="BH133:BI133"/>
    <mergeCell ref="AL133:AM133"/>
    <mergeCell ref="AN133:AO133"/>
    <mergeCell ref="AP133:AQ133"/>
    <mergeCell ref="AR133:AS133"/>
    <mergeCell ref="AT133:AU133"/>
    <mergeCell ref="AV133:AW133"/>
    <mergeCell ref="Z133:AA133"/>
    <mergeCell ref="AB133:AC133"/>
    <mergeCell ref="AD133:AE133"/>
    <mergeCell ref="AF133:AG133"/>
    <mergeCell ref="AH133:AI133"/>
    <mergeCell ref="AJ133:AK133"/>
    <mergeCell ref="N133:O133"/>
    <mergeCell ref="P133:Q133"/>
    <mergeCell ref="R133:S133"/>
    <mergeCell ref="T133:U133"/>
    <mergeCell ref="V133:W133"/>
    <mergeCell ref="X133:Y133"/>
    <mergeCell ref="BD132:BE132"/>
    <mergeCell ref="BF132:BG132"/>
    <mergeCell ref="BH132:BI132"/>
    <mergeCell ref="BJ132:BK132"/>
    <mergeCell ref="BL132:BM132"/>
    <mergeCell ref="D133:E133"/>
    <mergeCell ref="F133:G133"/>
    <mergeCell ref="H133:I133"/>
    <mergeCell ref="J133:K133"/>
    <mergeCell ref="L133:M133"/>
    <mergeCell ref="AR132:AS132"/>
    <mergeCell ref="AT132:AU132"/>
    <mergeCell ref="AV132:AW132"/>
    <mergeCell ref="AX132:AY132"/>
    <mergeCell ref="AZ132:BA132"/>
    <mergeCell ref="BB132:BC132"/>
    <mergeCell ref="AF132:AG132"/>
    <mergeCell ref="AH132:AI132"/>
    <mergeCell ref="AJ132:AK132"/>
    <mergeCell ref="AL132:AM132"/>
    <mergeCell ref="AN132:AO132"/>
    <mergeCell ref="AP132:AQ132"/>
    <mergeCell ref="T132:U132"/>
    <mergeCell ref="V132:W132"/>
    <mergeCell ref="X132:Y132"/>
    <mergeCell ref="Z132:AA132"/>
    <mergeCell ref="AB132:AC132"/>
    <mergeCell ref="AD132:AE132"/>
    <mergeCell ref="BJ131:BK131"/>
    <mergeCell ref="BL131:BM131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AX131:AY131"/>
    <mergeCell ref="AZ131:BA131"/>
    <mergeCell ref="BB131:BC131"/>
    <mergeCell ref="BD131:BE131"/>
    <mergeCell ref="BF131:BG131"/>
    <mergeCell ref="BH131:BI131"/>
    <mergeCell ref="AL131:AM131"/>
    <mergeCell ref="AN131:AO131"/>
    <mergeCell ref="AP131:AQ131"/>
    <mergeCell ref="AR131:AS131"/>
    <mergeCell ref="AT131:AU131"/>
    <mergeCell ref="AV131:AW131"/>
    <mergeCell ref="Z131:AA131"/>
    <mergeCell ref="AB131:AC131"/>
    <mergeCell ref="AD131:AE131"/>
    <mergeCell ref="AF131:AG131"/>
    <mergeCell ref="AH131:AI131"/>
    <mergeCell ref="AJ131:AK131"/>
    <mergeCell ref="N131:O131"/>
    <mergeCell ref="P131:Q131"/>
    <mergeCell ref="R131:S131"/>
    <mergeCell ref="T131:U131"/>
    <mergeCell ref="V131:W131"/>
    <mergeCell ref="X131:Y131"/>
    <mergeCell ref="BD130:BE130"/>
    <mergeCell ref="BF130:BG130"/>
    <mergeCell ref="BH130:BI130"/>
    <mergeCell ref="BJ130:BK130"/>
    <mergeCell ref="BL130:BM130"/>
    <mergeCell ref="D131:E131"/>
    <mergeCell ref="F131:G131"/>
    <mergeCell ref="H131:I131"/>
    <mergeCell ref="J131:K131"/>
    <mergeCell ref="L131:M131"/>
    <mergeCell ref="AR130:AS130"/>
    <mergeCell ref="AT130:AU130"/>
    <mergeCell ref="AV130:AW130"/>
    <mergeCell ref="AX130:AY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T130:U130"/>
    <mergeCell ref="V130:W130"/>
    <mergeCell ref="X130:Y130"/>
    <mergeCell ref="Z130:AA130"/>
    <mergeCell ref="AB130:AC130"/>
    <mergeCell ref="AD130:AE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AX126:AY126"/>
    <mergeCell ref="AZ126:BA126"/>
    <mergeCell ref="BB126:BC126"/>
    <mergeCell ref="BD126:BE126"/>
    <mergeCell ref="BF126:BG126"/>
    <mergeCell ref="BH126:BI126"/>
    <mergeCell ref="AL126:AM126"/>
    <mergeCell ref="AN126:AO126"/>
    <mergeCell ref="AP126:AQ126"/>
    <mergeCell ref="AR126:AS126"/>
    <mergeCell ref="AT126:AU126"/>
    <mergeCell ref="AV126:AW126"/>
    <mergeCell ref="Z126:AA126"/>
    <mergeCell ref="AB126:AC126"/>
    <mergeCell ref="AD126:AE126"/>
    <mergeCell ref="AF126:AG126"/>
    <mergeCell ref="AH126:AI126"/>
    <mergeCell ref="AJ126:AK126"/>
    <mergeCell ref="N126:O126"/>
    <mergeCell ref="P126:Q126"/>
    <mergeCell ref="R126:S126"/>
    <mergeCell ref="T126:U126"/>
    <mergeCell ref="V126:W126"/>
    <mergeCell ref="X126:Y126"/>
    <mergeCell ref="BJ122:BK122"/>
    <mergeCell ref="BL122:BM122"/>
    <mergeCell ref="D126:E126"/>
    <mergeCell ref="F126:G126"/>
    <mergeCell ref="H126:I126"/>
    <mergeCell ref="J126:K126"/>
    <mergeCell ref="L126:M126"/>
    <mergeCell ref="AR122:AS122"/>
    <mergeCell ref="AT122:AU122"/>
    <mergeCell ref="AV122:AW122"/>
    <mergeCell ref="AX122:AY122"/>
    <mergeCell ref="AZ122:BA122"/>
    <mergeCell ref="BB122:BC122"/>
    <mergeCell ref="AF122:AG122"/>
    <mergeCell ref="AH122:AI122"/>
    <mergeCell ref="AJ122:AK122"/>
    <mergeCell ref="AL122:AM122"/>
    <mergeCell ref="AN122:AO122"/>
    <mergeCell ref="AP122:AQ122"/>
    <mergeCell ref="T122:U122"/>
    <mergeCell ref="V122:W122"/>
    <mergeCell ref="X122:Y122"/>
    <mergeCell ref="Z122:AA122"/>
    <mergeCell ref="AB122:AC122"/>
    <mergeCell ref="AD122:AE122"/>
    <mergeCell ref="BJ126:BK126"/>
    <mergeCell ref="BL126:BM126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BD122:BE122"/>
    <mergeCell ref="BF122:BG122"/>
    <mergeCell ref="BH122:BI122"/>
    <mergeCell ref="BJ114:BK114"/>
    <mergeCell ref="BL114:BM114"/>
    <mergeCell ref="D118:E118"/>
    <mergeCell ref="F118:G118"/>
    <mergeCell ref="H118:I118"/>
    <mergeCell ref="J118:K118"/>
    <mergeCell ref="L118:M118"/>
    <mergeCell ref="AR114:AS114"/>
    <mergeCell ref="AT114:AU114"/>
    <mergeCell ref="AV114:AW114"/>
    <mergeCell ref="AX114:AY114"/>
    <mergeCell ref="AZ114:BA114"/>
    <mergeCell ref="BB114:BC114"/>
    <mergeCell ref="AF114:AG114"/>
    <mergeCell ref="AH114:AI114"/>
    <mergeCell ref="AJ114:AK114"/>
    <mergeCell ref="AL114:AM114"/>
    <mergeCell ref="AN114:AO114"/>
    <mergeCell ref="AP114:AQ114"/>
    <mergeCell ref="T114:U114"/>
    <mergeCell ref="V114:W114"/>
    <mergeCell ref="X114:Y114"/>
    <mergeCell ref="Z114:AA114"/>
    <mergeCell ref="AB114:AC114"/>
    <mergeCell ref="AD114:AE114"/>
    <mergeCell ref="BJ118:BK118"/>
    <mergeCell ref="BL118:BM118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N110:O110"/>
    <mergeCell ref="P110:Q110"/>
    <mergeCell ref="R110:S110"/>
    <mergeCell ref="T110:U110"/>
    <mergeCell ref="V110:W110"/>
    <mergeCell ref="X110:Y110"/>
    <mergeCell ref="BD114:BE114"/>
    <mergeCell ref="BF114:BG114"/>
    <mergeCell ref="BH114:BI114"/>
    <mergeCell ref="BJ106:BK106"/>
    <mergeCell ref="BL106:BM106"/>
    <mergeCell ref="D110:E110"/>
    <mergeCell ref="F110:G110"/>
    <mergeCell ref="H110:I110"/>
    <mergeCell ref="J110:K110"/>
    <mergeCell ref="L110:M110"/>
    <mergeCell ref="AR106:AS106"/>
    <mergeCell ref="AT106:AU106"/>
    <mergeCell ref="AV106:AW106"/>
    <mergeCell ref="AX106:AY106"/>
    <mergeCell ref="AZ106:BA106"/>
    <mergeCell ref="BB106:BC106"/>
    <mergeCell ref="AF106:AG106"/>
    <mergeCell ref="AH106:AI106"/>
    <mergeCell ref="AJ106:AK106"/>
    <mergeCell ref="AL106:AM106"/>
    <mergeCell ref="AN106:AO106"/>
    <mergeCell ref="AP106:AQ106"/>
    <mergeCell ref="T106:U106"/>
    <mergeCell ref="V106:W106"/>
    <mergeCell ref="X106:Y106"/>
    <mergeCell ref="Z106:AA106"/>
    <mergeCell ref="AB106:AC106"/>
    <mergeCell ref="AD106:AE106"/>
    <mergeCell ref="BJ110:BK110"/>
    <mergeCell ref="BL110:BM110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AX102:AY102"/>
    <mergeCell ref="AZ102:BA102"/>
    <mergeCell ref="BB102:BC102"/>
    <mergeCell ref="BD102:BE102"/>
    <mergeCell ref="BF102:BG102"/>
    <mergeCell ref="BH102:BI102"/>
    <mergeCell ref="AL102:AM102"/>
    <mergeCell ref="AN102:AO102"/>
    <mergeCell ref="AP102:AQ102"/>
    <mergeCell ref="AR102:AS102"/>
    <mergeCell ref="AT102:AU102"/>
    <mergeCell ref="AV102:AW102"/>
    <mergeCell ref="Z102:AA102"/>
    <mergeCell ref="AB102:AC102"/>
    <mergeCell ref="AD102:AE102"/>
    <mergeCell ref="AF102:AG102"/>
    <mergeCell ref="AH102:AI102"/>
    <mergeCell ref="AJ102:AK102"/>
    <mergeCell ref="N102:O102"/>
    <mergeCell ref="P102:Q102"/>
    <mergeCell ref="R102:S102"/>
    <mergeCell ref="T102:U102"/>
    <mergeCell ref="V102:W102"/>
    <mergeCell ref="X102:Y102"/>
    <mergeCell ref="BD106:BE106"/>
    <mergeCell ref="BF106:BG106"/>
    <mergeCell ref="BH106:BI106"/>
    <mergeCell ref="BD98:BE98"/>
    <mergeCell ref="BF98:BG98"/>
    <mergeCell ref="BH98:BI98"/>
    <mergeCell ref="BJ98:BK98"/>
    <mergeCell ref="BL98:BM98"/>
    <mergeCell ref="D102:E102"/>
    <mergeCell ref="F102:G102"/>
    <mergeCell ref="H102:I102"/>
    <mergeCell ref="J102:K102"/>
    <mergeCell ref="L102:M102"/>
    <mergeCell ref="AR98:AS98"/>
    <mergeCell ref="AT98:AU98"/>
    <mergeCell ref="AV98:AW98"/>
    <mergeCell ref="AX98:AY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T98:U98"/>
    <mergeCell ref="V98:W98"/>
    <mergeCell ref="X98:Y98"/>
    <mergeCell ref="Z98:AA98"/>
    <mergeCell ref="AB98:AC98"/>
    <mergeCell ref="AD98:AE98"/>
    <mergeCell ref="BJ102:BK102"/>
    <mergeCell ref="BL102:BM102"/>
    <mergeCell ref="BJ94:BK94"/>
    <mergeCell ref="BL94:BM94"/>
    <mergeCell ref="D98:E98"/>
    <mergeCell ref="F98:G98"/>
    <mergeCell ref="H98:I98"/>
    <mergeCell ref="J98:K98"/>
    <mergeCell ref="L98:M98"/>
    <mergeCell ref="N98:O98"/>
    <mergeCell ref="P98:Q98"/>
    <mergeCell ref="R98:S98"/>
    <mergeCell ref="AX94:AY94"/>
    <mergeCell ref="AZ94:BA94"/>
    <mergeCell ref="BB94:BC94"/>
    <mergeCell ref="BD94:BE94"/>
    <mergeCell ref="BF94:BG94"/>
    <mergeCell ref="BH94:BI94"/>
    <mergeCell ref="AL94:AM94"/>
    <mergeCell ref="AN94:AO94"/>
    <mergeCell ref="AP94:AQ94"/>
    <mergeCell ref="AR94:AS94"/>
    <mergeCell ref="AT94:AU94"/>
    <mergeCell ref="AV94:AW94"/>
    <mergeCell ref="Z94:AA94"/>
    <mergeCell ref="AB94:AC94"/>
    <mergeCell ref="AD94:AE94"/>
    <mergeCell ref="AF94:AG94"/>
    <mergeCell ref="AH94:AI94"/>
    <mergeCell ref="AJ94:AK94"/>
    <mergeCell ref="N94:O94"/>
    <mergeCell ref="P94:Q94"/>
    <mergeCell ref="R94:S94"/>
    <mergeCell ref="T94:U94"/>
    <mergeCell ref="V94:W94"/>
    <mergeCell ref="X94:Y94"/>
    <mergeCell ref="B91:B131"/>
    <mergeCell ref="D94:E94"/>
    <mergeCell ref="F94:G94"/>
    <mergeCell ref="H94:I94"/>
    <mergeCell ref="J94:K94"/>
    <mergeCell ref="L94:M94"/>
    <mergeCell ref="BB90:BC90"/>
    <mergeCell ref="BD90:BE90"/>
    <mergeCell ref="BF90:BG90"/>
    <mergeCell ref="BH90:BI90"/>
    <mergeCell ref="BJ90:BK90"/>
    <mergeCell ref="BL90:BM90"/>
    <mergeCell ref="AP90:AQ90"/>
    <mergeCell ref="AR90:AS90"/>
    <mergeCell ref="AT90:AU90"/>
    <mergeCell ref="AV90:AW90"/>
    <mergeCell ref="AX90:AY90"/>
    <mergeCell ref="AZ90:BA90"/>
    <mergeCell ref="AD90:AE90"/>
    <mergeCell ref="AF90:AG90"/>
    <mergeCell ref="AH90:AI90"/>
    <mergeCell ref="AJ90:AK90"/>
    <mergeCell ref="AL90:AM90"/>
    <mergeCell ref="AN90:AO90"/>
    <mergeCell ref="R90:S90"/>
    <mergeCell ref="T90:U90"/>
    <mergeCell ref="V90:W90"/>
    <mergeCell ref="X90:Y90"/>
    <mergeCell ref="Z90:AA90"/>
    <mergeCell ref="AB90:AC90"/>
    <mergeCell ref="BJ79:BK79"/>
    <mergeCell ref="BL79:BM79"/>
    <mergeCell ref="B80:B90"/>
    <mergeCell ref="D90:E90"/>
    <mergeCell ref="F90:G90"/>
    <mergeCell ref="H90:I90"/>
    <mergeCell ref="J90:K90"/>
    <mergeCell ref="L90:M90"/>
    <mergeCell ref="N90:O90"/>
    <mergeCell ref="P90:Q90"/>
    <mergeCell ref="AX79:AY79"/>
    <mergeCell ref="AZ79:BA79"/>
    <mergeCell ref="BB79:BC79"/>
    <mergeCell ref="BD79:BE79"/>
    <mergeCell ref="BF79:BG79"/>
    <mergeCell ref="BH79:BI79"/>
    <mergeCell ref="AL79:AM79"/>
    <mergeCell ref="AN79:AO79"/>
    <mergeCell ref="AP79:AQ79"/>
    <mergeCell ref="AR79:AS79"/>
    <mergeCell ref="AT79:AU79"/>
    <mergeCell ref="AV79:AW79"/>
    <mergeCell ref="Z79:AA79"/>
    <mergeCell ref="AB79:AC79"/>
    <mergeCell ref="AD79:AE79"/>
    <mergeCell ref="AF79:AG79"/>
    <mergeCell ref="AH79:AI79"/>
    <mergeCell ref="AJ79:AK79"/>
    <mergeCell ref="N79:O79"/>
    <mergeCell ref="P79:Q79"/>
    <mergeCell ref="R79:S79"/>
    <mergeCell ref="T79:U79"/>
    <mergeCell ref="V79:W79"/>
    <mergeCell ref="X79:Y79"/>
    <mergeCell ref="B69:B79"/>
    <mergeCell ref="D79:E79"/>
    <mergeCell ref="F79:G79"/>
    <mergeCell ref="H79:I79"/>
    <mergeCell ref="J79:K79"/>
    <mergeCell ref="L79:M79"/>
    <mergeCell ref="BB68:BC68"/>
    <mergeCell ref="BD68:BE68"/>
    <mergeCell ref="BF68:BG68"/>
    <mergeCell ref="BH68:BI68"/>
    <mergeCell ref="BJ68:BK68"/>
    <mergeCell ref="BL68:BM68"/>
    <mergeCell ref="AP68:AQ68"/>
    <mergeCell ref="AR68:AS68"/>
    <mergeCell ref="AT68:AU68"/>
    <mergeCell ref="AV68:AW68"/>
    <mergeCell ref="AX68:AY68"/>
    <mergeCell ref="AZ68:BA68"/>
    <mergeCell ref="AD68:AE68"/>
    <mergeCell ref="AF68:AG68"/>
    <mergeCell ref="AH68:AI68"/>
    <mergeCell ref="AJ68:AK68"/>
    <mergeCell ref="AL68:AM68"/>
    <mergeCell ref="AN68:AO68"/>
    <mergeCell ref="R68:S68"/>
    <mergeCell ref="T68:U68"/>
    <mergeCell ref="V68:W68"/>
    <mergeCell ref="X68:Y68"/>
    <mergeCell ref="Z68:AA68"/>
    <mergeCell ref="AB68:AC68"/>
    <mergeCell ref="B58:B68"/>
    <mergeCell ref="D68:E68"/>
    <mergeCell ref="F68:G68"/>
    <mergeCell ref="H68:I68"/>
    <mergeCell ref="J68:K68"/>
    <mergeCell ref="L68:M68"/>
    <mergeCell ref="N68:O68"/>
    <mergeCell ref="P68:Q68"/>
    <mergeCell ref="AX57:AY57"/>
    <mergeCell ref="AZ57:BA57"/>
    <mergeCell ref="BB57:BC57"/>
    <mergeCell ref="BD57:BE57"/>
    <mergeCell ref="BF57:BG57"/>
    <mergeCell ref="BH57:BI57"/>
    <mergeCell ref="AL57:AM57"/>
    <mergeCell ref="AN57:AO57"/>
    <mergeCell ref="AP57:AQ57"/>
    <mergeCell ref="AR57:AS57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N57:O57"/>
    <mergeCell ref="P57:Q57"/>
    <mergeCell ref="R57:S57"/>
    <mergeCell ref="T57:U57"/>
    <mergeCell ref="V57:W57"/>
    <mergeCell ref="X57:Y57"/>
    <mergeCell ref="BJ45:BK45"/>
    <mergeCell ref="BL45:BM45"/>
    <mergeCell ref="B47:B57"/>
    <mergeCell ref="D57:E57"/>
    <mergeCell ref="F57:G57"/>
    <mergeCell ref="H57:I57"/>
    <mergeCell ref="J57:K57"/>
    <mergeCell ref="L57:M57"/>
    <mergeCell ref="AT45:AU45"/>
    <mergeCell ref="AV45:AW45"/>
    <mergeCell ref="AX45:AY45"/>
    <mergeCell ref="AZ45:BA45"/>
    <mergeCell ref="BB45:BC45"/>
    <mergeCell ref="BD45:BE45"/>
    <mergeCell ref="AH45:AI45"/>
    <mergeCell ref="AJ45:AK45"/>
    <mergeCell ref="AL45:AM45"/>
    <mergeCell ref="AN45:AO45"/>
    <mergeCell ref="AP45:AQ45"/>
    <mergeCell ref="AR45:AS45"/>
    <mergeCell ref="V45:W45"/>
    <mergeCell ref="X45:Y45"/>
    <mergeCell ref="Z45:AA45"/>
    <mergeCell ref="AB45:AC45"/>
    <mergeCell ref="AD45:AE45"/>
    <mergeCell ref="AF45:AG45"/>
    <mergeCell ref="BJ57:BK57"/>
    <mergeCell ref="BL57:BM57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AZ44:BA44"/>
    <mergeCell ref="BB44:BC44"/>
    <mergeCell ref="BD44:BE44"/>
    <mergeCell ref="BF44:BG44"/>
    <mergeCell ref="BH44:BI44"/>
    <mergeCell ref="BJ44:BK44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P44:Q44"/>
    <mergeCell ref="R44:S44"/>
    <mergeCell ref="T44:U44"/>
    <mergeCell ref="V44:W44"/>
    <mergeCell ref="X44:Y44"/>
    <mergeCell ref="Z44:AA44"/>
    <mergeCell ref="BF45:BG45"/>
    <mergeCell ref="BH45:BI45"/>
    <mergeCell ref="BL43:BM43"/>
    <mergeCell ref="D44:E44"/>
    <mergeCell ref="F44:G44"/>
    <mergeCell ref="H44:I44"/>
    <mergeCell ref="J44:K44"/>
    <mergeCell ref="L44:M44"/>
    <mergeCell ref="N44:O44"/>
    <mergeCell ref="AT43:AU43"/>
    <mergeCell ref="AV43:AW43"/>
    <mergeCell ref="AX43:AY43"/>
    <mergeCell ref="AZ43:BA43"/>
    <mergeCell ref="BB43:BC43"/>
    <mergeCell ref="BD43:BE43"/>
    <mergeCell ref="AH43:AI43"/>
    <mergeCell ref="AJ43:AK43"/>
    <mergeCell ref="AL43:AM43"/>
    <mergeCell ref="AN43:AO43"/>
    <mergeCell ref="AP43:AQ43"/>
    <mergeCell ref="AR43:AS43"/>
    <mergeCell ref="V43:W43"/>
    <mergeCell ref="X43:Y43"/>
    <mergeCell ref="Z43:AA43"/>
    <mergeCell ref="AB43:AC43"/>
    <mergeCell ref="AD43:AE43"/>
    <mergeCell ref="AF43:AG43"/>
    <mergeCell ref="BL44:BM44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AZ37:BA37"/>
    <mergeCell ref="BB37:BC37"/>
    <mergeCell ref="BD37:BE37"/>
    <mergeCell ref="BF37:BG37"/>
    <mergeCell ref="BH37:BI37"/>
    <mergeCell ref="BJ37:BK37"/>
    <mergeCell ref="AN37:AO37"/>
    <mergeCell ref="AP37:AQ37"/>
    <mergeCell ref="AR37:AS37"/>
    <mergeCell ref="AT37:AU37"/>
    <mergeCell ref="AV37:AW37"/>
    <mergeCell ref="AX37:AY37"/>
    <mergeCell ref="AB37:AC37"/>
    <mergeCell ref="AD37:AE37"/>
    <mergeCell ref="AF37:AG37"/>
    <mergeCell ref="AH37:AI37"/>
    <mergeCell ref="AJ37:AK37"/>
    <mergeCell ref="AL37:AM37"/>
    <mergeCell ref="P37:Q37"/>
    <mergeCell ref="R37:S37"/>
    <mergeCell ref="T37:U37"/>
    <mergeCell ref="V37:W37"/>
    <mergeCell ref="BF43:BG43"/>
    <mergeCell ref="BH43:BI43"/>
    <mergeCell ref="BJ43:BK43"/>
    <mergeCell ref="D37:E37"/>
    <mergeCell ref="F37:G37"/>
    <mergeCell ref="H37:I37"/>
    <mergeCell ref="J37:K37"/>
    <mergeCell ref="L37:M37"/>
    <mergeCell ref="N37:O37"/>
    <mergeCell ref="BB36:BC36"/>
    <mergeCell ref="BD36:BE36"/>
    <mergeCell ref="BF36:BG36"/>
    <mergeCell ref="BH36:BI36"/>
    <mergeCell ref="BJ36:BK36"/>
    <mergeCell ref="BL36:BM36"/>
    <mergeCell ref="AP36:AQ36"/>
    <mergeCell ref="AR36:AS36"/>
    <mergeCell ref="AT36:AU36"/>
    <mergeCell ref="AV36:AW36"/>
    <mergeCell ref="AX36:AY36"/>
    <mergeCell ref="AZ36:BA36"/>
    <mergeCell ref="AD36:AE36"/>
    <mergeCell ref="AF36:AG36"/>
    <mergeCell ref="AH36:AI36"/>
    <mergeCell ref="AJ36:AK36"/>
    <mergeCell ref="AL36:AM36"/>
    <mergeCell ref="AN36:AO36"/>
    <mergeCell ref="R36:S36"/>
    <mergeCell ref="T36:U36"/>
    <mergeCell ref="V36:W36"/>
    <mergeCell ref="X36:Y36"/>
    <mergeCell ref="Z36:AA36"/>
    <mergeCell ref="AB36:AC36"/>
    <mergeCell ref="BL37:BM37"/>
    <mergeCell ref="B36:B41"/>
    <mergeCell ref="D36:E36"/>
    <mergeCell ref="F36:G36"/>
    <mergeCell ref="H36:I36"/>
    <mergeCell ref="J36:K36"/>
    <mergeCell ref="L36:M36"/>
    <mergeCell ref="N36:O36"/>
    <mergeCell ref="P36:Q36"/>
    <mergeCell ref="AX34:AY34"/>
    <mergeCell ref="AZ34:BA34"/>
    <mergeCell ref="BB34:BC34"/>
    <mergeCell ref="BD34:BE34"/>
    <mergeCell ref="BF34:BG34"/>
    <mergeCell ref="BH34:BI34"/>
    <mergeCell ref="AL34:AM34"/>
    <mergeCell ref="AN34:AO34"/>
    <mergeCell ref="AP34:AQ34"/>
    <mergeCell ref="AR34:AS34"/>
    <mergeCell ref="AT34:AU34"/>
    <mergeCell ref="AV34:AW34"/>
    <mergeCell ref="Z34:AA34"/>
    <mergeCell ref="AB34:AC34"/>
    <mergeCell ref="AD34:AE34"/>
    <mergeCell ref="AF34:AG34"/>
    <mergeCell ref="AH34:AI34"/>
    <mergeCell ref="AJ34:AK34"/>
    <mergeCell ref="N34:O34"/>
    <mergeCell ref="P34:Q34"/>
    <mergeCell ref="R34:S34"/>
    <mergeCell ref="T34:U34"/>
    <mergeCell ref="X37:Y37"/>
    <mergeCell ref="Z37:AA37"/>
    <mergeCell ref="V34:W34"/>
    <mergeCell ref="X34:Y34"/>
    <mergeCell ref="BD33:BE33"/>
    <mergeCell ref="BF33:BG33"/>
    <mergeCell ref="BH33:BI33"/>
    <mergeCell ref="BJ33:BK33"/>
    <mergeCell ref="BL33:BM33"/>
    <mergeCell ref="D34:E34"/>
    <mergeCell ref="F34:G34"/>
    <mergeCell ref="H34:I34"/>
    <mergeCell ref="J34:K34"/>
    <mergeCell ref="L34:M34"/>
    <mergeCell ref="AR33:AS33"/>
    <mergeCell ref="AT33:AU33"/>
    <mergeCell ref="AV33:AW33"/>
    <mergeCell ref="AX33:AY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T33:U33"/>
    <mergeCell ref="V33:W33"/>
    <mergeCell ref="X33:Y33"/>
    <mergeCell ref="Z33:AA33"/>
    <mergeCell ref="AB33:AC33"/>
    <mergeCell ref="AD33:AE33"/>
    <mergeCell ref="BJ34:BK34"/>
    <mergeCell ref="BL34:BM34"/>
    <mergeCell ref="D33:E33"/>
    <mergeCell ref="F33:G33"/>
    <mergeCell ref="H33:I33"/>
    <mergeCell ref="J33:K33"/>
    <mergeCell ref="L33:M33"/>
    <mergeCell ref="N33:O33"/>
    <mergeCell ref="P33:Q33"/>
    <mergeCell ref="R33:S33"/>
    <mergeCell ref="AX32:AY32"/>
    <mergeCell ref="AZ32:BA32"/>
    <mergeCell ref="BB32:BC32"/>
    <mergeCell ref="BD32:BE32"/>
    <mergeCell ref="BF32:BG32"/>
    <mergeCell ref="BH32:BI32"/>
    <mergeCell ref="AL32:AM32"/>
    <mergeCell ref="AN32:AO32"/>
    <mergeCell ref="AP32:AQ32"/>
    <mergeCell ref="AR32:AS32"/>
    <mergeCell ref="AT32:AU32"/>
    <mergeCell ref="AV32:AW32"/>
    <mergeCell ref="Z32:AA32"/>
    <mergeCell ref="AB32:AC32"/>
    <mergeCell ref="AD32:AE32"/>
    <mergeCell ref="AF32:AG32"/>
    <mergeCell ref="AH32:AI32"/>
    <mergeCell ref="AJ32:AK32"/>
    <mergeCell ref="N32:O32"/>
    <mergeCell ref="P32:Q32"/>
    <mergeCell ref="R32:S32"/>
    <mergeCell ref="T32:U32"/>
    <mergeCell ref="V32:W32"/>
    <mergeCell ref="X32:Y32"/>
    <mergeCell ref="BJ31:BK31"/>
    <mergeCell ref="BL31:BM31"/>
    <mergeCell ref="D32:E32"/>
    <mergeCell ref="F32:G32"/>
    <mergeCell ref="H32:I32"/>
    <mergeCell ref="J32:K32"/>
    <mergeCell ref="L32:M32"/>
    <mergeCell ref="AR31:AS31"/>
    <mergeCell ref="AT31:AU31"/>
    <mergeCell ref="AV31:AW31"/>
    <mergeCell ref="AX31:AY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T31:U31"/>
    <mergeCell ref="V31:W31"/>
    <mergeCell ref="X31:Y31"/>
    <mergeCell ref="Z31:AA31"/>
    <mergeCell ref="AB31:AC31"/>
    <mergeCell ref="AD31:AE31"/>
    <mergeCell ref="BJ32:BK32"/>
    <mergeCell ref="BL32:BM32"/>
    <mergeCell ref="D31:E31"/>
    <mergeCell ref="F31:G31"/>
    <mergeCell ref="H31:I31"/>
    <mergeCell ref="J31:K31"/>
    <mergeCell ref="L31:M31"/>
    <mergeCell ref="N31:O31"/>
    <mergeCell ref="P31:Q31"/>
    <mergeCell ref="R31:S31"/>
    <mergeCell ref="AX30:AY30"/>
    <mergeCell ref="AZ30:BA30"/>
    <mergeCell ref="BB30:BC30"/>
    <mergeCell ref="BD30:BE30"/>
    <mergeCell ref="BF30:BG30"/>
    <mergeCell ref="BH30:BI30"/>
    <mergeCell ref="AL30:AM30"/>
    <mergeCell ref="AN30:AO30"/>
    <mergeCell ref="AP30:AQ30"/>
    <mergeCell ref="AR30:AS30"/>
    <mergeCell ref="AT30:AU30"/>
    <mergeCell ref="AV30:AW30"/>
    <mergeCell ref="Z30:AA30"/>
    <mergeCell ref="AB30:AC30"/>
    <mergeCell ref="AD30:AE30"/>
    <mergeCell ref="AF30:AG30"/>
    <mergeCell ref="AH30:AI30"/>
    <mergeCell ref="AJ30:AK30"/>
    <mergeCell ref="N30:O30"/>
    <mergeCell ref="P30:Q30"/>
    <mergeCell ref="R30:S30"/>
    <mergeCell ref="T30:U30"/>
    <mergeCell ref="V30:W30"/>
    <mergeCell ref="X30:Y30"/>
    <mergeCell ref="BD31:BE31"/>
    <mergeCell ref="BF31:BG31"/>
    <mergeCell ref="BH31:BI31"/>
    <mergeCell ref="BJ29:BK29"/>
    <mergeCell ref="BL29:BM29"/>
    <mergeCell ref="D30:E30"/>
    <mergeCell ref="F30:G30"/>
    <mergeCell ref="H30:I30"/>
    <mergeCell ref="J30:K30"/>
    <mergeCell ref="L30:M30"/>
    <mergeCell ref="AR29:AS29"/>
    <mergeCell ref="AT29:AU29"/>
    <mergeCell ref="AV29:AW29"/>
    <mergeCell ref="AX29:AY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BJ30:BK30"/>
    <mergeCell ref="BL30:BM30"/>
    <mergeCell ref="D29:E29"/>
    <mergeCell ref="F29:G29"/>
    <mergeCell ref="H29:I29"/>
    <mergeCell ref="J29:K29"/>
    <mergeCell ref="L29:M29"/>
    <mergeCell ref="N29:O29"/>
    <mergeCell ref="P29:Q29"/>
    <mergeCell ref="R29:S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BD29:BE29"/>
    <mergeCell ref="BF29:BG29"/>
    <mergeCell ref="BH29:BI29"/>
    <mergeCell ref="BJ27:BK27"/>
    <mergeCell ref="BL27:BM27"/>
    <mergeCell ref="D28:E28"/>
    <mergeCell ref="F28:G28"/>
    <mergeCell ref="H28:I28"/>
    <mergeCell ref="J28:K28"/>
    <mergeCell ref="L28:M28"/>
    <mergeCell ref="AR27:AS27"/>
    <mergeCell ref="AT27:AU27"/>
    <mergeCell ref="AV27:AW27"/>
    <mergeCell ref="AX27:AY27"/>
    <mergeCell ref="AZ27:BA27"/>
    <mergeCell ref="BB27:BC27"/>
    <mergeCell ref="AF27:AG27"/>
    <mergeCell ref="AH27:AI27"/>
    <mergeCell ref="AJ27:AK27"/>
    <mergeCell ref="AL27:AM27"/>
    <mergeCell ref="AN27:AO27"/>
    <mergeCell ref="AP27:AQ27"/>
    <mergeCell ref="T27:U27"/>
    <mergeCell ref="V27:W27"/>
    <mergeCell ref="X27:Y27"/>
    <mergeCell ref="Z27:AA27"/>
    <mergeCell ref="AB27:AC27"/>
    <mergeCell ref="AD27:AE27"/>
    <mergeCell ref="BJ28:BK28"/>
    <mergeCell ref="BL28:BM28"/>
    <mergeCell ref="D27:E27"/>
    <mergeCell ref="F27:G27"/>
    <mergeCell ref="H27:I27"/>
    <mergeCell ref="J27:K27"/>
    <mergeCell ref="L27:M27"/>
    <mergeCell ref="N27:O27"/>
    <mergeCell ref="P27:Q27"/>
    <mergeCell ref="R27:S27"/>
    <mergeCell ref="AX26:AY26"/>
    <mergeCell ref="AZ26:BA26"/>
    <mergeCell ref="BB26:BC26"/>
    <mergeCell ref="BD26:BE26"/>
    <mergeCell ref="BF26:BG26"/>
    <mergeCell ref="BH26:BI26"/>
    <mergeCell ref="AL26:AM26"/>
    <mergeCell ref="AN26:AO26"/>
    <mergeCell ref="AP26:AQ26"/>
    <mergeCell ref="AR26:AS26"/>
    <mergeCell ref="AT26:AU26"/>
    <mergeCell ref="AV26:AW26"/>
    <mergeCell ref="Z26:AA26"/>
    <mergeCell ref="AB26:AC26"/>
    <mergeCell ref="AD26:AE26"/>
    <mergeCell ref="AF26:AG26"/>
    <mergeCell ref="AH26:AI26"/>
    <mergeCell ref="AJ26:AK26"/>
    <mergeCell ref="N26:O26"/>
    <mergeCell ref="P26:Q26"/>
    <mergeCell ref="R26:S26"/>
    <mergeCell ref="T26:U26"/>
    <mergeCell ref="V26:W26"/>
    <mergeCell ref="X26:Y26"/>
    <mergeCell ref="BD27:BE27"/>
    <mergeCell ref="BF27:BG27"/>
    <mergeCell ref="BH27:BI27"/>
    <mergeCell ref="BJ25:BK25"/>
    <mergeCell ref="BL25:BM25"/>
    <mergeCell ref="D26:E26"/>
    <mergeCell ref="F26:G26"/>
    <mergeCell ref="H26:I26"/>
    <mergeCell ref="J26:K26"/>
    <mergeCell ref="L26:M26"/>
    <mergeCell ref="AR25:AS25"/>
    <mergeCell ref="AT25:AU25"/>
    <mergeCell ref="AV25:AW25"/>
    <mergeCell ref="AX25:AY25"/>
    <mergeCell ref="AZ25:BA25"/>
    <mergeCell ref="BB25:BC25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BJ26:BK26"/>
    <mergeCell ref="BL26:BM26"/>
    <mergeCell ref="D25:E25"/>
    <mergeCell ref="F25:G25"/>
    <mergeCell ref="H25:I25"/>
    <mergeCell ref="J25:K25"/>
    <mergeCell ref="L25:M25"/>
    <mergeCell ref="N25:O25"/>
    <mergeCell ref="P25:Q25"/>
    <mergeCell ref="R25:S25"/>
    <mergeCell ref="AX24:AY24"/>
    <mergeCell ref="AZ24:BA24"/>
    <mergeCell ref="BB24:BC24"/>
    <mergeCell ref="BD24:BE24"/>
    <mergeCell ref="BF24:BG24"/>
    <mergeCell ref="BH24:BI24"/>
    <mergeCell ref="AL24:AM24"/>
    <mergeCell ref="AN24:AO24"/>
    <mergeCell ref="AP24:AQ24"/>
    <mergeCell ref="AR24:AS24"/>
    <mergeCell ref="AT24:AU24"/>
    <mergeCell ref="AV24:AW24"/>
    <mergeCell ref="Z24:AA24"/>
    <mergeCell ref="AB24:AC24"/>
    <mergeCell ref="AD24:AE24"/>
    <mergeCell ref="AF24:AG24"/>
    <mergeCell ref="AH24:AI24"/>
    <mergeCell ref="AJ24:AK24"/>
    <mergeCell ref="N24:O24"/>
    <mergeCell ref="P24:Q24"/>
    <mergeCell ref="R24:S24"/>
    <mergeCell ref="T24:U24"/>
    <mergeCell ref="V24:W24"/>
    <mergeCell ref="X24:Y24"/>
    <mergeCell ref="BD25:BE25"/>
    <mergeCell ref="BF25:BG25"/>
    <mergeCell ref="BH25:BI25"/>
    <mergeCell ref="BF23:BG23"/>
    <mergeCell ref="BH23:BI23"/>
    <mergeCell ref="BJ23:BK23"/>
    <mergeCell ref="BL23:BM23"/>
    <mergeCell ref="D24:E24"/>
    <mergeCell ref="F24:G24"/>
    <mergeCell ref="H24:I24"/>
    <mergeCell ref="J24:K24"/>
    <mergeCell ref="L24:M24"/>
    <mergeCell ref="AR23:AS23"/>
    <mergeCell ref="AT23:AU23"/>
    <mergeCell ref="AV23:AW23"/>
    <mergeCell ref="AX23:AY23"/>
    <mergeCell ref="AZ23:BA23"/>
    <mergeCell ref="BB23:BC23"/>
    <mergeCell ref="AF23:AG23"/>
    <mergeCell ref="AH23:AI23"/>
    <mergeCell ref="AJ23:AK23"/>
    <mergeCell ref="AL23:AM23"/>
    <mergeCell ref="AN23:AO23"/>
    <mergeCell ref="AP23:AQ23"/>
    <mergeCell ref="T23:U23"/>
    <mergeCell ref="V23:W23"/>
    <mergeCell ref="X23:Y23"/>
    <mergeCell ref="Z23:AA23"/>
    <mergeCell ref="AB23:AC23"/>
    <mergeCell ref="AD23:AE23"/>
    <mergeCell ref="BJ24:BK24"/>
    <mergeCell ref="BL24:BM24"/>
    <mergeCell ref="BL22:BM22"/>
    <mergeCell ref="D23:E23"/>
    <mergeCell ref="F23:G23"/>
    <mergeCell ref="H23:I23"/>
    <mergeCell ref="J23:K23"/>
    <mergeCell ref="L23:M23"/>
    <mergeCell ref="N23:O23"/>
    <mergeCell ref="P23:Q23"/>
    <mergeCell ref="R23:S23"/>
    <mergeCell ref="AX22:AY22"/>
    <mergeCell ref="AZ22:BA22"/>
    <mergeCell ref="BB22:BC22"/>
    <mergeCell ref="BD22:BE22"/>
    <mergeCell ref="BF22:BG22"/>
    <mergeCell ref="BH22:BI22"/>
    <mergeCell ref="AL22:AM22"/>
    <mergeCell ref="AN22:AO22"/>
    <mergeCell ref="AP22:AQ22"/>
    <mergeCell ref="AR22:AS22"/>
    <mergeCell ref="AT22:AU22"/>
    <mergeCell ref="AV22:AW22"/>
    <mergeCell ref="Z22:AA22"/>
    <mergeCell ref="AB22:AC22"/>
    <mergeCell ref="AD22:AE22"/>
    <mergeCell ref="AF22:AG22"/>
    <mergeCell ref="AH22:AI22"/>
    <mergeCell ref="AJ22:AK22"/>
    <mergeCell ref="N22:O22"/>
    <mergeCell ref="P22:Q22"/>
    <mergeCell ref="R22:S22"/>
    <mergeCell ref="T22:U22"/>
    <mergeCell ref="BD23:BE23"/>
    <mergeCell ref="T20:U20"/>
    <mergeCell ref="V22:W22"/>
    <mergeCell ref="X22:Y22"/>
    <mergeCell ref="BD21:BE21"/>
    <mergeCell ref="BF21:BG21"/>
    <mergeCell ref="BH21:BI21"/>
    <mergeCell ref="BJ21:BK21"/>
    <mergeCell ref="BL21:BM21"/>
    <mergeCell ref="D22:E22"/>
    <mergeCell ref="F22:G22"/>
    <mergeCell ref="H22:I22"/>
    <mergeCell ref="J22:K22"/>
    <mergeCell ref="L22:M22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T21:U21"/>
    <mergeCell ref="V21:W21"/>
    <mergeCell ref="X21:Y21"/>
    <mergeCell ref="Z21:AA21"/>
    <mergeCell ref="AB21:AC21"/>
    <mergeCell ref="AD21:AE21"/>
    <mergeCell ref="BJ22:BK22"/>
    <mergeCell ref="AD19:AE19"/>
    <mergeCell ref="BJ20:BK20"/>
    <mergeCell ref="BL20:BM20"/>
    <mergeCell ref="D21:E21"/>
    <mergeCell ref="F21:G21"/>
    <mergeCell ref="H21:I21"/>
    <mergeCell ref="J21:K21"/>
    <mergeCell ref="L21:M21"/>
    <mergeCell ref="N21:O21"/>
    <mergeCell ref="P21:Q21"/>
    <mergeCell ref="R21:S21"/>
    <mergeCell ref="AX20:AY20"/>
    <mergeCell ref="AZ20:BA20"/>
    <mergeCell ref="BB20:BC20"/>
    <mergeCell ref="BD20:BE20"/>
    <mergeCell ref="BF20:BG20"/>
    <mergeCell ref="BH20:BI20"/>
    <mergeCell ref="AL20:AM20"/>
    <mergeCell ref="AN20:AO20"/>
    <mergeCell ref="AP20:AQ20"/>
    <mergeCell ref="AR20:AS20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N20:O20"/>
    <mergeCell ref="P20:Q20"/>
    <mergeCell ref="R20:S20"/>
    <mergeCell ref="P18:Q18"/>
    <mergeCell ref="R18:S18"/>
    <mergeCell ref="T18:U18"/>
    <mergeCell ref="V20:W20"/>
    <mergeCell ref="X20:Y20"/>
    <mergeCell ref="BD19:BE19"/>
    <mergeCell ref="BF19:BG19"/>
    <mergeCell ref="BH19:BI19"/>
    <mergeCell ref="BJ19:BK19"/>
    <mergeCell ref="BL19:BM19"/>
    <mergeCell ref="D20:E20"/>
    <mergeCell ref="F20:G20"/>
    <mergeCell ref="H20:I20"/>
    <mergeCell ref="J20:K20"/>
    <mergeCell ref="L20:M20"/>
    <mergeCell ref="AR19:AS19"/>
    <mergeCell ref="AT19:AU19"/>
    <mergeCell ref="AV19:AW19"/>
    <mergeCell ref="AX19:AY19"/>
    <mergeCell ref="AZ19:BA19"/>
    <mergeCell ref="BB19:BC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X19:Y19"/>
    <mergeCell ref="Z19:AA19"/>
    <mergeCell ref="AB19:AC19"/>
    <mergeCell ref="AZ18:BA18"/>
    <mergeCell ref="BB18:BC18"/>
    <mergeCell ref="BD18:BE18"/>
    <mergeCell ref="BF18:BG18"/>
    <mergeCell ref="BH18:BI18"/>
    <mergeCell ref="AL18:AM18"/>
    <mergeCell ref="AN18:AO18"/>
    <mergeCell ref="AP18:AQ18"/>
    <mergeCell ref="AR18:AS18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X18:Y18"/>
    <mergeCell ref="BD17:BE17"/>
    <mergeCell ref="BF17:BG17"/>
    <mergeCell ref="BH17:BI17"/>
    <mergeCell ref="BJ17:BK17"/>
    <mergeCell ref="BL17:BM17"/>
    <mergeCell ref="D18:E18"/>
    <mergeCell ref="F18:G18"/>
    <mergeCell ref="H18:I18"/>
    <mergeCell ref="J18:K18"/>
    <mergeCell ref="L18:M18"/>
    <mergeCell ref="AR17:AS17"/>
    <mergeCell ref="AT17:AU17"/>
    <mergeCell ref="AV17:AW17"/>
    <mergeCell ref="AX17:AY17"/>
    <mergeCell ref="AZ17:BA17"/>
    <mergeCell ref="BB17:BC17"/>
    <mergeCell ref="AF17:AG17"/>
    <mergeCell ref="AH17:AI17"/>
    <mergeCell ref="AJ17:AK17"/>
    <mergeCell ref="AL17:AM17"/>
    <mergeCell ref="AN17:AO17"/>
    <mergeCell ref="AP17:AQ17"/>
    <mergeCell ref="T17:U17"/>
    <mergeCell ref="V17:W17"/>
    <mergeCell ref="X17:Y17"/>
    <mergeCell ref="Z17:AA17"/>
    <mergeCell ref="AB17:AC17"/>
    <mergeCell ref="AD17:AE17"/>
    <mergeCell ref="BJ18:BK18"/>
    <mergeCell ref="BL18:BM18"/>
    <mergeCell ref="AX18:AY18"/>
    <mergeCell ref="U7:V7"/>
    <mergeCell ref="B17:B34"/>
    <mergeCell ref="D17:E17"/>
    <mergeCell ref="F17:G17"/>
    <mergeCell ref="H17:I17"/>
    <mergeCell ref="J17:K17"/>
    <mergeCell ref="L17:M17"/>
    <mergeCell ref="N17:O17"/>
    <mergeCell ref="P17:Q17"/>
    <mergeCell ref="R17:S17"/>
    <mergeCell ref="R2:T2"/>
    <mergeCell ref="U2:V2"/>
    <mergeCell ref="U3:V3"/>
    <mergeCell ref="U4:V4"/>
    <mergeCell ref="U5:V5"/>
    <mergeCell ref="U6:V6"/>
    <mergeCell ref="B2:B6"/>
    <mergeCell ref="C2:H2"/>
    <mergeCell ref="J2:K2"/>
    <mergeCell ref="L2:M2"/>
    <mergeCell ref="N2:O2"/>
    <mergeCell ref="P2:Q2"/>
    <mergeCell ref="V18:W18"/>
    <mergeCell ref="D19:E19"/>
    <mergeCell ref="F19:G19"/>
    <mergeCell ref="H19:I19"/>
    <mergeCell ref="J19:K19"/>
    <mergeCell ref="L19:M19"/>
    <mergeCell ref="N19:O19"/>
    <mergeCell ref="P19:Q19"/>
    <mergeCell ref="R19:S19"/>
    <mergeCell ref="N18:O18"/>
  </mergeCells>
  <phoneticPr fontId="1"/>
  <conditionalFormatting sqref="D17:BM18">
    <cfRule type="expression" dxfId="5" priority="1" stopIfTrue="1">
      <formula>D$43=7</formula>
    </cfRule>
    <cfRule type="expression" dxfId="4" priority="2">
      <formula>D$43=1</formula>
    </cfRule>
  </conditionalFormatting>
  <conditionalFormatting sqref="D36:BM37">
    <cfRule type="expression" dxfId="3" priority="3" stopIfTrue="1">
      <formula>D$43=7</formula>
    </cfRule>
    <cfRule type="expression" dxfId="2" priority="4">
      <formula>D$43=1</formula>
    </cfRule>
  </conditionalFormatting>
  <conditionalFormatting sqref="D43:BM45">
    <cfRule type="expression" dxfId="1" priority="5" stopIfTrue="1">
      <formula>D$43=7</formula>
    </cfRule>
    <cfRule type="expression" dxfId="0" priority="6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B5D0669-24F9-CF48-80E7-D5A0736FBFCB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BK47:BK56 BK58:BK67 BK69:BK78 BK80:BK89 BK91:BK93 BK95:BK97 BK127:BK129 BK107:BK109 BK111:BK113 BK103:BK105 BK123:BK125 BK99:BK101 BK115:BK117 BK119:BK121 BM47:BM56 BM58:BM67 BM69:BM78 BM80:BM89 BM91:BM93 BM95:BM97 BM127:BM129 BM107:BM109 BM111:BM113 BM103:BM105 BM123:BM125 BM99:BM101 BM115:BM117 BM119:BM121 E38:E41 G38:G41 I38:I41 K38:K41 M38:M41 O38:O41 Q38:Q41 S38:S41 U38:U41 W38:W41 Y38:Y41 AA38:AA41 AC38:AC41 AE38:AE41 AG38:AG41 AI38:AI41 AK38:AK41 AM38:AM41 AO38:AO41 AQ38:AQ41 AS38:AS41 AU38:AU41 AW38:AW41 AY38:AY41 BA38:BA41 BC38:BC41 BE38:BE41 BG38:BG41 BI38:BI41 BK38:BK41 BM38:BM41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5FAAD-F424-6944-BFD4-F8C49536591D}">
  <dimension ref="B1:P59"/>
  <sheetViews>
    <sheetView showGridLines="0" workbookViewId="0"/>
  </sheetViews>
  <sheetFormatPr baseColWidth="10" defaultRowHeight="20"/>
  <cols>
    <col min="1" max="1" width="3.140625" customWidth="1"/>
    <col min="3" max="3" width="10.7109375" style="68"/>
    <col min="16" max="16" width="10.7109375" style="75"/>
  </cols>
  <sheetData>
    <row r="1" spans="2:16" ht="21" thickBot="1"/>
    <row r="2" spans="2:16">
      <c r="B2" s="87"/>
      <c r="C2" s="88"/>
      <c r="D2" s="89" t="s">
        <v>78</v>
      </c>
      <c r="E2" s="93" t="s">
        <v>100</v>
      </c>
      <c r="F2" s="93" t="s">
        <v>80</v>
      </c>
      <c r="G2" s="93" t="s">
        <v>82</v>
      </c>
      <c r="H2" s="93" t="s">
        <v>84</v>
      </c>
      <c r="I2" s="93" t="s">
        <v>86</v>
      </c>
      <c r="J2" s="93" t="s">
        <v>88</v>
      </c>
      <c r="K2" s="93" t="s">
        <v>90</v>
      </c>
      <c r="L2" s="93" t="s">
        <v>92</v>
      </c>
      <c r="M2" s="93" t="s">
        <v>94</v>
      </c>
      <c r="N2" s="93" t="s">
        <v>96</v>
      </c>
      <c r="O2" s="94" t="s">
        <v>98</v>
      </c>
      <c r="P2" s="116" t="s">
        <v>65</v>
      </c>
    </row>
    <row r="3" spans="2:16" ht="23">
      <c r="B3" s="92" t="s">
        <v>45</v>
      </c>
      <c r="C3" s="86" t="str">
        <f>設定!D5</f>
        <v>夫</v>
      </c>
      <c r="D3" s="95">
        <f>'1月'!K4</f>
        <v>300000</v>
      </c>
      <c r="E3" s="96">
        <f>'2月'!K4</f>
        <v>300000</v>
      </c>
      <c r="F3" s="96">
        <f>'3月'!K4</f>
        <v>300000</v>
      </c>
      <c r="G3" s="96">
        <f>'4月'!K4</f>
        <v>300000</v>
      </c>
      <c r="H3" s="96">
        <f>'5月'!K4</f>
        <v>300000</v>
      </c>
      <c r="I3" s="96">
        <f>'6月'!K4</f>
        <v>300000</v>
      </c>
      <c r="J3" s="96">
        <f>'7月'!K4</f>
        <v>300000</v>
      </c>
      <c r="K3" s="96">
        <f>'8月'!K4</f>
        <v>300000</v>
      </c>
      <c r="L3" s="96">
        <f>'9月'!K4</f>
        <v>300000</v>
      </c>
      <c r="M3" s="96">
        <f>'10月'!K4</f>
        <v>300000</v>
      </c>
      <c r="N3" s="96">
        <f>'11月'!K4</f>
        <v>300000</v>
      </c>
      <c r="O3" s="97">
        <f>'12月'!K4</f>
        <v>300000</v>
      </c>
      <c r="P3" s="117">
        <f>SUM(D3:O3)</f>
        <v>3600000</v>
      </c>
    </row>
    <row r="4" spans="2:16" ht="23">
      <c r="B4" s="91"/>
      <c r="C4" s="86" t="str">
        <f>設定!D6</f>
        <v>妻パート</v>
      </c>
      <c r="D4" s="95">
        <f>'1月'!K5</f>
        <v>100000</v>
      </c>
      <c r="E4" s="96">
        <f>'2月'!K5</f>
        <v>0</v>
      </c>
      <c r="F4" s="96">
        <f>'3月'!K5</f>
        <v>0</v>
      </c>
      <c r="G4" s="96">
        <f>'4月'!K5</f>
        <v>0</v>
      </c>
      <c r="H4" s="96">
        <f>'5月'!K5</f>
        <v>0</v>
      </c>
      <c r="I4" s="96">
        <f>'6月'!K5</f>
        <v>0</v>
      </c>
      <c r="J4" s="96">
        <f>'7月'!K5</f>
        <v>0</v>
      </c>
      <c r="K4" s="96">
        <f>'8月'!K5</f>
        <v>0</v>
      </c>
      <c r="L4" s="96">
        <f>'9月'!K5</f>
        <v>0</v>
      </c>
      <c r="M4" s="96">
        <f>'10月'!K5</f>
        <v>0</v>
      </c>
      <c r="N4" s="96">
        <f>'11月'!K5</f>
        <v>0</v>
      </c>
      <c r="O4" s="97">
        <f>'12月'!K5</f>
        <v>0</v>
      </c>
      <c r="P4" s="117">
        <f t="shared" ref="P4:P59" si="0">SUM(D4:O4)</f>
        <v>100000</v>
      </c>
    </row>
    <row r="5" spans="2:16" ht="23">
      <c r="B5" s="91"/>
      <c r="C5" s="86" t="str">
        <f>設定!D7</f>
        <v>ボーナス</v>
      </c>
      <c r="D5" s="95">
        <f>'1月'!K6</f>
        <v>0</v>
      </c>
      <c r="E5" s="96">
        <f>'2月'!K6</f>
        <v>0</v>
      </c>
      <c r="F5" s="96">
        <f>'3月'!K6</f>
        <v>0</v>
      </c>
      <c r="G5" s="96">
        <f>'4月'!K6</f>
        <v>0</v>
      </c>
      <c r="H5" s="96">
        <f>'5月'!K6</f>
        <v>0</v>
      </c>
      <c r="I5" s="96">
        <f>'6月'!K6</f>
        <v>0</v>
      </c>
      <c r="J5" s="96">
        <f>'7月'!K6</f>
        <v>0</v>
      </c>
      <c r="K5" s="96">
        <f>'8月'!K6</f>
        <v>0</v>
      </c>
      <c r="L5" s="96">
        <f>'9月'!K6</f>
        <v>0</v>
      </c>
      <c r="M5" s="96">
        <f>'10月'!K6</f>
        <v>0</v>
      </c>
      <c r="N5" s="96">
        <f>'11月'!K6</f>
        <v>0</v>
      </c>
      <c r="O5" s="97">
        <f>'12月'!K6</f>
        <v>0</v>
      </c>
      <c r="P5" s="117">
        <f t="shared" si="0"/>
        <v>0</v>
      </c>
    </row>
    <row r="6" spans="2:16" ht="23">
      <c r="B6" s="91"/>
      <c r="C6" s="86" t="str">
        <f>設定!D8</f>
        <v>児童手当</v>
      </c>
      <c r="D6" s="95">
        <f>'1月'!K7</f>
        <v>0</v>
      </c>
      <c r="E6" s="96">
        <f>'2月'!K7</f>
        <v>0</v>
      </c>
      <c r="F6" s="96">
        <f>'3月'!K7</f>
        <v>0</v>
      </c>
      <c r="G6" s="96">
        <f>'4月'!K7</f>
        <v>0</v>
      </c>
      <c r="H6" s="96">
        <f>'5月'!K7</f>
        <v>0</v>
      </c>
      <c r="I6" s="96">
        <f>'6月'!K7</f>
        <v>0</v>
      </c>
      <c r="J6" s="96">
        <f>'7月'!K7</f>
        <v>0</v>
      </c>
      <c r="K6" s="96">
        <f>'8月'!K7</f>
        <v>0</v>
      </c>
      <c r="L6" s="96">
        <f>'9月'!K7</f>
        <v>0</v>
      </c>
      <c r="M6" s="96">
        <f>'10月'!K7</f>
        <v>0</v>
      </c>
      <c r="N6" s="96">
        <f>'11月'!K7</f>
        <v>0</v>
      </c>
      <c r="O6" s="97">
        <f>'12月'!K7</f>
        <v>0</v>
      </c>
      <c r="P6" s="117">
        <f t="shared" si="0"/>
        <v>0</v>
      </c>
    </row>
    <row r="7" spans="2:16" ht="23">
      <c r="B7" s="91"/>
      <c r="C7" s="86" t="str">
        <f>設定!D9</f>
        <v>雑収入</v>
      </c>
      <c r="D7" s="95">
        <f>'1月'!K8</f>
        <v>30000</v>
      </c>
      <c r="E7" s="96">
        <f>'2月'!K8</f>
        <v>30000</v>
      </c>
      <c r="F7" s="96">
        <f>'3月'!K8</f>
        <v>30000</v>
      </c>
      <c r="G7" s="96">
        <f>'4月'!K8</f>
        <v>30000</v>
      </c>
      <c r="H7" s="96">
        <f>'5月'!K8</f>
        <v>30000</v>
      </c>
      <c r="I7" s="96">
        <f>'6月'!K8</f>
        <v>30000</v>
      </c>
      <c r="J7" s="96">
        <f>'7月'!K8</f>
        <v>30000</v>
      </c>
      <c r="K7" s="96">
        <f>'8月'!K8</f>
        <v>30000</v>
      </c>
      <c r="L7" s="96">
        <f>'9月'!K8</f>
        <v>30000</v>
      </c>
      <c r="M7" s="96">
        <f>'10月'!K8</f>
        <v>30000</v>
      </c>
      <c r="N7" s="96">
        <f>'11月'!K8</f>
        <v>30000</v>
      </c>
      <c r="O7" s="97">
        <f>'12月'!K8</f>
        <v>30000</v>
      </c>
      <c r="P7" s="117">
        <f t="shared" si="0"/>
        <v>360000</v>
      </c>
    </row>
    <row r="8" spans="2:16" ht="23">
      <c r="B8" s="91"/>
      <c r="C8" s="86">
        <f>設定!D10</f>
        <v>0</v>
      </c>
      <c r="D8" s="95">
        <f>'1月'!K9</f>
        <v>0</v>
      </c>
      <c r="E8" s="96">
        <f>'2月'!K9</f>
        <v>0</v>
      </c>
      <c r="F8" s="96">
        <f>'3月'!K9</f>
        <v>0</v>
      </c>
      <c r="G8" s="96">
        <f>'4月'!K9</f>
        <v>0</v>
      </c>
      <c r="H8" s="96">
        <f>'5月'!K9</f>
        <v>0</v>
      </c>
      <c r="I8" s="96">
        <f>'6月'!K9</f>
        <v>0</v>
      </c>
      <c r="J8" s="96">
        <f>'7月'!K9</f>
        <v>0</v>
      </c>
      <c r="K8" s="96">
        <f>'8月'!K9</f>
        <v>0</v>
      </c>
      <c r="L8" s="96">
        <f>'9月'!K9</f>
        <v>0</v>
      </c>
      <c r="M8" s="96">
        <f>'10月'!K9</f>
        <v>0</v>
      </c>
      <c r="N8" s="96">
        <f>'11月'!K9</f>
        <v>0</v>
      </c>
      <c r="O8" s="97">
        <f>'12月'!K9</f>
        <v>0</v>
      </c>
      <c r="P8" s="117">
        <f t="shared" si="0"/>
        <v>0</v>
      </c>
    </row>
    <row r="9" spans="2:16" ht="23">
      <c r="B9" s="91"/>
      <c r="C9" s="86">
        <f>設定!D11</f>
        <v>0</v>
      </c>
      <c r="D9" s="95">
        <f>'1月'!K10</f>
        <v>0</v>
      </c>
      <c r="E9" s="96">
        <f>'2月'!K10</f>
        <v>0</v>
      </c>
      <c r="F9" s="96">
        <f>'3月'!K10</f>
        <v>0</v>
      </c>
      <c r="G9" s="96">
        <f>'4月'!K10</f>
        <v>0</v>
      </c>
      <c r="H9" s="96">
        <f>'5月'!K10</f>
        <v>0</v>
      </c>
      <c r="I9" s="96">
        <f>'6月'!K10</f>
        <v>0</v>
      </c>
      <c r="J9" s="96">
        <f>'7月'!K10</f>
        <v>0</v>
      </c>
      <c r="K9" s="96">
        <f>'8月'!K10</f>
        <v>0</v>
      </c>
      <c r="L9" s="96">
        <f>'9月'!K10</f>
        <v>0</v>
      </c>
      <c r="M9" s="96">
        <f>'10月'!K10</f>
        <v>0</v>
      </c>
      <c r="N9" s="96">
        <f>'11月'!K10</f>
        <v>0</v>
      </c>
      <c r="O9" s="97">
        <f>'12月'!K10</f>
        <v>0</v>
      </c>
      <c r="P9" s="117">
        <f t="shared" si="0"/>
        <v>0</v>
      </c>
    </row>
    <row r="10" spans="2:16" ht="23">
      <c r="B10" s="91"/>
      <c r="C10" s="86">
        <f>設定!D12</f>
        <v>0</v>
      </c>
      <c r="D10" s="95">
        <f>'1月'!K11</f>
        <v>0</v>
      </c>
      <c r="E10" s="96">
        <f>'2月'!K11</f>
        <v>0</v>
      </c>
      <c r="F10" s="96">
        <f>'3月'!K11</f>
        <v>0</v>
      </c>
      <c r="G10" s="96">
        <f>'4月'!K11</f>
        <v>0</v>
      </c>
      <c r="H10" s="96">
        <f>'5月'!K11</f>
        <v>0</v>
      </c>
      <c r="I10" s="96">
        <f>'6月'!K11</f>
        <v>0</v>
      </c>
      <c r="J10" s="96">
        <f>'7月'!K11</f>
        <v>0</v>
      </c>
      <c r="K10" s="96">
        <f>'8月'!K11</f>
        <v>0</v>
      </c>
      <c r="L10" s="96">
        <f>'9月'!K11</f>
        <v>0</v>
      </c>
      <c r="M10" s="96">
        <f>'10月'!K11</f>
        <v>0</v>
      </c>
      <c r="N10" s="96">
        <f>'11月'!K11</f>
        <v>0</v>
      </c>
      <c r="O10" s="97">
        <f>'12月'!K11</f>
        <v>0</v>
      </c>
      <c r="P10" s="117">
        <f t="shared" si="0"/>
        <v>0</v>
      </c>
    </row>
    <row r="11" spans="2:16" ht="23">
      <c r="B11" s="91"/>
      <c r="C11" s="86">
        <f>設定!D13</f>
        <v>0</v>
      </c>
      <c r="D11" s="95">
        <f>'1月'!K12</f>
        <v>0</v>
      </c>
      <c r="E11" s="96">
        <f>'2月'!K12</f>
        <v>0</v>
      </c>
      <c r="F11" s="96">
        <f>'3月'!K12</f>
        <v>0</v>
      </c>
      <c r="G11" s="96">
        <f>'4月'!K12</f>
        <v>0</v>
      </c>
      <c r="H11" s="96">
        <f>'5月'!K12</f>
        <v>0</v>
      </c>
      <c r="I11" s="96">
        <f>'6月'!K12</f>
        <v>0</v>
      </c>
      <c r="J11" s="96">
        <f>'7月'!K12</f>
        <v>0</v>
      </c>
      <c r="K11" s="96">
        <f>'8月'!K12</f>
        <v>0</v>
      </c>
      <c r="L11" s="96">
        <f>'9月'!K12</f>
        <v>0</v>
      </c>
      <c r="M11" s="96">
        <f>'10月'!K12</f>
        <v>0</v>
      </c>
      <c r="N11" s="96">
        <f>'11月'!K12</f>
        <v>0</v>
      </c>
      <c r="O11" s="97">
        <f>'12月'!K12</f>
        <v>0</v>
      </c>
      <c r="P11" s="117">
        <f t="shared" si="0"/>
        <v>0</v>
      </c>
    </row>
    <row r="12" spans="2:16" ht="23">
      <c r="B12" s="91"/>
      <c r="C12" s="86">
        <f>設定!D14</f>
        <v>0</v>
      </c>
      <c r="D12" s="95">
        <f>'1月'!K13</f>
        <v>0</v>
      </c>
      <c r="E12" s="96">
        <f>'2月'!K13</f>
        <v>0</v>
      </c>
      <c r="F12" s="96">
        <f>'3月'!K13</f>
        <v>0</v>
      </c>
      <c r="G12" s="96">
        <f>'4月'!K13</f>
        <v>0</v>
      </c>
      <c r="H12" s="96">
        <f>'5月'!K13</f>
        <v>0</v>
      </c>
      <c r="I12" s="96">
        <f>'6月'!K13</f>
        <v>0</v>
      </c>
      <c r="J12" s="96">
        <f>'7月'!K13</f>
        <v>0</v>
      </c>
      <c r="K12" s="96">
        <f>'8月'!K13</f>
        <v>0</v>
      </c>
      <c r="L12" s="96">
        <f>'9月'!K13</f>
        <v>0</v>
      </c>
      <c r="M12" s="96">
        <f>'10月'!K13</f>
        <v>0</v>
      </c>
      <c r="N12" s="96">
        <f>'11月'!K13</f>
        <v>0</v>
      </c>
      <c r="O12" s="97">
        <f>'12月'!K13</f>
        <v>0</v>
      </c>
      <c r="P12" s="117">
        <f t="shared" si="0"/>
        <v>0</v>
      </c>
    </row>
    <row r="13" spans="2:16" s="75" customFormat="1" ht="23">
      <c r="B13" s="101"/>
      <c r="C13" s="102" t="s">
        <v>53</v>
      </c>
      <c r="D13" s="103">
        <f>'1月'!K14</f>
        <v>430000</v>
      </c>
      <c r="E13" s="104">
        <f>'2月'!K14</f>
        <v>330000</v>
      </c>
      <c r="F13" s="104">
        <f>'3月'!K14</f>
        <v>330000</v>
      </c>
      <c r="G13" s="104">
        <f>'4月'!K14</f>
        <v>330000</v>
      </c>
      <c r="H13" s="104">
        <f>'5月'!K14</f>
        <v>330000</v>
      </c>
      <c r="I13" s="104">
        <f>'6月'!K14</f>
        <v>330000</v>
      </c>
      <c r="J13" s="104">
        <f>'7月'!K14</f>
        <v>330000</v>
      </c>
      <c r="K13" s="104">
        <f>'8月'!K14</f>
        <v>330000</v>
      </c>
      <c r="L13" s="104">
        <f>'9月'!K14</f>
        <v>330000</v>
      </c>
      <c r="M13" s="104">
        <f>'10月'!K14</f>
        <v>330000</v>
      </c>
      <c r="N13" s="104">
        <f>'11月'!K14</f>
        <v>330000</v>
      </c>
      <c r="O13" s="105">
        <f>'12月'!K14</f>
        <v>330000</v>
      </c>
      <c r="P13" s="106">
        <f t="shared" si="0"/>
        <v>4060000</v>
      </c>
    </row>
    <row r="14" spans="2:16" ht="23">
      <c r="B14" s="92" t="s">
        <v>77</v>
      </c>
      <c r="C14" s="90" t="str">
        <f>設定!F5</f>
        <v>所得税</v>
      </c>
      <c r="D14" s="98">
        <f>'1月'!M4</f>
        <v>30000</v>
      </c>
      <c r="E14" s="99">
        <f>'2月'!M4</f>
        <v>30000</v>
      </c>
      <c r="F14" s="99">
        <f>'3月'!M4</f>
        <v>30000</v>
      </c>
      <c r="G14" s="99">
        <f>'4月'!M4</f>
        <v>30000</v>
      </c>
      <c r="H14" s="99">
        <f>'5月'!M4</f>
        <v>30000</v>
      </c>
      <c r="I14" s="99">
        <f>'6月'!M4</f>
        <v>30000</v>
      </c>
      <c r="J14" s="99">
        <f>'7月'!M4</f>
        <v>30000</v>
      </c>
      <c r="K14" s="99">
        <f>'8月'!M4</f>
        <v>30000</v>
      </c>
      <c r="L14" s="99">
        <f>'9月'!M4</f>
        <v>30000</v>
      </c>
      <c r="M14" s="99">
        <f>'10月'!M4</f>
        <v>30000</v>
      </c>
      <c r="N14" s="99">
        <f>'11月'!M4</f>
        <v>30000</v>
      </c>
      <c r="O14" s="100">
        <f>'12月'!M4</f>
        <v>30000</v>
      </c>
      <c r="P14" s="118">
        <f t="shared" si="0"/>
        <v>360000</v>
      </c>
    </row>
    <row r="15" spans="2:16" ht="23">
      <c r="B15" s="91"/>
      <c r="C15" s="86" t="str">
        <f>設定!F6</f>
        <v>住民税</v>
      </c>
      <c r="D15" s="95">
        <f>'1月'!M5</f>
        <v>10000</v>
      </c>
      <c r="E15" s="96">
        <f>'2月'!M5</f>
        <v>10000</v>
      </c>
      <c r="F15" s="96">
        <f>'3月'!M5</f>
        <v>10000</v>
      </c>
      <c r="G15" s="96">
        <f>'4月'!M5</f>
        <v>10000</v>
      </c>
      <c r="H15" s="96">
        <f>'5月'!M5</f>
        <v>10000</v>
      </c>
      <c r="I15" s="96">
        <f>'6月'!M5</f>
        <v>10000</v>
      </c>
      <c r="J15" s="96">
        <f>'7月'!M5</f>
        <v>10000</v>
      </c>
      <c r="K15" s="96">
        <f>'8月'!M5</f>
        <v>10000</v>
      </c>
      <c r="L15" s="96">
        <f>'9月'!M5</f>
        <v>10000</v>
      </c>
      <c r="M15" s="96">
        <f>'10月'!M5</f>
        <v>10000</v>
      </c>
      <c r="N15" s="96">
        <f>'11月'!M5</f>
        <v>10000</v>
      </c>
      <c r="O15" s="97">
        <f>'12月'!M5</f>
        <v>10000</v>
      </c>
      <c r="P15" s="117">
        <f t="shared" si="0"/>
        <v>120000</v>
      </c>
    </row>
    <row r="16" spans="2:16" ht="23">
      <c r="B16" s="91"/>
      <c r="C16" s="86" t="str">
        <f>設定!F7</f>
        <v>健康保険</v>
      </c>
      <c r="D16" s="95">
        <f>'1月'!M6</f>
        <v>0</v>
      </c>
      <c r="E16" s="96">
        <f>'2月'!M6</f>
        <v>0</v>
      </c>
      <c r="F16" s="96">
        <f>'3月'!M6</f>
        <v>0</v>
      </c>
      <c r="G16" s="96">
        <f>'4月'!M6</f>
        <v>0</v>
      </c>
      <c r="H16" s="96">
        <f>'5月'!M6</f>
        <v>0</v>
      </c>
      <c r="I16" s="96">
        <f>'6月'!M6</f>
        <v>0</v>
      </c>
      <c r="J16" s="96">
        <f>'7月'!M6</f>
        <v>0</v>
      </c>
      <c r="K16" s="96">
        <f>'8月'!M6</f>
        <v>0</v>
      </c>
      <c r="L16" s="96">
        <f>'9月'!M6</f>
        <v>0</v>
      </c>
      <c r="M16" s="96">
        <f>'10月'!M6</f>
        <v>0</v>
      </c>
      <c r="N16" s="96">
        <f>'11月'!M6</f>
        <v>0</v>
      </c>
      <c r="O16" s="97">
        <f>'12月'!M6</f>
        <v>0</v>
      </c>
      <c r="P16" s="117">
        <f t="shared" si="0"/>
        <v>0</v>
      </c>
    </row>
    <row r="17" spans="2:16" ht="23">
      <c r="B17" s="91"/>
      <c r="C17" s="86" t="str">
        <f>設定!F8</f>
        <v>厚生年金</v>
      </c>
      <c r="D17" s="95">
        <f>'1月'!M7</f>
        <v>0</v>
      </c>
      <c r="E17" s="96">
        <f>'2月'!M7</f>
        <v>0</v>
      </c>
      <c r="F17" s="96">
        <f>'3月'!M7</f>
        <v>0</v>
      </c>
      <c r="G17" s="96">
        <f>'4月'!M7</f>
        <v>0</v>
      </c>
      <c r="H17" s="96">
        <f>'5月'!M7</f>
        <v>0</v>
      </c>
      <c r="I17" s="96">
        <f>'6月'!M7</f>
        <v>0</v>
      </c>
      <c r="J17" s="96">
        <f>'7月'!M7</f>
        <v>0</v>
      </c>
      <c r="K17" s="96">
        <f>'8月'!M7</f>
        <v>0</v>
      </c>
      <c r="L17" s="96">
        <f>'9月'!M7</f>
        <v>0</v>
      </c>
      <c r="M17" s="96">
        <f>'10月'!M7</f>
        <v>0</v>
      </c>
      <c r="N17" s="96">
        <f>'11月'!M7</f>
        <v>0</v>
      </c>
      <c r="O17" s="97">
        <f>'12月'!M7</f>
        <v>0</v>
      </c>
      <c r="P17" s="117">
        <f t="shared" si="0"/>
        <v>0</v>
      </c>
    </row>
    <row r="18" spans="2:16" ht="23">
      <c r="B18" s="91"/>
      <c r="C18" s="86">
        <f>設定!F9</f>
        <v>0</v>
      </c>
      <c r="D18" s="95">
        <f>'1月'!M8</f>
        <v>0</v>
      </c>
      <c r="E18" s="96">
        <f>'2月'!M8</f>
        <v>0</v>
      </c>
      <c r="F18" s="96">
        <f>'3月'!M8</f>
        <v>0</v>
      </c>
      <c r="G18" s="96">
        <f>'4月'!M8</f>
        <v>0</v>
      </c>
      <c r="H18" s="96">
        <f>'5月'!M8</f>
        <v>0</v>
      </c>
      <c r="I18" s="96">
        <f>'6月'!M8</f>
        <v>0</v>
      </c>
      <c r="J18" s="96">
        <f>'7月'!M8</f>
        <v>0</v>
      </c>
      <c r="K18" s="96">
        <f>'8月'!M8</f>
        <v>0</v>
      </c>
      <c r="L18" s="96">
        <f>'9月'!M8</f>
        <v>0</v>
      </c>
      <c r="M18" s="96">
        <f>'10月'!M8</f>
        <v>0</v>
      </c>
      <c r="N18" s="96">
        <f>'11月'!M8</f>
        <v>0</v>
      </c>
      <c r="O18" s="97">
        <f>'12月'!M8</f>
        <v>0</v>
      </c>
      <c r="P18" s="117">
        <f t="shared" si="0"/>
        <v>0</v>
      </c>
    </row>
    <row r="19" spans="2:16" ht="23">
      <c r="B19" s="91"/>
      <c r="C19" s="86">
        <f>設定!F10</f>
        <v>0</v>
      </c>
      <c r="D19" s="95">
        <f>'1月'!M9</f>
        <v>0</v>
      </c>
      <c r="E19" s="96">
        <f>'2月'!M9</f>
        <v>0</v>
      </c>
      <c r="F19" s="96">
        <f>'3月'!M9</f>
        <v>0</v>
      </c>
      <c r="G19" s="96">
        <f>'4月'!M9</f>
        <v>0</v>
      </c>
      <c r="H19" s="96">
        <f>'5月'!M9</f>
        <v>0</v>
      </c>
      <c r="I19" s="96">
        <f>'6月'!M9</f>
        <v>0</v>
      </c>
      <c r="J19" s="96">
        <f>'7月'!M9</f>
        <v>0</v>
      </c>
      <c r="K19" s="96">
        <f>'8月'!M9</f>
        <v>0</v>
      </c>
      <c r="L19" s="96">
        <f>'9月'!M9</f>
        <v>0</v>
      </c>
      <c r="M19" s="96">
        <f>'10月'!M9</f>
        <v>0</v>
      </c>
      <c r="N19" s="96">
        <f>'11月'!M9</f>
        <v>0</v>
      </c>
      <c r="O19" s="97">
        <f>'12月'!M9</f>
        <v>0</v>
      </c>
      <c r="P19" s="117">
        <f t="shared" si="0"/>
        <v>0</v>
      </c>
    </row>
    <row r="20" spans="2:16" ht="23">
      <c r="B20" s="91"/>
      <c r="C20" s="86">
        <f>設定!F11</f>
        <v>0</v>
      </c>
      <c r="D20" s="95">
        <f>'1月'!M10</f>
        <v>0</v>
      </c>
      <c r="E20" s="96">
        <f>'2月'!M10</f>
        <v>0</v>
      </c>
      <c r="F20" s="96">
        <f>'3月'!M10</f>
        <v>0</v>
      </c>
      <c r="G20" s="96">
        <f>'4月'!M10</f>
        <v>0</v>
      </c>
      <c r="H20" s="96">
        <f>'5月'!M10</f>
        <v>0</v>
      </c>
      <c r="I20" s="96">
        <f>'6月'!M10</f>
        <v>0</v>
      </c>
      <c r="J20" s="96">
        <f>'7月'!M10</f>
        <v>0</v>
      </c>
      <c r="K20" s="96">
        <f>'8月'!M10</f>
        <v>0</v>
      </c>
      <c r="L20" s="96">
        <f>'9月'!M10</f>
        <v>0</v>
      </c>
      <c r="M20" s="96">
        <f>'10月'!M10</f>
        <v>0</v>
      </c>
      <c r="N20" s="96">
        <f>'11月'!M10</f>
        <v>0</v>
      </c>
      <c r="O20" s="97">
        <f>'12月'!M10</f>
        <v>0</v>
      </c>
      <c r="P20" s="117">
        <f t="shared" si="0"/>
        <v>0</v>
      </c>
    </row>
    <row r="21" spans="2:16" ht="23">
      <c r="B21" s="91"/>
      <c r="C21" s="86">
        <f>設定!F12</f>
        <v>0</v>
      </c>
      <c r="D21" s="95">
        <f>'1月'!M11</f>
        <v>0</v>
      </c>
      <c r="E21" s="96">
        <f>'2月'!M11</f>
        <v>0</v>
      </c>
      <c r="F21" s="96">
        <f>'3月'!M11</f>
        <v>0</v>
      </c>
      <c r="G21" s="96">
        <f>'4月'!M11</f>
        <v>0</v>
      </c>
      <c r="H21" s="96">
        <f>'5月'!M11</f>
        <v>0</v>
      </c>
      <c r="I21" s="96">
        <f>'6月'!M11</f>
        <v>0</v>
      </c>
      <c r="J21" s="96">
        <f>'7月'!M11</f>
        <v>0</v>
      </c>
      <c r="K21" s="96">
        <f>'8月'!M11</f>
        <v>0</v>
      </c>
      <c r="L21" s="96">
        <f>'9月'!M11</f>
        <v>0</v>
      </c>
      <c r="M21" s="96">
        <f>'10月'!M11</f>
        <v>0</v>
      </c>
      <c r="N21" s="96">
        <f>'11月'!M11</f>
        <v>0</v>
      </c>
      <c r="O21" s="97">
        <f>'12月'!M11</f>
        <v>0</v>
      </c>
      <c r="P21" s="117">
        <f t="shared" si="0"/>
        <v>0</v>
      </c>
    </row>
    <row r="22" spans="2:16" ht="23">
      <c r="B22" s="91"/>
      <c r="C22" s="86">
        <f>設定!F13</f>
        <v>0</v>
      </c>
      <c r="D22" s="95">
        <f>'1月'!M12</f>
        <v>0</v>
      </c>
      <c r="E22" s="96">
        <f>'2月'!M12</f>
        <v>0</v>
      </c>
      <c r="F22" s="96">
        <f>'3月'!M12</f>
        <v>0</v>
      </c>
      <c r="G22" s="96">
        <f>'4月'!M12</f>
        <v>0</v>
      </c>
      <c r="H22" s="96">
        <f>'5月'!M12</f>
        <v>0</v>
      </c>
      <c r="I22" s="96">
        <f>'6月'!M12</f>
        <v>0</v>
      </c>
      <c r="J22" s="96">
        <f>'7月'!M12</f>
        <v>0</v>
      </c>
      <c r="K22" s="96">
        <f>'8月'!M12</f>
        <v>0</v>
      </c>
      <c r="L22" s="96">
        <f>'9月'!M12</f>
        <v>0</v>
      </c>
      <c r="M22" s="96">
        <f>'10月'!M12</f>
        <v>0</v>
      </c>
      <c r="N22" s="96">
        <f>'11月'!M12</f>
        <v>0</v>
      </c>
      <c r="O22" s="97">
        <f>'12月'!M12</f>
        <v>0</v>
      </c>
      <c r="P22" s="117">
        <f t="shared" si="0"/>
        <v>0</v>
      </c>
    </row>
    <row r="23" spans="2:16" ht="23">
      <c r="B23" s="91"/>
      <c r="C23" s="86">
        <f>設定!F14</f>
        <v>0</v>
      </c>
      <c r="D23" s="95">
        <f>'1月'!M13</f>
        <v>0</v>
      </c>
      <c r="E23" s="96">
        <f>'2月'!M13</f>
        <v>0</v>
      </c>
      <c r="F23" s="96">
        <f>'3月'!M13</f>
        <v>0</v>
      </c>
      <c r="G23" s="96">
        <f>'4月'!M13</f>
        <v>0</v>
      </c>
      <c r="H23" s="96">
        <f>'5月'!M13</f>
        <v>0</v>
      </c>
      <c r="I23" s="96">
        <f>'6月'!M13</f>
        <v>0</v>
      </c>
      <c r="J23" s="96">
        <f>'7月'!M13</f>
        <v>0</v>
      </c>
      <c r="K23" s="96">
        <f>'8月'!M13</f>
        <v>0</v>
      </c>
      <c r="L23" s="96">
        <f>'9月'!M13</f>
        <v>0</v>
      </c>
      <c r="M23" s="96">
        <f>'10月'!M13</f>
        <v>0</v>
      </c>
      <c r="N23" s="96">
        <f>'11月'!M13</f>
        <v>0</v>
      </c>
      <c r="O23" s="97">
        <f>'12月'!M13</f>
        <v>0</v>
      </c>
      <c r="P23" s="117">
        <f t="shared" si="0"/>
        <v>0</v>
      </c>
    </row>
    <row r="24" spans="2:16" s="75" customFormat="1" ht="23">
      <c r="B24" s="107"/>
      <c r="C24" s="108" t="s">
        <v>101</v>
      </c>
      <c r="D24" s="109">
        <f>'1月'!M14</f>
        <v>40000</v>
      </c>
      <c r="E24" s="110">
        <f>'2月'!M14</f>
        <v>40000</v>
      </c>
      <c r="F24" s="110">
        <f>'3月'!M14</f>
        <v>40000</v>
      </c>
      <c r="G24" s="110">
        <f>'4月'!M14</f>
        <v>40000</v>
      </c>
      <c r="H24" s="110">
        <f>'5月'!M14</f>
        <v>40000</v>
      </c>
      <c r="I24" s="110">
        <f>'6月'!M14</f>
        <v>40000</v>
      </c>
      <c r="J24" s="110">
        <f>'7月'!M14</f>
        <v>40000</v>
      </c>
      <c r="K24" s="110">
        <f>'8月'!M14</f>
        <v>40000</v>
      </c>
      <c r="L24" s="110">
        <f>'9月'!M14</f>
        <v>40000</v>
      </c>
      <c r="M24" s="110">
        <f>'10月'!M14</f>
        <v>40000</v>
      </c>
      <c r="N24" s="110">
        <f>'11月'!M14</f>
        <v>40000</v>
      </c>
      <c r="O24" s="111">
        <f>'12月'!M14</f>
        <v>40000</v>
      </c>
      <c r="P24" s="112">
        <f t="shared" si="0"/>
        <v>480000</v>
      </c>
    </row>
    <row r="25" spans="2:16" ht="23">
      <c r="B25" s="91" t="s">
        <v>49</v>
      </c>
      <c r="C25" s="86" t="str">
        <f>設定!H5</f>
        <v>こども</v>
      </c>
      <c r="D25" s="95">
        <f>'1月'!O4</f>
        <v>30000</v>
      </c>
      <c r="E25" s="96">
        <f>'2月'!O4</f>
        <v>30000</v>
      </c>
      <c r="F25" s="96">
        <f>'3月'!O4</f>
        <v>30000</v>
      </c>
      <c r="G25" s="96">
        <f>'4月'!O4</f>
        <v>30000</v>
      </c>
      <c r="H25" s="96">
        <f>'5月'!O4</f>
        <v>30000</v>
      </c>
      <c r="I25" s="96">
        <f>'6月'!O4</f>
        <v>30000</v>
      </c>
      <c r="J25" s="96">
        <f>'7月'!O4</f>
        <v>30000</v>
      </c>
      <c r="K25" s="96">
        <f>'8月'!O4</f>
        <v>30000</v>
      </c>
      <c r="L25" s="96">
        <f>'9月'!O4</f>
        <v>30000</v>
      </c>
      <c r="M25" s="96">
        <f>'10月'!O4</f>
        <v>30000</v>
      </c>
      <c r="N25" s="96">
        <f>'11月'!O4</f>
        <v>30000</v>
      </c>
      <c r="O25" s="97">
        <f>'12月'!O4</f>
        <v>30000</v>
      </c>
      <c r="P25" s="117">
        <f t="shared" si="0"/>
        <v>360000</v>
      </c>
    </row>
    <row r="26" spans="2:16" ht="23">
      <c r="B26" s="91"/>
      <c r="C26" s="86" t="str">
        <f>設定!H6</f>
        <v>夫</v>
      </c>
      <c r="D26" s="95">
        <f>'1月'!O5</f>
        <v>0</v>
      </c>
      <c r="E26" s="96">
        <f>'2月'!O5</f>
        <v>0</v>
      </c>
      <c r="F26" s="96">
        <f>'3月'!O5</f>
        <v>0</v>
      </c>
      <c r="G26" s="96">
        <f>'4月'!O5</f>
        <v>0</v>
      </c>
      <c r="H26" s="96">
        <f>'5月'!O5</f>
        <v>0</v>
      </c>
      <c r="I26" s="96">
        <f>'6月'!O5</f>
        <v>0</v>
      </c>
      <c r="J26" s="96">
        <f>'7月'!O5</f>
        <v>0</v>
      </c>
      <c r="K26" s="96">
        <f>'8月'!O5</f>
        <v>0</v>
      </c>
      <c r="L26" s="96">
        <f>'9月'!O5</f>
        <v>0</v>
      </c>
      <c r="M26" s="96">
        <f>'10月'!O5</f>
        <v>0</v>
      </c>
      <c r="N26" s="96">
        <f>'11月'!O5</f>
        <v>0</v>
      </c>
      <c r="O26" s="97">
        <f>'12月'!O5</f>
        <v>0</v>
      </c>
      <c r="P26" s="117">
        <f t="shared" si="0"/>
        <v>0</v>
      </c>
    </row>
    <row r="27" spans="2:16" ht="23">
      <c r="B27" s="91"/>
      <c r="C27" s="86" t="str">
        <f>設定!H7</f>
        <v>妻</v>
      </c>
      <c r="D27" s="95">
        <f>'1月'!O6</f>
        <v>0</v>
      </c>
      <c r="E27" s="96">
        <f>'2月'!O6</f>
        <v>0</v>
      </c>
      <c r="F27" s="96">
        <f>'3月'!O6</f>
        <v>0</v>
      </c>
      <c r="G27" s="96">
        <f>'4月'!O6</f>
        <v>0</v>
      </c>
      <c r="H27" s="96">
        <f>'5月'!O6</f>
        <v>0</v>
      </c>
      <c r="I27" s="96">
        <f>'6月'!O6</f>
        <v>0</v>
      </c>
      <c r="J27" s="96">
        <f>'7月'!O6</f>
        <v>0</v>
      </c>
      <c r="K27" s="96">
        <f>'8月'!O6</f>
        <v>0</v>
      </c>
      <c r="L27" s="96">
        <f>'9月'!O6</f>
        <v>0</v>
      </c>
      <c r="M27" s="96">
        <f>'10月'!O6</f>
        <v>0</v>
      </c>
      <c r="N27" s="96">
        <f>'11月'!O6</f>
        <v>0</v>
      </c>
      <c r="O27" s="97">
        <f>'12月'!O6</f>
        <v>0</v>
      </c>
      <c r="P27" s="117">
        <f t="shared" si="0"/>
        <v>0</v>
      </c>
    </row>
    <row r="28" spans="2:16" ht="23">
      <c r="B28" s="91"/>
      <c r="C28" s="86">
        <f>設定!H8</f>
        <v>0</v>
      </c>
      <c r="D28" s="95">
        <f>'1月'!O7</f>
        <v>0</v>
      </c>
      <c r="E28" s="96">
        <f>'2月'!O7</f>
        <v>0</v>
      </c>
      <c r="F28" s="96">
        <f>'3月'!O7</f>
        <v>0</v>
      </c>
      <c r="G28" s="96">
        <f>'4月'!O7</f>
        <v>0</v>
      </c>
      <c r="H28" s="96">
        <f>'5月'!O7</f>
        <v>0</v>
      </c>
      <c r="I28" s="96">
        <f>'6月'!O7</f>
        <v>0</v>
      </c>
      <c r="J28" s="96">
        <f>'7月'!O7</f>
        <v>0</v>
      </c>
      <c r="K28" s="96">
        <f>'8月'!O7</f>
        <v>0</v>
      </c>
      <c r="L28" s="96">
        <f>'9月'!O7</f>
        <v>0</v>
      </c>
      <c r="M28" s="96">
        <f>'10月'!O7</f>
        <v>0</v>
      </c>
      <c r="N28" s="96">
        <f>'11月'!O7</f>
        <v>0</v>
      </c>
      <c r="O28" s="97">
        <f>'12月'!O7</f>
        <v>0</v>
      </c>
      <c r="P28" s="117">
        <f t="shared" si="0"/>
        <v>0</v>
      </c>
    </row>
    <row r="29" spans="2:16" ht="23">
      <c r="B29" s="91"/>
      <c r="C29" s="86">
        <f>設定!H9</f>
        <v>0</v>
      </c>
      <c r="D29" s="95">
        <f>'1月'!O8</f>
        <v>0</v>
      </c>
      <c r="E29" s="96">
        <f>'2月'!O8</f>
        <v>0</v>
      </c>
      <c r="F29" s="96">
        <f>'3月'!O8</f>
        <v>0</v>
      </c>
      <c r="G29" s="96">
        <f>'4月'!O8</f>
        <v>0</v>
      </c>
      <c r="H29" s="96">
        <f>'5月'!O8</f>
        <v>0</v>
      </c>
      <c r="I29" s="96">
        <f>'6月'!O8</f>
        <v>0</v>
      </c>
      <c r="J29" s="96">
        <f>'7月'!O8</f>
        <v>0</v>
      </c>
      <c r="K29" s="96">
        <f>'8月'!O8</f>
        <v>0</v>
      </c>
      <c r="L29" s="96">
        <f>'9月'!O8</f>
        <v>0</v>
      </c>
      <c r="M29" s="96">
        <f>'10月'!O8</f>
        <v>0</v>
      </c>
      <c r="N29" s="96">
        <f>'11月'!O8</f>
        <v>0</v>
      </c>
      <c r="O29" s="97">
        <f>'12月'!O8</f>
        <v>0</v>
      </c>
      <c r="P29" s="117">
        <f t="shared" si="0"/>
        <v>0</v>
      </c>
    </row>
    <row r="30" spans="2:16" ht="23">
      <c r="B30" s="91"/>
      <c r="C30" s="86">
        <f>設定!H10</f>
        <v>0</v>
      </c>
      <c r="D30" s="95">
        <f>'1月'!O9</f>
        <v>0</v>
      </c>
      <c r="E30" s="96">
        <f>'2月'!O9</f>
        <v>0</v>
      </c>
      <c r="F30" s="96">
        <f>'3月'!O9</f>
        <v>0</v>
      </c>
      <c r="G30" s="96">
        <f>'4月'!O9</f>
        <v>0</v>
      </c>
      <c r="H30" s="96">
        <f>'5月'!O9</f>
        <v>0</v>
      </c>
      <c r="I30" s="96">
        <f>'6月'!O9</f>
        <v>0</v>
      </c>
      <c r="J30" s="96">
        <f>'7月'!O9</f>
        <v>0</v>
      </c>
      <c r="K30" s="96">
        <f>'8月'!O9</f>
        <v>0</v>
      </c>
      <c r="L30" s="96">
        <f>'9月'!O9</f>
        <v>0</v>
      </c>
      <c r="M30" s="96">
        <f>'10月'!O9</f>
        <v>0</v>
      </c>
      <c r="N30" s="96">
        <f>'11月'!O9</f>
        <v>0</v>
      </c>
      <c r="O30" s="97">
        <f>'12月'!O9</f>
        <v>0</v>
      </c>
      <c r="P30" s="117">
        <f t="shared" si="0"/>
        <v>0</v>
      </c>
    </row>
    <row r="31" spans="2:16" ht="23">
      <c r="B31" s="91"/>
      <c r="C31" s="86">
        <f>設定!H11</f>
        <v>0</v>
      </c>
      <c r="D31" s="95">
        <f>'1月'!O10</f>
        <v>0</v>
      </c>
      <c r="E31" s="96">
        <f>'2月'!O10</f>
        <v>0</v>
      </c>
      <c r="F31" s="96">
        <f>'3月'!O10</f>
        <v>0</v>
      </c>
      <c r="G31" s="96">
        <f>'4月'!O10</f>
        <v>0</v>
      </c>
      <c r="H31" s="96">
        <f>'5月'!O10</f>
        <v>0</v>
      </c>
      <c r="I31" s="96">
        <f>'6月'!O10</f>
        <v>0</v>
      </c>
      <c r="J31" s="96">
        <f>'7月'!O10</f>
        <v>0</v>
      </c>
      <c r="K31" s="96">
        <f>'8月'!O10</f>
        <v>0</v>
      </c>
      <c r="L31" s="96">
        <f>'9月'!O10</f>
        <v>0</v>
      </c>
      <c r="M31" s="96">
        <f>'10月'!O10</f>
        <v>0</v>
      </c>
      <c r="N31" s="96">
        <f>'11月'!O10</f>
        <v>0</v>
      </c>
      <c r="O31" s="97">
        <f>'12月'!O10</f>
        <v>0</v>
      </c>
      <c r="P31" s="117">
        <f t="shared" si="0"/>
        <v>0</v>
      </c>
    </row>
    <row r="32" spans="2:16" ht="23">
      <c r="B32" s="91"/>
      <c r="C32" s="86">
        <f>設定!H12</f>
        <v>0</v>
      </c>
      <c r="D32" s="95">
        <f>'1月'!O11</f>
        <v>0</v>
      </c>
      <c r="E32" s="96">
        <f>'2月'!O11</f>
        <v>0</v>
      </c>
      <c r="F32" s="96">
        <f>'3月'!O11</f>
        <v>0</v>
      </c>
      <c r="G32" s="96">
        <f>'4月'!O11</f>
        <v>0</v>
      </c>
      <c r="H32" s="96">
        <f>'5月'!O11</f>
        <v>0</v>
      </c>
      <c r="I32" s="96">
        <f>'6月'!O11</f>
        <v>0</v>
      </c>
      <c r="J32" s="96">
        <f>'7月'!O11</f>
        <v>0</v>
      </c>
      <c r="K32" s="96">
        <f>'8月'!O11</f>
        <v>0</v>
      </c>
      <c r="L32" s="96">
        <f>'9月'!O11</f>
        <v>0</v>
      </c>
      <c r="M32" s="96">
        <f>'10月'!O11</f>
        <v>0</v>
      </c>
      <c r="N32" s="96">
        <f>'11月'!O11</f>
        <v>0</v>
      </c>
      <c r="O32" s="97">
        <f>'12月'!O11</f>
        <v>0</v>
      </c>
      <c r="P32" s="117">
        <f t="shared" si="0"/>
        <v>0</v>
      </c>
    </row>
    <row r="33" spans="2:16" ht="23">
      <c r="B33" s="91"/>
      <c r="C33" s="86">
        <f>設定!H13</f>
        <v>0</v>
      </c>
      <c r="D33" s="95">
        <f>'1月'!O12</f>
        <v>0</v>
      </c>
      <c r="E33" s="96">
        <f>'2月'!O12</f>
        <v>0</v>
      </c>
      <c r="F33" s="96">
        <f>'3月'!O12</f>
        <v>0</v>
      </c>
      <c r="G33" s="96">
        <f>'4月'!O12</f>
        <v>0</v>
      </c>
      <c r="H33" s="96">
        <f>'5月'!O12</f>
        <v>0</v>
      </c>
      <c r="I33" s="96">
        <f>'6月'!O12</f>
        <v>0</v>
      </c>
      <c r="J33" s="96">
        <f>'7月'!O12</f>
        <v>0</v>
      </c>
      <c r="K33" s="96">
        <f>'8月'!O12</f>
        <v>0</v>
      </c>
      <c r="L33" s="96">
        <f>'9月'!O12</f>
        <v>0</v>
      </c>
      <c r="M33" s="96">
        <f>'10月'!O12</f>
        <v>0</v>
      </c>
      <c r="N33" s="96">
        <f>'11月'!O12</f>
        <v>0</v>
      </c>
      <c r="O33" s="97">
        <f>'12月'!O12</f>
        <v>0</v>
      </c>
      <c r="P33" s="117">
        <f t="shared" si="0"/>
        <v>0</v>
      </c>
    </row>
    <row r="34" spans="2:16" ht="23">
      <c r="B34" s="91"/>
      <c r="C34" s="86">
        <f>設定!H14</f>
        <v>0</v>
      </c>
      <c r="D34" s="95">
        <f>'1月'!O13</f>
        <v>0</v>
      </c>
      <c r="E34" s="96">
        <f>'2月'!O13</f>
        <v>0</v>
      </c>
      <c r="F34" s="96">
        <f>'3月'!O13</f>
        <v>0</v>
      </c>
      <c r="G34" s="96">
        <f>'4月'!O13</f>
        <v>0</v>
      </c>
      <c r="H34" s="96">
        <f>'5月'!O13</f>
        <v>0</v>
      </c>
      <c r="I34" s="96">
        <f>'6月'!O13</f>
        <v>0</v>
      </c>
      <c r="J34" s="96">
        <f>'7月'!O13</f>
        <v>0</v>
      </c>
      <c r="K34" s="96">
        <f>'8月'!O13</f>
        <v>0</v>
      </c>
      <c r="L34" s="96">
        <f>'9月'!O13</f>
        <v>0</v>
      </c>
      <c r="M34" s="96">
        <f>'10月'!O13</f>
        <v>0</v>
      </c>
      <c r="N34" s="96">
        <f>'11月'!O13</f>
        <v>0</v>
      </c>
      <c r="O34" s="97">
        <f>'12月'!O13</f>
        <v>0</v>
      </c>
      <c r="P34" s="117">
        <f t="shared" si="0"/>
        <v>0</v>
      </c>
    </row>
    <row r="35" spans="2:16" s="75" customFormat="1" ht="23">
      <c r="B35" s="101"/>
      <c r="C35" s="102" t="s">
        <v>102</v>
      </c>
      <c r="D35" s="103">
        <f>'1月'!O14</f>
        <v>30000</v>
      </c>
      <c r="E35" s="104">
        <f>'2月'!O14</f>
        <v>30000</v>
      </c>
      <c r="F35" s="104">
        <f>'3月'!O14</f>
        <v>30000</v>
      </c>
      <c r="G35" s="104">
        <f>'4月'!O14</f>
        <v>30000</v>
      </c>
      <c r="H35" s="104">
        <f>'5月'!O14</f>
        <v>30000</v>
      </c>
      <c r="I35" s="104">
        <f>'6月'!O14</f>
        <v>30000</v>
      </c>
      <c r="J35" s="104">
        <f>'7月'!O14</f>
        <v>30000</v>
      </c>
      <c r="K35" s="104">
        <f>'8月'!O14</f>
        <v>30000</v>
      </c>
      <c r="L35" s="104">
        <f>'9月'!O14</f>
        <v>30000</v>
      </c>
      <c r="M35" s="104">
        <f>'10月'!O14</f>
        <v>30000</v>
      </c>
      <c r="N35" s="104">
        <f>'11月'!O14</f>
        <v>30000</v>
      </c>
      <c r="O35" s="105">
        <f>'12月'!O14</f>
        <v>30000</v>
      </c>
      <c r="P35" s="106">
        <f t="shared" si="0"/>
        <v>360000</v>
      </c>
    </row>
    <row r="36" spans="2:16" ht="23">
      <c r="B36" s="92" t="s">
        <v>50</v>
      </c>
      <c r="C36" s="90" t="str">
        <f>設定!J5</f>
        <v>住居費</v>
      </c>
      <c r="D36" s="98">
        <f>'1月'!Q4</f>
        <v>70000</v>
      </c>
      <c r="E36" s="99">
        <f>'2月'!Q4</f>
        <v>70000</v>
      </c>
      <c r="F36" s="99">
        <f>'3月'!Q4</f>
        <v>70000</v>
      </c>
      <c r="G36" s="99">
        <f>'4月'!Q4</f>
        <v>70000</v>
      </c>
      <c r="H36" s="99">
        <f>'5月'!Q4</f>
        <v>70000</v>
      </c>
      <c r="I36" s="99">
        <f>'6月'!Q4</f>
        <v>70000</v>
      </c>
      <c r="J36" s="99">
        <f>'7月'!Q4</f>
        <v>70000</v>
      </c>
      <c r="K36" s="99">
        <f>'8月'!Q4</f>
        <v>70000</v>
      </c>
      <c r="L36" s="99">
        <f>'9月'!Q4</f>
        <v>70000</v>
      </c>
      <c r="M36" s="99">
        <f>'10月'!Q4</f>
        <v>70000</v>
      </c>
      <c r="N36" s="99">
        <f>'11月'!Q4</f>
        <v>70000</v>
      </c>
      <c r="O36" s="100">
        <f>'12月'!Q4</f>
        <v>70000</v>
      </c>
      <c r="P36" s="118">
        <f t="shared" si="0"/>
        <v>840000</v>
      </c>
    </row>
    <row r="37" spans="2:16" ht="23">
      <c r="B37" s="91"/>
      <c r="C37" s="86" t="str">
        <f>設定!J6</f>
        <v>光熱費</v>
      </c>
      <c r="D37" s="95">
        <f>'1月'!Q5</f>
        <v>0</v>
      </c>
      <c r="E37" s="96">
        <f>'2月'!Q5</f>
        <v>0</v>
      </c>
      <c r="F37" s="96">
        <f>'3月'!Q5</f>
        <v>0</v>
      </c>
      <c r="G37" s="96">
        <f>'4月'!Q5</f>
        <v>0</v>
      </c>
      <c r="H37" s="96">
        <f>'5月'!Q5</f>
        <v>0</v>
      </c>
      <c r="I37" s="96">
        <f>'6月'!Q5</f>
        <v>0</v>
      </c>
      <c r="J37" s="96">
        <f>'7月'!Q5</f>
        <v>0</v>
      </c>
      <c r="K37" s="96">
        <f>'8月'!Q5</f>
        <v>0</v>
      </c>
      <c r="L37" s="96">
        <f>'9月'!Q5</f>
        <v>0</v>
      </c>
      <c r="M37" s="96">
        <f>'10月'!Q5</f>
        <v>0</v>
      </c>
      <c r="N37" s="96">
        <f>'11月'!Q5</f>
        <v>0</v>
      </c>
      <c r="O37" s="97">
        <f>'12月'!Q5</f>
        <v>0</v>
      </c>
      <c r="P37" s="117">
        <f t="shared" si="0"/>
        <v>0</v>
      </c>
    </row>
    <row r="38" spans="2:16" ht="23">
      <c r="B38" s="91"/>
      <c r="C38" s="86" t="str">
        <f>設定!J7</f>
        <v>水道費</v>
      </c>
      <c r="D38" s="95">
        <f>'1月'!Q6</f>
        <v>0</v>
      </c>
      <c r="E38" s="96">
        <f>'2月'!Q6</f>
        <v>0</v>
      </c>
      <c r="F38" s="96">
        <f>'3月'!Q6</f>
        <v>0</v>
      </c>
      <c r="G38" s="96">
        <f>'4月'!Q6</f>
        <v>0</v>
      </c>
      <c r="H38" s="96">
        <f>'5月'!Q6</f>
        <v>0</v>
      </c>
      <c r="I38" s="96">
        <f>'6月'!Q6</f>
        <v>0</v>
      </c>
      <c r="J38" s="96">
        <f>'7月'!Q6</f>
        <v>0</v>
      </c>
      <c r="K38" s="96">
        <f>'8月'!Q6</f>
        <v>0</v>
      </c>
      <c r="L38" s="96">
        <f>'9月'!Q6</f>
        <v>0</v>
      </c>
      <c r="M38" s="96">
        <f>'10月'!Q6</f>
        <v>0</v>
      </c>
      <c r="N38" s="96">
        <f>'11月'!Q6</f>
        <v>0</v>
      </c>
      <c r="O38" s="97">
        <f>'12月'!Q6</f>
        <v>0</v>
      </c>
      <c r="P38" s="117">
        <f t="shared" si="0"/>
        <v>0</v>
      </c>
    </row>
    <row r="39" spans="2:16" ht="23">
      <c r="B39" s="91"/>
      <c r="C39" s="86" t="str">
        <f>設定!J8</f>
        <v>通信費</v>
      </c>
      <c r="D39" s="95">
        <f>'1月'!Q7</f>
        <v>0</v>
      </c>
      <c r="E39" s="96">
        <f>'2月'!Q7</f>
        <v>0</v>
      </c>
      <c r="F39" s="96">
        <f>'3月'!Q7</f>
        <v>0</v>
      </c>
      <c r="G39" s="96">
        <f>'4月'!Q7</f>
        <v>0</v>
      </c>
      <c r="H39" s="96">
        <f>'5月'!Q7</f>
        <v>0</v>
      </c>
      <c r="I39" s="96">
        <f>'6月'!Q7</f>
        <v>0</v>
      </c>
      <c r="J39" s="96">
        <f>'7月'!Q7</f>
        <v>0</v>
      </c>
      <c r="K39" s="96">
        <f>'8月'!Q7</f>
        <v>0</v>
      </c>
      <c r="L39" s="96">
        <f>'9月'!Q7</f>
        <v>0</v>
      </c>
      <c r="M39" s="96">
        <f>'10月'!Q7</f>
        <v>0</v>
      </c>
      <c r="N39" s="96">
        <f>'11月'!Q7</f>
        <v>0</v>
      </c>
      <c r="O39" s="97">
        <f>'12月'!Q7</f>
        <v>0</v>
      </c>
      <c r="P39" s="117">
        <f t="shared" si="0"/>
        <v>0</v>
      </c>
    </row>
    <row r="40" spans="2:16" ht="23">
      <c r="B40" s="91"/>
      <c r="C40" s="86" t="str">
        <f>設定!J9</f>
        <v>車費</v>
      </c>
      <c r="D40" s="95">
        <f>'1月'!Q8</f>
        <v>0</v>
      </c>
      <c r="E40" s="96">
        <f>'2月'!Q8</f>
        <v>0</v>
      </c>
      <c r="F40" s="96">
        <f>'3月'!Q8</f>
        <v>0</v>
      </c>
      <c r="G40" s="96">
        <f>'4月'!Q8</f>
        <v>0</v>
      </c>
      <c r="H40" s="96">
        <f>'5月'!Q8</f>
        <v>0</v>
      </c>
      <c r="I40" s="96">
        <f>'6月'!Q8</f>
        <v>0</v>
      </c>
      <c r="J40" s="96">
        <f>'7月'!Q8</f>
        <v>0</v>
      </c>
      <c r="K40" s="96">
        <f>'8月'!Q8</f>
        <v>0</v>
      </c>
      <c r="L40" s="96">
        <f>'9月'!Q8</f>
        <v>0</v>
      </c>
      <c r="M40" s="96">
        <f>'10月'!Q8</f>
        <v>0</v>
      </c>
      <c r="N40" s="96">
        <f>'11月'!Q8</f>
        <v>0</v>
      </c>
      <c r="O40" s="97">
        <f>'12月'!Q8</f>
        <v>0</v>
      </c>
      <c r="P40" s="117">
        <f t="shared" si="0"/>
        <v>0</v>
      </c>
    </row>
    <row r="41" spans="2:16" ht="23">
      <c r="B41" s="91"/>
      <c r="C41" s="86" t="str">
        <f>設定!J10</f>
        <v>自己投資</v>
      </c>
      <c r="D41" s="95">
        <f>'1月'!Q9</f>
        <v>0</v>
      </c>
      <c r="E41" s="96">
        <f>'2月'!Q9</f>
        <v>0</v>
      </c>
      <c r="F41" s="96">
        <f>'3月'!Q9</f>
        <v>0</v>
      </c>
      <c r="G41" s="96">
        <f>'4月'!Q9</f>
        <v>0</v>
      </c>
      <c r="H41" s="96">
        <f>'5月'!Q9</f>
        <v>0</v>
      </c>
      <c r="I41" s="96">
        <f>'6月'!Q9</f>
        <v>0</v>
      </c>
      <c r="J41" s="96">
        <f>'7月'!Q9</f>
        <v>0</v>
      </c>
      <c r="K41" s="96">
        <f>'8月'!Q9</f>
        <v>0</v>
      </c>
      <c r="L41" s="96">
        <f>'9月'!Q9</f>
        <v>0</v>
      </c>
      <c r="M41" s="96">
        <f>'10月'!Q9</f>
        <v>0</v>
      </c>
      <c r="N41" s="96">
        <f>'11月'!Q9</f>
        <v>0</v>
      </c>
      <c r="O41" s="97">
        <f>'12月'!Q9</f>
        <v>0</v>
      </c>
      <c r="P41" s="117">
        <f t="shared" si="0"/>
        <v>0</v>
      </c>
    </row>
    <row r="42" spans="2:16" ht="23">
      <c r="B42" s="91"/>
      <c r="C42" s="86">
        <f>設定!J11</f>
        <v>0</v>
      </c>
      <c r="D42" s="95">
        <f>'1月'!Q10</f>
        <v>0</v>
      </c>
      <c r="E42" s="96">
        <f>'2月'!Q10</f>
        <v>0</v>
      </c>
      <c r="F42" s="96">
        <f>'3月'!Q10</f>
        <v>0</v>
      </c>
      <c r="G42" s="96">
        <f>'4月'!Q10</f>
        <v>0</v>
      </c>
      <c r="H42" s="96">
        <f>'5月'!Q10</f>
        <v>0</v>
      </c>
      <c r="I42" s="96">
        <f>'6月'!Q10</f>
        <v>0</v>
      </c>
      <c r="J42" s="96">
        <f>'7月'!Q10</f>
        <v>0</v>
      </c>
      <c r="K42" s="96">
        <f>'8月'!Q10</f>
        <v>0</v>
      </c>
      <c r="L42" s="96">
        <f>'9月'!Q10</f>
        <v>0</v>
      </c>
      <c r="M42" s="96">
        <f>'10月'!Q10</f>
        <v>0</v>
      </c>
      <c r="N42" s="96">
        <f>'11月'!Q10</f>
        <v>0</v>
      </c>
      <c r="O42" s="97">
        <f>'12月'!Q10</f>
        <v>0</v>
      </c>
      <c r="P42" s="117">
        <f t="shared" si="0"/>
        <v>0</v>
      </c>
    </row>
    <row r="43" spans="2:16" ht="23">
      <c r="B43" s="91"/>
      <c r="C43" s="86">
        <f>設定!J12</f>
        <v>0</v>
      </c>
      <c r="D43" s="95">
        <f>'1月'!Q11</f>
        <v>0</v>
      </c>
      <c r="E43" s="96">
        <f>'2月'!Q11</f>
        <v>0</v>
      </c>
      <c r="F43" s="96">
        <f>'3月'!Q11</f>
        <v>0</v>
      </c>
      <c r="G43" s="96">
        <f>'4月'!Q11</f>
        <v>0</v>
      </c>
      <c r="H43" s="96">
        <f>'5月'!Q11</f>
        <v>0</v>
      </c>
      <c r="I43" s="96">
        <f>'6月'!Q11</f>
        <v>0</v>
      </c>
      <c r="J43" s="96">
        <f>'7月'!Q11</f>
        <v>0</v>
      </c>
      <c r="K43" s="96">
        <f>'8月'!Q11</f>
        <v>0</v>
      </c>
      <c r="L43" s="96">
        <f>'9月'!Q11</f>
        <v>0</v>
      </c>
      <c r="M43" s="96">
        <f>'10月'!Q11</f>
        <v>0</v>
      </c>
      <c r="N43" s="96">
        <f>'11月'!Q11</f>
        <v>0</v>
      </c>
      <c r="O43" s="97">
        <f>'12月'!Q11</f>
        <v>0</v>
      </c>
      <c r="P43" s="117">
        <f t="shared" si="0"/>
        <v>0</v>
      </c>
    </row>
    <row r="44" spans="2:16" ht="23">
      <c r="B44" s="91"/>
      <c r="C44" s="86">
        <f>設定!J13</f>
        <v>0</v>
      </c>
      <c r="D44" s="95">
        <f>'1月'!Q12</f>
        <v>0</v>
      </c>
      <c r="E44" s="96">
        <f>'2月'!Q12</f>
        <v>0</v>
      </c>
      <c r="F44" s="96">
        <f>'3月'!Q12</f>
        <v>0</v>
      </c>
      <c r="G44" s="96">
        <f>'4月'!Q12</f>
        <v>0</v>
      </c>
      <c r="H44" s="96">
        <f>'5月'!Q12</f>
        <v>0</v>
      </c>
      <c r="I44" s="96">
        <f>'6月'!Q12</f>
        <v>0</v>
      </c>
      <c r="J44" s="96">
        <f>'7月'!Q12</f>
        <v>0</v>
      </c>
      <c r="K44" s="96">
        <f>'8月'!Q12</f>
        <v>0</v>
      </c>
      <c r="L44" s="96">
        <f>'9月'!Q12</f>
        <v>0</v>
      </c>
      <c r="M44" s="96">
        <f>'10月'!Q12</f>
        <v>0</v>
      </c>
      <c r="N44" s="96">
        <f>'11月'!Q12</f>
        <v>0</v>
      </c>
      <c r="O44" s="97">
        <f>'12月'!Q12</f>
        <v>0</v>
      </c>
      <c r="P44" s="117">
        <f t="shared" si="0"/>
        <v>0</v>
      </c>
    </row>
    <row r="45" spans="2:16" ht="23">
      <c r="B45" s="91"/>
      <c r="C45" s="86">
        <f>設定!J14</f>
        <v>0</v>
      </c>
      <c r="D45" s="95">
        <f>'1月'!Q13</f>
        <v>0</v>
      </c>
      <c r="E45" s="96">
        <f>'2月'!Q13</f>
        <v>0</v>
      </c>
      <c r="F45" s="96">
        <f>'3月'!Q13</f>
        <v>0</v>
      </c>
      <c r="G45" s="96">
        <f>'4月'!Q13</f>
        <v>0</v>
      </c>
      <c r="H45" s="96">
        <f>'5月'!Q13</f>
        <v>0</v>
      </c>
      <c r="I45" s="96">
        <f>'6月'!Q13</f>
        <v>0</v>
      </c>
      <c r="J45" s="96">
        <f>'7月'!Q13</f>
        <v>0</v>
      </c>
      <c r="K45" s="96">
        <f>'8月'!Q13</f>
        <v>0</v>
      </c>
      <c r="L45" s="96">
        <f>'9月'!Q13</f>
        <v>0</v>
      </c>
      <c r="M45" s="96">
        <f>'10月'!Q13</f>
        <v>0</v>
      </c>
      <c r="N45" s="96">
        <f>'11月'!Q13</f>
        <v>0</v>
      </c>
      <c r="O45" s="97">
        <f>'12月'!Q13</f>
        <v>0</v>
      </c>
      <c r="P45" s="117">
        <f t="shared" si="0"/>
        <v>0</v>
      </c>
    </row>
    <row r="46" spans="2:16" s="75" customFormat="1" ht="23">
      <c r="B46" s="107"/>
      <c r="C46" s="108" t="s">
        <v>56</v>
      </c>
      <c r="D46" s="109">
        <f>'1月'!Q14</f>
        <v>70000</v>
      </c>
      <c r="E46" s="110">
        <f>'2月'!Q14</f>
        <v>70000</v>
      </c>
      <c r="F46" s="110">
        <f>'3月'!Q14</f>
        <v>70000</v>
      </c>
      <c r="G46" s="110">
        <f>'4月'!Q14</f>
        <v>70000</v>
      </c>
      <c r="H46" s="110">
        <f>'5月'!Q14</f>
        <v>70000</v>
      </c>
      <c r="I46" s="110">
        <f>'6月'!Q14</f>
        <v>70000</v>
      </c>
      <c r="J46" s="110">
        <f>'7月'!Q14</f>
        <v>70000</v>
      </c>
      <c r="K46" s="110">
        <f>'8月'!Q14</f>
        <v>70000</v>
      </c>
      <c r="L46" s="110">
        <f>'9月'!Q14</f>
        <v>70000</v>
      </c>
      <c r="M46" s="110">
        <f>'10月'!Q14</f>
        <v>70000</v>
      </c>
      <c r="N46" s="110">
        <f>'11月'!Q14</f>
        <v>70000</v>
      </c>
      <c r="O46" s="111">
        <f>'12月'!Q14</f>
        <v>70000</v>
      </c>
      <c r="P46" s="112">
        <f t="shared" si="0"/>
        <v>840000</v>
      </c>
    </row>
    <row r="47" spans="2:16" ht="23">
      <c r="B47" s="91" t="s">
        <v>51</v>
      </c>
      <c r="C47" s="86" t="str">
        <f>設定!L5</f>
        <v>食費</v>
      </c>
      <c r="D47" s="95">
        <f>'1月'!T4</f>
        <v>51000</v>
      </c>
      <c r="E47" s="96">
        <f>'2月'!T4</f>
        <v>7000</v>
      </c>
      <c r="F47" s="96">
        <f>'3月'!T4</f>
        <v>7000</v>
      </c>
      <c r="G47" s="96">
        <f>'4月'!T4</f>
        <v>7000</v>
      </c>
      <c r="H47" s="96">
        <f>'5月'!T4</f>
        <v>7000</v>
      </c>
      <c r="I47" s="96">
        <f>'6月'!T4</f>
        <v>7000</v>
      </c>
      <c r="J47" s="96">
        <f>'7月'!T4</f>
        <v>7000</v>
      </c>
      <c r="K47" s="96">
        <f>'8月'!T4</f>
        <v>7000</v>
      </c>
      <c r="L47" s="96">
        <f>'9月'!T4</f>
        <v>7000</v>
      </c>
      <c r="M47" s="96">
        <f>'10月'!T4</f>
        <v>7000</v>
      </c>
      <c r="N47" s="96">
        <f>'11月'!T4</f>
        <v>7000</v>
      </c>
      <c r="O47" s="97">
        <f>'12月'!T4</f>
        <v>7000</v>
      </c>
      <c r="P47" s="117">
        <f t="shared" si="0"/>
        <v>128000</v>
      </c>
    </row>
    <row r="48" spans="2:16" ht="23">
      <c r="B48" s="91"/>
      <c r="C48" s="86" t="str">
        <f>設定!L6</f>
        <v>外食</v>
      </c>
      <c r="D48" s="95">
        <f>'1月'!T5</f>
        <v>5000</v>
      </c>
      <c r="E48" s="96">
        <f>'2月'!T5</f>
        <v>0</v>
      </c>
      <c r="F48" s="96">
        <f>'3月'!T5</f>
        <v>0</v>
      </c>
      <c r="G48" s="96">
        <f>'4月'!T5</f>
        <v>0</v>
      </c>
      <c r="H48" s="96">
        <f>'5月'!T5</f>
        <v>0</v>
      </c>
      <c r="I48" s="96">
        <f>'6月'!T5</f>
        <v>0</v>
      </c>
      <c r="J48" s="96">
        <f>'7月'!T5</f>
        <v>0</v>
      </c>
      <c r="K48" s="96">
        <f>'8月'!T5</f>
        <v>0</v>
      </c>
      <c r="L48" s="96">
        <f>'9月'!T5</f>
        <v>0</v>
      </c>
      <c r="M48" s="96">
        <f>'10月'!T5</f>
        <v>0</v>
      </c>
      <c r="N48" s="96">
        <f>'11月'!T5</f>
        <v>0</v>
      </c>
      <c r="O48" s="97">
        <f>'12月'!T5</f>
        <v>0</v>
      </c>
      <c r="P48" s="117">
        <f t="shared" si="0"/>
        <v>5000</v>
      </c>
    </row>
    <row r="49" spans="2:16" ht="23">
      <c r="B49" s="91"/>
      <c r="C49" s="86" t="str">
        <f>設定!L7</f>
        <v>日用品</v>
      </c>
      <c r="D49" s="95">
        <f>'1月'!T6</f>
        <v>5000</v>
      </c>
      <c r="E49" s="96">
        <f>'2月'!T6</f>
        <v>0</v>
      </c>
      <c r="F49" s="96">
        <f>'3月'!T6</f>
        <v>0</v>
      </c>
      <c r="G49" s="96">
        <f>'4月'!T6</f>
        <v>0</v>
      </c>
      <c r="H49" s="96">
        <f>'5月'!T6</f>
        <v>0</v>
      </c>
      <c r="I49" s="96">
        <f>'6月'!T6</f>
        <v>0</v>
      </c>
      <c r="J49" s="96">
        <f>'7月'!T6</f>
        <v>0</v>
      </c>
      <c r="K49" s="96">
        <f>'8月'!T6</f>
        <v>0</v>
      </c>
      <c r="L49" s="96">
        <f>'9月'!T6</f>
        <v>0</v>
      </c>
      <c r="M49" s="96">
        <f>'10月'!T6</f>
        <v>0</v>
      </c>
      <c r="N49" s="96">
        <f>'11月'!T6</f>
        <v>0</v>
      </c>
      <c r="O49" s="97">
        <f>'12月'!T6</f>
        <v>0</v>
      </c>
      <c r="P49" s="117">
        <f t="shared" si="0"/>
        <v>5000</v>
      </c>
    </row>
    <row r="50" spans="2:16" ht="23">
      <c r="B50" s="91"/>
      <c r="C50" s="86" t="str">
        <f>設定!L8</f>
        <v>娯楽費</v>
      </c>
      <c r="D50" s="95">
        <f>'1月'!T7</f>
        <v>5000</v>
      </c>
      <c r="E50" s="96">
        <f>'2月'!T7</f>
        <v>0</v>
      </c>
      <c r="F50" s="96">
        <f>'3月'!T7</f>
        <v>0</v>
      </c>
      <c r="G50" s="96">
        <f>'4月'!T7</f>
        <v>0</v>
      </c>
      <c r="H50" s="96">
        <f>'5月'!T7</f>
        <v>0</v>
      </c>
      <c r="I50" s="96">
        <f>'6月'!T7</f>
        <v>0</v>
      </c>
      <c r="J50" s="96">
        <f>'7月'!T7</f>
        <v>0</v>
      </c>
      <c r="K50" s="96">
        <f>'8月'!T7</f>
        <v>0</v>
      </c>
      <c r="L50" s="96">
        <f>'9月'!T7</f>
        <v>0</v>
      </c>
      <c r="M50" s="96">
        <f>'10月'!T7</f>
        <v>0</v>
      </c>
      <c r="N50" s="96">
        <f>'11月'!T7</f>
        <v>0</v>
      </c>
      <c r="O50" s="97">
        <f>'12月'!T7</f>
        <v>0</v>
      </c>
      <c r="P50" s="117">
        <f t="shared" si="0"/>
        <v>5000</v>
      </c>
    </row>
    <row r="51" spans="2:16" ht="23">
      <c r="B51" s="91"/>
      <c r="C51" s="86" t="str">
        <f>設定!L9</f>
        <v>美容費</v>
      </c>
      <c r="D51" s="95">
        <f>'1月'!T8</f>
        <v>0</v>
      </c>
      <c r="E51" s="96">
        <f>'2月'!T8</f>
        <v>0</v>
      </c>
      <c r="F51" s="96">
        <f>'3月'!T8</f>
        <v>0</v>
      </c>
      <c r="G51" s="96">
        <f>'4月'!T8</f>
        <v>0</v>
      </c>
      <c r="H51" s="96">
        <f>'5月'!T8</f>
        <v>0</v>
      </c>
      <c r="I51" s="96">
        <f>'6月'!T8</f>
        <v>0</v>
      </c>
      <c r="J51" s="96">
        <f>'7月'!T8</f>
        <v>0</v>
      </c>
      <c r="K51" s="96">
        <f>'8月'!T8</f>
        <v>0</v>
      </c>
      <c r="L51" s="96">
        <f>'9月'!T8</f>
        <v>0</v>
      </c>
      <c r="M51" s="96">
        <f>'10月'!T8</f>
        <v>0</v>
      </c>
      <c r="N51" s="96">
        <f>'11月'!T8</f>
        <v>0</v>
      </c>
      <c r="O51" s="97">
        <f>'12月'!T8</f>
        <v>0</v>
      </c>
      <c r="P51" s="117">
        <f t="shared" si="0"/>
        <v>0</v>
      </c>
    </row>
    <row r="52" spans="2:16" ht="23">
      <c r="B52" s="91"/>
      <c r="C52" s="86" t="str">
        <f>設定!L10</f>
        <v>交際費</v>
      </c>
      <c r="D52" s="95">
        <f>'1月'!T9</f>
        <v>0</v>
      </c>
      <c r="E52" s="96">
        <f>'2月'!T9</f>
        <v>0</v>
      </c>
      <c r="F52" s="96">
        <f>'3月'!T9</f>
        <v>0</v>
      </c>
      <c r="G52" s="96">
        <f>'4月'!T9</f>
        <v>0</v>
      </c>
      <c r="H52" s="96">
        <f>'5月'!T9</f>
        <v>0</v>
      </c>
      <c r="I52" s="96">
        <f>'6月'!T9</f>
        <v>0</v>
      </c>
      <c r="J52" s="96">
        <f>'7月'!T9</f>
        <v>0</v>
      </c>
      <c r="K52" s="96">
        <f>'8月'!T9</f>
        <v>0</v>
      </c>
      <c r="L52" s="96">
        <f>'9月'!T9</f>
        <v>0</v>
      </c>
      <c r="M52" s="96">
        <f>'10月'!T9</f>
        <v>0</v>
      </c>
      <c r="N52" s="96">
        <f>'11月'!T9</f>
        <v>0</v>
      </c>
      <c r="O52" s="97">
        <f>'12月'!T9</f>
        <v>0</v>
      </c>
      <c r="P52" s="117">
        <f t="shared" si="0"/>
        <v>0</v>
      </c>
    </row>
    <row r="53" spans="2:16" ht="23">
      <c r="B53" s="91"/>
      <c r="C53" s="86" t="str">
        <f>設定!L11</f>
        <v>その他</v>
      </c>
      <c r="D53" s="95">
        <f>'1月'!T10</f>
        <v>0</v>
      </c>
      <c r="E53" s="96">
        <f>'2月'!T10</f>
        <v>0</v>
      </c>
      <c r="F53" s="96">
        <f>'3月'!T10</f>
        <v>0</v>
      </c>
      <c r="G53" s="96">
        <f>'4月'!T10</f>
        <v>0</v>
      </c>
      <c r="H53" s="96">
        <f>'5月'!T10</f>
        <v>0</v>
      </c>
      <c r="I53" s="96">
        <f>'6月'!T10</f>
        <v>0</v>
      </c>
      <c r="J53" s="96">
        <f>'7月'!T10</f>
        <v>0</v>
      </c>
      <c r="K53" s="96">
        <f>'8月'!T10</f>
        <v>0</v>
      </c>
      <c r="L53" s="96">
        <f>'9月'!T10</f>
        <v>0</v>
      </c>
      <c r="M53" s="96">
        <f>'10月'!T10</f>
        <v>0</v>
      </c>
      <c r="N53" s="96">
        <f>'11月'!T10</f>
        <v>0</v>
      </c>
      <c r="O53" s="97">
        <f>'12月'!T10</f>
        <v>0</v>
      </c>
      <c r="P53" s="117">
        <f t="shared" si="0"/>
        <v>0</v>
      </c>
    </row>
    <row r="54" spans="2:16" ht="23">
      <c r="B54" s="91"/>
      <c r="C54" s="86">
        <f>設定!L12</f>
        <v>0</v>
      </c>
      <c r="D54" s="95">
        <f>'1月'!T11</f>
        <v>0</v>
      </c>
      <c r="E54" s="96">
        <f>'2月'!T11</f>
        <v>0</v>
      </c>
      <c r="F54" s="96">
        <f>'3月'!T11</f>
        <v>0</v>
      </c>
      <c r="G54" s="96">
        <f>'4月'!T11</f>
        <v>0</v>
      </c>
      <c r="H54" s="96">
        <f>'5月'!T11</f>
        <v>0</v>
      </c>
      <c r="I54" s="96">
        <f>'6月'!T11</f>
        <v>0</v>
      </c>
      <c r="J54" s="96">
        <f>'7月'!T11</f>
        <v>0</v>
      </c>
      <c r="K54" s="96">
        <f>'8月'!T11</f>
        <v>0</v>
      </c>
      <c r="L54" s="96">
        <f>'9月'!T11</f>
        <v>0</v>
      </c>
      <c r="M54" s="96">
        <f>'10月'!T11</f>
        <v>0</v>
      </c>
      <c r="N54" s="96">
        <f>'11月'!T11</f>
        <v>0</v>
      </c>
      <c r="O54" s="97">
        <f>'12月'!T11</f>
        <v>0</v>
      </c>
      <c r="P54" s="117">
        <f t="shared" si="0"/>
        <v>0</v>
      </c>
    </row>
    <row r="55" spans="2:16" ht="23">
      <c r="B55" s="91"/>
      <c r="C55" s="86">
        <f>設定!L13</f>
        <v>0</v>
      </c>
      <c r="D55" s="95">
        <f>'1月'!T12</f>
        <v>0</v>
      </c>
      <c r="E55" s="96">
        <f>'2月'!T12</f>
        <v>0</v>
      </c>
      <c r="F55" s="96">
        <f>'3月'!T12</f>
        <v>0</v>
      </c>
      <c r="G55" s="96">
        <f>'4月'!T12</f>
        <v>0</v>
      </c>
      <c r="H55" s="96">
        <f>'5月'!T12</f>
        <v>0</v>
      </c>
      <c r="I55" s="96">
        <f>'6月'!T12</f>
        <v>0</v>
      </c>
      <c r="J55" s="96">
        <f>'7月'!T12</f>
        <v>0</v>
      </c>
      <c r="K55" s="96">
        <f>'8月'!T12</f>
        <v>0</v>
      </c>
      <c r="L55" s="96">
        <f>'9月'!T12</f>
        <v>0</v>
      </c>
      <c r="M55" s="96">
        <f>'10月'!T12</f>
        <v>0</v>
      </c>
      <c r="N55" s="96">
        <f>'11月'!T12</f>
        <v>0</v>
      </c>
      <c r="O55" s="97">
        <f>'12月'!T12</f>
        <v>0</v>
      </c>
      <c r="P55" s="117">
        <f t="shared" si="0"/>
        <v>0</v>
      </c>
    </row>
    <row r="56" spans="2:16" ht="23">
      <c r="B56" s="91"/>
      <c r="C56" s="86">
        <f>設定!L14</f>
        <v>0</v>
      </c>
      <c r="D56" s="95">
        <f>'1月'!T13</f>
        <v>0</v>
      </c>
      <c r="E56" s="96">
        <f>'2月'!T13</f>
        <v>0</v>
      </c>
      <c r="F56" s="96">
        <f>'3月'!T13</f>
        <v>0</v>
      </c>
      <c r="G56" s="96">
        <f>'4月'!T13</f>
        <v>0</v>
      </c>
      <c r="H56" s="96">
        <f>'5月'!T13</f>
        <v>0</v>
      </c>
      <c r="I56" s="96">
        <f>'6月'!T13</f>
        <v>0</v>
      </c>
      <c r="J56" s="96">
        <f>'7月'!T13</f>
        <v>0</v>
      </c>
      <c r="K56" s="96">
        <f>'8月'!T13</f>
        <v>0</v>
      </c>
      <c r="L56" s="96">
        <f>'9月'!T13</f>
        <v>0</v>
      </c>
      <c r="M56" s="96">
        <f>'10月'!T13</f>
        <v>0</v>
      </c>
      <c r="N56" s="96">
        <f>'11月'!T13</f>
        <v>0</v>
      </c>
      <c r="O56" s="97">
        <f>'12月'!T13</f>
        <v>0</v>
      </c>
      <c r="P56" s="117">
        <f t="shared" si="0"/>
        <v>0</v>
      </c>
    </row>
    <row r="57" spans="2:16" s="75" customFormat="1" ht="23">
      <c r="B57" s="107"/>
      <c r="C57" s="108" t="s">
        <v>103</v>
      </c>
      <c r="D57" s="109">
        <f>'1月'!T14</f>
        <v>66000</v>
      </c>
      <c r="E57" s="110">
        <f>'2月'!T14</f>
        <v>7000</v>
      </c>
      <c r="F57" s="110">
        <f>'3月'!T14</f>
        <v>7000</v>
      </c>
      <c r="G57" s="110">
        <f>'4月'!T14</f>
        <v>7000</v>
      </c>
      <c r="H57" s="110">
        <f>'5月'!T14</f>
        <v>7000</v>
      </c>
      <c r="I57" s="110">
        <f>'6月'!T14</f>
        <v>7000</v>
      </c>
      <c r="J57" s="110">
        <f>'7月'!T14</f>
        <v>7000</v>
      </c>
      <c r="K57" s="110">
        <f>'8月'!T14</f>
        <v>7000</v>
      </c>
      <c r="L57" s="110">
        <f>'9月'!T14</f>
        <v>7000</v>
      </c>
      <c r="M57" s="110">
        <f>'10月'!T14</f>
        <v>7000</v>
      </c>
      <c r="N57" s="110">
        <f>'11月'!T14</f>
        <v>7000</v>
      </c>
      <c r="O57" s="111">
        <f>'12月'!T14</f>
        <v>7000</v>
      </c>
      <c r="P57" s="112">
        <f t="shared" si="0"/>
        <v>143000</v>
      </c>
    </row>
    <row r="58" spans="2:16" s="75" customFormat="1">
      <c r="B58" s="85"/>
      <c r="C58" s="102" t="s">
        <v>58</v>
      </c>
      <c r="D58" s="103">
        <f>SUM(D24,D35,D46,D57)</f>
        <v>206000</v>
      </c>
      <c r="E58" s="103">
        <f t="shared" ref="E58:O58" si="1">SUM(E24,E35,E46,E57)</f>
        <v>147000</v>
      </c>
      <c r="F58" s="103">
        <f t="shared" si="1"/>
        <v>147000</v>
      </c>
      <c r="G58" s="103">
        <f t="shared" si="1"/>
        <v>147000</v>
      </c>
      <c r="H58" s="103">
        <f t="shared" si="1"/>
        <v>147000</v>
      </c>
      <c r="I58" s="103">
        <f t="shared" si="1"/>
        <v>147000</v>
      </c>
      <c r="J58" s="103">
        <f t="shared" si="1"/>
        <v>147000</v>
      </c>
      <c r="K58" s="103">
        <f t="shared" si="1"/>
        <v>147000</v>
      </c>
      <c r="L58" s="103">
        <f t="shared" si="1"/>
        <v>147000</v>
      </c>
      <c r="M58" s="103">
        <f t="shared" si="1"/>
        <v>147000</v>
      </c>
      <c r="N58" s="103">
        <f t="shared" si="1"/>
        <v>147000</v>
      </c>
      <c r="O58" s="103">
        <f t="shared" si="1"/>
        <v>147000</v>
      </c>
      <c r="P58" s="106">
        <f t="shared" si="0"/>
        <v>1823000</v>
      </c>
    </row>
    <row r="59" spans="2:16" s="75" customFormat="1" ht="21" thickBot="1">
      <c r="B59" s="76"/>
      <c r="C59" s="113" t="s">
        <v>59</v>
      </c>
      <c r="D59" s="114">
        <f>D13-D57</f>
        <v>364000</v>
      </c>
      <c r="E59" s="114">
        <f t="shared" ref="E59:O59" si="2">E13-E57</f>
        <v>323000</v>
      </c>
      <c r="F59" s="114">
        <f t="shared" si="2"/>
        <v>323000</v>
      </c>
      <c r="G59" s="114">
        <f t="shared" si="2"/>
        <v>323000</v>
      </c>
      <c r="H59" s="114">
        <f t="shared" si="2"/>
        <v>323000</v>
      </c>
      <c r="I59" s="114">
        <f t="shared" si="2"/>
        <v>323000</v>
      </c>
      <c r="J59" s="114">
        <f t="shared" si="2"/>
        <v>323000</v>
      </c>
      <c r="K59" s="114">
        <f t="shared" si="2"/>
        <v>323000</v>
      </c>
      <c r="L59" s="114">
        <f t="shared" si="2"/>
        <v>323000</v>
      </c>
      <c r="M59" s="114">
        <f t="shared" si="2"/>
        <v>323000</v>
      </c>
      <c r="N59" s="114">
        <f t="shared" si="2"/>
        <v>323000</v>
      </c>
      <c r="O59" s="114">
        <f t="shared" si="2"/>
        <v>323000</v>
      </c>
      <c r="P59" s="115">
        <f t="shared" si="0"/>
        <v>3917000</v>
      </c>
    </row>
  </sheetData>
  <autoFilter ref="B2:P59" xr:uid="{83C5FAAD-F424-6944-BFD4-F8C49536591D}"/>
  <phoneticPr fontId="1"/>
  <pageMargins left="0.7" right="0.7" top="0.75" bottom="0.75" header="0.3" footer="0.3"/>
  <pageSetup paperSize="9" orientation="portrait" horizontalDpi="0" verticalDpi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B005B-9F36-E941-B3D5-65D37A69F0C6}">
  <dimension ref="B2:AB40"/>
  <sheetViews>
    <sheetView showGridLines="0" zoomScaleNormal="100" workbookViewId="0"/>
  </sheetViews>
  <sheetFormatPr baseColWidth="10" defaultRowHeight="20"/>
  <cols>
    <col min="1" max="1" width="2.85546875" customWidth="1"/>
    <col min="2" max="2" width="14.5703125" style="68" bestFit="1" customWidth="1"/>
    <col min="3" max="3" width="11.7109375" bestFit="1" customWidth="1"/>
    <col min="5" max="5" width="11.7109375" bestFit="1" customWidth="1"/>
    <col min="7" max="7" width="11.7109375" bestFit="1" customWidth="1"/>
    <col min="9" max="9" width="11.7109375" bestFit="1" customWidth="1"/>
    <col min="11" max="11" width="11.7109375" bestFit="1" customWidth="1"/>
    <col min="13" max="13" width="11.7109375" bestFit="1" customWidth="1"/>
    <col min="15" max="15" width="11.7109375" bestFit="1" customWidth="1"/>
    <col min="17" max="17" width="11.7109375" bestFit="1" customWidth="1"/>
    <col min="19" max="19" width="11.7109375" bestFit="1" customWidth="1"/>
    <col min="21" max="21" width="11.7109375" bestFit="1" customWidth="1"/>
    <col min="23" max="23" width="11.7109375" bestFit="1" customWidth="1"/>
    <col min="25" max="25" width="11.7109375" bestFit="1" customWidth="1"/>
    <col min="27" max="27" width="11.7109375" bestFit="1" customWidth="1"/>
  </cols>
  <sheetData>
    <row r="2" spans="2:28" ht="21" thickBot="1">
      <c r="B2" s="135" t="s">
        <v>104</v>
      </c>
    </row>
    <row r="3" spans="2:28">
      <c r="B3" s="119"/>
      <c r="C3" s="213" t="s">
        <v>105</v>
      </c>
      <c r="D3" s="214"/>
      <c r="E3" s="213" t="s">
        <v>108</v>
      </c>
      <c r="F3" s="214"/>
      <c r="G3" s="213" t="s">
        <v>80</v>
      </c>
      <c r="H3" s="214"/>
      <c r="I3" s="213" t="s">
        <v>82</v>
      </c>
      <c r="J3" s="214"/>
      <c r="K3" s="213" t="s">
        <v>84</v>
      </c>
      <c r="L3" s="214"/>
      <c r="M3" s="213" t="s">
        <v>86</v>
      </c>
      <c r="N3" s="214"/>
      <c r="O3" s="213" t="s">
        <v>88</v>
      </c>
      <c r="P3" s="214"/>
      <c r="Q3" s="213" t="s">
        <v>90</v>
      </c>
      <c r="R3" s="214"/>
      <c r="S3" s="213" t="s">
        <v>92</v>
      </c>
      <c r="T3" s="214"/>
      <c r="U3" s="213" t="s">
        <v>94</v>
      </c>
      <c r="V3" s="214"/>
      <c r="W3" s="213" t="s">
        <v>96</v>
      </c>
      <c r="X3" s="214"/>
      <c r="Y3" s="213" t="s">
        <v>98</v>
      </c>
      <c r="Z3" s="190"/>
      <c r="AA3" s="131" t="s">
        <v>112</v>
      </c>
      <c r="AB3" s="215"/>
    </row>
    <row r="4" spans="2:28" s="125" customFormat="1">
      <c r="B4" s="121"/>
      <c r="C4" s="122" t="s">
        <v>106</v>
      </c>
      <c r="D4" s="123" t="s">
        <v>107</v>
      </c>
      <c r="E4" s="122" t="s">
        <v>106</v>
      </c>
      <c r="F4" s="123" t="s">
        <v>107</v>
      </c>
      <c r="G4" s="122" t="s">
        <v>106</v>
      </c>
      <c r="H4" s="123" t="s">
        <v>107</v>
      </c>
      <c r="I4" s="122" t="s">
        <v>106</v>
      </c>
      <c r="J4" s="123" t="s">
        <v>107</v>
      </c>
      <c r="K4" s="122" t="s">
        <v>106</v>
      </c>
      <c r="L4" s="123" t="s">
        <v>107</v>
      </c>
      <c r="M4" s="122" t="s">
        <v>106</v>
      </c>
      <c r="N4" s="123" t="s">
        <v>107</v>
      </c>
      <c r="O4" s="122" t="s">
        <v>106</v>
      </c>
      <c r="P4" s="123" t="s">
        <v>107</v>
      </c>
      <c r="Q4" s="122" t="s">
        <v>106</v>
      </c>
      <c r="R4" s="123" t="s">
        <v>107</v>
      </c>
      <c r="S4" s="122" t="s">
        <v>106</v>
      </c>
      <c r="T4" s="123" t="s">
        <v>107</v>
      </c>
      <c r="U4" s="122" t="s">
        <v>106</v>
      </c>
      <c r="V4" s="123" t="s">
        <v>107</v>
      </c>
      <c r="W4" s="122" t="s">
        <v>106</v>
      </c>
      <c r="X4" s="123" t="s">
        <v>107</v>
      </c>
      <c r="Y4" s="122" t="s">
        <v>106</v>
      </c>
      <c r="Z4" s="126" t="s">
        <v>107</v>
      </c>
      <c r="AA4" s="132" t="s">
        <v>106</v>
      </c>
      <c r="AB4" s="215"/>
    </row>
    <row r="5" spans="2:28">
      <c r="B5" s="36" t="str">
        <f>設定!B5</f>
        <v>ゆうちょ(夫）</v>
      </c>
      <c r="C5" s="127">
        <f>'1月'!BL19</f>
        <v>3220000</v>
      </c>
      <c r="D5" s="129" t="s">
        <v>113</v>
      </c>
      <c r="E5" s="127">
        <f>'2月'!BH19</f>
        <v>3440000</v>
      </c>
      <c r="F5" s="129">
        <f>E5-C5</f>
        <v>220000</v>
      </c>
      <c r="G5" s="127">
        <f>'3月'!BL19</f>
        <v>3660000</v>
      </c>
      <c r="H5" s="129">
        <f>G5-E5</f>
        <v>220000</v>
      </c>
      <c r="I5" s="127">
        <f>'4月'!BJ19</f>
        <v>3880000</v>
      </c>
      <c r="J5" s="129">
        <f>I5-G5</f>
        <v>220000</v>
      </c>
      <c r="K5" s="127">
        <f>'5月'!BL19</f>
        <v>4100000</v>
      </c>
      <c r="L5" s="129">
        <f>K5-I5</f>
        <v>220000</v>
      </c>
      <c r="M5" s="127">
        <f>'6月'!BJ19</f>
        <v>4320000</v>
      </c>
      <c r="N5" s="129">
        <f>M5-K5</f>
        <v>220000</v>
      </c>
      <c r="O5" s="127">
        <f>'7月'!BL19</f>
        <v>4540000</v>
      </c>
      <c r="P5" s="129">
        <f>O5-M5</f>
        <v>220000</v>
      </c>
      <c r="Q5" s="127">
        <f>'8月'!BL19</f>
        <v>4760000</v>
      </c>
      <c r="R5" s="129">
        <f>Q5-O5</f>
        <v>220000</v>
      </c>
      <c r="S5" s="127">
        <f>'9月'!BJ19</f>
        <v>4980000</v>
      </c>
      <c r="T5" s="129">
        <f>S5-Q5</f>
        <v>220000</v>
      </c>
      <c r="U5" s="127">
        <f>'10月'!BL19</f>
        <v>5200000</v>
      </c>
      <c r="V5" s="129">
        <f>U5-S5</f>
        <v>220000</v>
      </c>
      <c r="W5" s="127">
        <f>'11月'!BJ19</f>
        <v>5420000</v>
      </c>
      <c r="X5" s="129">
        <f>W5-U5</f>
        <v>220000</v>
      </c>
      <c r="Y5" s="127">
        <f>'12月'!BL19</f>
        <v>5640000</v>
      </c>
      <c r="Z5" s="129">
        <f>Y5-W5</f>
        <v>220000</v>
      </c>
      <c r="AA5" s="133">
        <f>AVERAGE(C5,E5,G5,I5,K5,M5,O5,Q5,S5,U5,W5,Y5)</f>
        <v>4430000</v>
      </c>
      <c r="AB5" s="215"/>
    </row>
    <row r="6" spans="2:28">
      <c r="B6" s="36" t="str">
        <f>設定!B6</f>
        <v>ゆうちょ(妻）</v>
      </c>
      <c r="C6" s="127">
        <f>'1月'!BL20</f>
        <v>1350000</v>
      </c>
      <c r="D6" s="129" t="s">
        <v>113</v>
      </c>
      <c r="E6" s="127">
        <f>'2月'!BH20</f>
        <v>1400000</v>
      </c>
      <c r="F6" s="129">
        <f t="shared" ref="F6:Z19" si="0">E6-C6</f>
        <v>50000</v>
      </c>
      <c r="G6" s="127">
        <f>'3月'!BL20</f>
        <v>1450000</v>
      </c>
      <c r="H6" s="129">
        <f t="shared" si="0"/>
        <v>50000</v>
      </c>
      <c r="I6" s="127">
        <f>'4月'!BJ20</f>
        <v>1500000</v>
      </c>
      <c r="J6" s="129">
        <f t="shared" si="0"/>
        <v>50000</v>
      </c>
      <c r="K6" s="127">
        <f>'5月'!BL20</f>
        <v>1550000</v>
      </c>
      <c r="L6" s="129">
        <f t="shared" si="0"/>
        <v>50000</v>
      </c>
      <c r="M6" s="127">
        <f>'6月'!BJ20</f>
        <v>1600000</v>
      </c>
      <c r="N6" s="129">
        <f t="shared" si="0"/>
        <v>50000</v>
      </c>
      <c r="O6" s="127">
        <f>'7月'!BL20</f>
        <v>1650000</v>
      </c>
      <c r="P6" s="129">
        <f t="shared" si="0"/>
        <v>50000</v>
      </c>
      <c r="Q6" s="127">
        <f>'8月'!BL20</f>
        <v>1700000</v>
      </c>
      <c r="R6" s="129">
        <f t="shared" si="0"/>
        <v>50000</v>
      </c>
      <c r="S6" s="127">
        <f>'9月'!BJ20</f>
        <v>1750000</v>
      </c>
      <c r="T6" s="129">
        <f t="shared" si="0"/>
        <v>50000</v>
      </c>
      <c r="U6" s="127">
        <f>'10月'!BL20</f>
        <v>1800000</v>
      </c>
      <c r="V6" s="129">
        <f t="shared" si="0"/>
        <v>50000</v>
      </c>
      <c r="W6" s="127">
        <f>'11月'!BJ20</f>
        <v>1850000</v>
      </c>
      <c r="X6" s="129">
        <f t="shared" si="0"/>
        <v>50000</v>
      </c>
      <c r="Y6" s="127">
        <f>'12月'!BL20</f>
        <v>1900000</v>
      </c>
      <c r="Z6" s="129">
        <f t="shared" si="0"/>
        <v>50000</v>
      </c>
      <c r="AA6" s="133">
        <f t="shared" ref="AA6:AA19" si="1">AVERAGE(C6,E6,G6,I6,K6,M6,O6,Q6,S6,U6,W6,Y6)</f>
        <v>1625000</v>
      </c>
      <c r="AB6" s="215"/>
    </row>
    <row r="7" spans="2:28">
      <c r="B7" s="36" t="str">
        <f>設定!B7</f>
        <v>ゆうちょ(子供）</v>
      </c>
      <c r="C7" s="127">
        <f>'1月'!BL21</f>
        <v>1500000</v>
      </c>
      <c r="D7" s="129" t="s">
        <v>113</v>
      </c>
      <c r="E7" s="127">
        <f>'2月'!BH21</f>
        <v>1500000</v>
      </c>
      <c r="F7" s="129">
        <f t="shared" si="0"/>
        <v>0</v>
      </c>
      <c r="G7" s="127">
        <f>'3月'!BL21</f>
        <v>1500000</v>
      </c>
      <c r="H7" s="129">
        <f t="shared" si="0"/>
        <v>0</v>
      </c>
      <c r="I7" s="127">
        <f>'4月'!BJ21</f>
        <v>1500000</v>
      </c>
      <c r="J7" s="129">
        <f t="shared" si="0"/>
        <v>0</v>
      </c>
      <c r="K7" s="127">
        <f>'5月'!BL21</f>
        <v>1500000</v>
      </c>
      <c r="L7" s="129">
        <f t="shared" si="0"/>
        <v>0</v>
      </c>
      <c r="M7" s="127">
        <f>'6月'!BJ21</f>
        <v>1500000</v>
      </c>
      <c r="N7" s="129">
        <f t="shared" si="0"/>
        <v>0</v>
      </c>
      <c r="O7" s="127">
        <f>'7月'!BL21</f>
        <v>1500000</v>
      </c>
      <c r="P7" s="129">
        <f t="shared" si="0"/>
        <v>0</v>
      </c>
      <c r="Q7" s="127">
        <f>'8月'!BL21</f>
        <v>1500000</v>
      </c>
      <c r="R7" s="129">
        <f t="shared" si="0"/>
        <v>0</v>
      </c>
      <c r="S7" s="127">
        <f>'9月'!BJ21</f>
        <v>1500000</v>
      </c>
      <c r="T7" s="129">
        <f t="shared" si="0"/>
        <v>0</v>
      </c>
      <c r="U7" s="127">
        <f>'10月'!BL21</f>
        <v>1500000</v>
      </c>
      <c r="V7" s="129">
        <f t="shared" si="0"/>
        <v>0</v>
      </c>
      <c r="W7" s="127">
        <f>'11月'!BJ21</f>
        <v>1500000</v>
      </c>
      <c r="X7" s="129">
        <f t="shared" si="0"/>
        <v>0</v>
      </c>
      <c r="Y7" s="127">
        <f>'12月'!BL21</f>
        <v>1500000</v>
      </c>
      <c r="Z7" s="129">
        <f t="shared" si="0"/>
        <v>0</v>
      </c>
      <c r="AA7" s="133">
        <f t="shared" si="1"/>
        <v>1500000</v>
      </c>
      <c r="AB7" s="215"/>
    </row>
    <row r="8" spans="2:28">
      <c r="B8" s="36" t="str">
        <f>設定!B8</f>
        <v>PayPay</v>
      </c>
      <c r="C8" s="127">
        <f>'1月'!BL22</f>
        <v>92000</v>
      </c>
      <c r="D8" s="129" t="s">
        <v>113</v>
      </c>
      <c r="E8" s="127">
        <f>'2月'!BH22</f>
        <v>92000</v>
      </c>
      <c r="F8" s="129">
        <f t="shared" si="0"/>
        <v>0</v>
      </c>
      <c r="G8" s="127">
        <f>'3月'!BL22</f>
        <v>92000</v>
      </c>
      <c r="H8" s="129">
        <f t="shared" si="0"/>
        <v>0</v>
      </c>
      <c r="I8" s="127">
        <f>'4月'!BJ22</f>
        <v>92000</v>
      </c>
      <c r="J8" s="129">
        <f t="shared" si="0"/>
        <v>0</v>
      </c>
      <c r="K8" s="127">
        <f>'5月'!BL22</f>
        <v>92000</v>
      </c>
      <c r="L8" s="129">
        <f t="shared" si="0"/>
        <v>0</v>
      </c>
      <c r="M8" s="127">
        <f>'6月'!BJ22</f>
        <v>92000</v>
      </c>
      <c r="N8" s="129">
        <f t="shared" si="0"/>
        <v>0</v>
      </c>
      <c r="O8" s="127">
        <f>'7月'!BL22</f>
        <v>92000</v>
      </c>
      <c r="P8" s="129">
        <f t="shared" si="0"/>
        <v>0</v>
      </c>
      <c r="Q8" s="127">
        <f>'8月'!BL22</f>
        <v>92000</v>
      </c>
      <c r="R8" s="129">
        <f t="shared" si="0"/>
        <v>0</v>
      </c>
      <c r="S8" s="127">
        <f>'9月'!BJ22</f>
        <v>92000</v>
      </c>
      <c r="T8" s="129">
        <f t="shared" si="0"/>
        <v>0</v>
      </c>
      <c r="U8" s="127">
        <f>'10月'!BL22</f>
        <v>92000</v>
      </c>
      <c r="V8" s="129">
        <f t="shared" si="0"/>
        <v>0</v>
      </c>
      <c r="W8" s="127">
        <f>'11月'!BJ22</f>
        <v>92000</v>
      </c>
      <c r="X8" s="129">
        <f t="shared" si="0"/>
        <v>0</v>
      </c>
      <c r="Y8" s="127">
        <f>'12月'!BL22</f>
        <v>92000</v>
      </c>
      <c r="Z8" s="129">
        <f t="shared" si="0"/>
        <v>0</v>
      </c>
      <c r="AA8" s="133">
        <f t="shared" si="1"/>
        <v>92000</v>
      </c>
      <c r="AB8" s="215"/>
    </row>
    <row r="9" spans="2:28">
      <c r="B9" s="36" t="str">
        <f>設定!B9</f>
        <v>現金</v>
      </c>
      <c r="C9" s="127">
        <f>'1月'!BL23</f>
        <v>133000</v>
      </c>
      <c r="D9" s="129" t="s">
        <v>113</v>
      </c>
      <c r="E9" s="127">
        <f>'2月'!BH23</f>
        <v>123000</v>
      </c>
      <c r="F9" s="129">
        <f t="shared" si="0"/>
        <v>-10000</v>
      </c>
      <c r="G9" s="127">
        <f>'3月'!BL23</f>
        <v>113000</v>
      </c>
      <c r="H9" s="129">
        <f t="shared" si="0"/>
        <v>-10000</v>
      </c>
      <c r="I9" s="127">
        <f>'4月'!BJ23</f>
        <v>103000</v>
      </c>
      <c r="J9" s="129">
        <f t="shared" si="0"/>
        <v>-10000</v>
      </c>
      <c r="K9" s="127">
        <f>'5月'!BL23</f>
        <v>93000</v>
      </c>
      <c r="L9" s="129">
        <f t="shared" si="0"/>
        <v>-10000</v>
      </c>
      <c r="M9" s="127">
        <f>'6月'!BJ23</f>
        <v>83000</v>
      </c>
      <c r="N9" s="129">
        <f t="shared" si="0"/>
        <v>-10000</v>
      </c>
      <c r="O9" s="127">
        <f>'7月'!BL23</f>
        <v>73000</v>
      </c>
      <c r="P9" s="129">
        <f t="shared" si="0"/>
        <v>-10000</v>
      </c>
      <c r="Q9" s="127">
        <f>'8月'!BL23</f>
        <v>63000</v>
      </c>
      <c r="R9" s="129">
        <f t="shared" si="0"/>
        <v>-10000</v>
      </c>
      <c r="S9" s="127">
        <f>'9月'!BJ23</f>
        <v>53000</v>
      </c>
      <c r="T9" s="129">
        <f t="shared" si="0"/>
        <v>-10000</v>
      </c>
      <c r="U9" s="127">
        <f>'10月'!BL23</f>
        <v>43000</v>
      </c>
      <c r="V9" s="129">
        <f t="shared" si="0"/>
        <v>-10000</v>
      </c>
      <c r="W9" s="127">
        <f>'11月'!BJ23</f>
        <v>33000</v>
      </c>
      <c r="X9" s="129">
        <f t="shared" si="0"/>
        <v>-10000</v>
      </c>
      <c r="Y9" s="127">
        <f>'12月'!BL23</f>
        <v>23000</v>
      </c>
      <c r="Z9" s="129">
        <f t="shared" si="0"/>
        <v>-10000</v>
      </c>
      <c r="AA9" s="133">
        <f t="shared" si="1"/>
        <v>78000</v>
      </c>
      <c r="AB9" s="215"/>
    </row>
    <row r="10" spans="2:28">
      <c r="B10" s="36" t="str">
        <f>設定!B10</f>
        <v>JCB</v>
      </c>
      <c r="C10" s="127">
        <f>'1月'!BL24</f>
        <v>-80000</v>
      </c>
      <c r="D10" s="129" t="s">
        <v>113</v>
      </c>
      <c r="E10" s="127">
        <f>'2月'!BH24</f>
        <v>-150000</v>
      </c>
      <c r="F10" s="129">
        <f t="shared" si="0"/>
        <v>-70000</v>
      </c>
      <c r="G10" s="127">
        <f>'3月'!BL24</f>
        <v>-220000</v>
      </c>
      <c r="H10" s="129">
        <f t="shared" si="0"/>
        <v>-70000</v>
      </c>
      <c r="I10" s="127">
        <f>'4月'!BJ24</f>
        <v>-290000</v>
      </c>
      <c r="J10" s="129">
        <f t="shared" si="0"/>
        <v>-70000</v>
      </c>
      <c r="K10" s="127">
        <f>'5月'!BL24</f>
        <v>-360000</v>
      </c>
      <c r="L10" s="129">
        <f t="shared" si="0"/>
        <v>-70000</v>
      </c>
      <c r="M10" s="127">
        <f>'6月'!BJ24</f>
        <v>-430000</v>
      </c>
      <c r="N10" s="129">
        <f t="shared" si="0"/>
        <v>-70000</v>
      </c>
      <c r="O10" s="127">
        <f>'7月'!BL24</f>
        <v>-500000</v>
      </c>
      <c r="P10" s="129">
        <f t="shared" si="0"/>
        <v>-70000</v>
      </c>
      <c r="Q10" s="127">
        <f>'8月'!BL24</f>
        <v>-570000</v>
      </c>
      <c r="R10" s="129">
        <f t="shared" si="0"/>
        <v>-70000</v>
      </c>
      <c r="S10" s="127">
        <f>'9月'!BJ24</f>
        <v>-640000</v>
      </c>
      <c r="T10" s="129">
        <f t="shared" si="0"/>
        <v>-70000</v>
      </c>
      <c r="U10" s="127">
        <f>'10月'!BL24</f>
        <v>-710000</v>
      </c>
      <c r="V10" s="129">
        <f t="shared" si="0"/>
        <v>-70000</v>
      </c>
      <c r="W10" s="127">
        <f>'11月'!BJ24</f>
        <v>-780000</v>
      </c>
      <c r="X10" s="129">
        <f t="shared" si="0"/>
        <v>-70000</v>
      </c>
      <c r="Y10" s="127">
        <f>'12月'!BL24</f>
        <v>-850000</v>
      </c>
      <c r="Z10" s="129">
        <f t="shared" si="0"/>
        <v>-70000</v>
      </c>
      <c r="AA10" s="133">
        <f t="shared" si="1"/>
        <v>-465000</v>
      </c>
      <c r="AB10" s="215"/>
    </row>
    <row r="11" spans="2:28">
      <c r="B11" s="36" t="str">
        <f>設定!B11</f>
        <v>VISA</v>
      </c>
      <c r="C11" s="127">
        <f>'1月'!BL25</f>
        <v>-64000</v>
      </c>
      <c r="D11" s="129" t="s">
        <v>113</v>
      </c>
      <c r="E11" s="127">
        <f>'2月'!BH25</f>
        <v>-71000</v>
      </c>
      <c r="F11" s="129">
        <f t="shared" si="0"/>
        <v>-7000</v>
      </c>
      <c r="G11" s="127">
        <f>'3月'!BL25</f>
        <v>-78000</v>
      </c>
      <c r="H11" s="129">
        <f t="shared" si="0"/>
        <v>-7000</v>
      </c>
      <c r="I11" s="127">
        <f>'4月'!BJ25</f>
        <v>-85000</v>
      </c>
      <c r="J11" s="129">
        <f t="shared" si="0"/>
        <v>-7000</v>
      </c>
      <c r="K11" s="127">
        <f>'5月'!BL25</f>
        <v>-92000</v>
      </c>
      <c r="L11" s="129">
        <f t="shared" si="0"/>
        <v>-7000</v>
      </c>
      <c r="M11" s="127">
        <f>'6月'!BJ25</f>
        <v>-99000</v>
      </c>
      <c r="N11" s="129">
        <f t="shared" si="0"/>
        <v>-7000</v>
      </c>
      <c r="O11" s="127">
        <f>'7月'!BL25</f>
        <v>-106000</v>
      </c>
      <c r="P11" s="129">
        <f t="shared" si="0"/>
        <v>-7000</v>
      </c>
      <c r="Q11" s="127">
        <f>'8月'!BL25</f>
        <v>-113000</v>
      </c>
      <c r="R11" s="129">
        <f t="shared" si="0"/>
        <v>-7000</v>
      </c>
      <c r="S11" s="127">
        <f>'9月'!BJ25</f>
        <v>-120000</v>
      </c>
      <c r="T11" s="129">
        <f t="shared" si="0"/>
        <v>-7000</v>
      </c>
      <c r="U11" s="127">
        <f>'10月'!BL25</f>
        <v>-127000</v>
      </c>
      <c r="V11" s="129">
        <f t="shared" si="0"/>
        <v>-7000</v>
      </c>
      <c r="W11" s="127">
        <f>'11月'!BJ25</f>
        <v>-134000</v>
      </c>
      <c r="X11" s="129">
        <f t="shared" si="0"/>
        <v>-7000</v>
      </c>
      <c r="Y11" s="127">
        <f>'12月'!BL25</f>
        <v>-141000</v>
      </c>
      <c r="Z11" s="129">
        <f t="shared" si="0"/>
        <v>-7000</v>
      </c>
      <c r="AA11" s="133">
        <f t="shared" si="1"/>
        <v>-102500</v>
      </c>
      <c r="AB11" s="215"/>
    </row>
    <row r="12" spans="2:28">
      <c r="B12" s="36" t="str">
        <f>設定!B12</f>
        <v>MASTER</v>
      </c>
      <c r="C12" s="127">
        <f>'1月'!BL26</f>
        <v>-30000</v>
      </c>
      <c r="D12" s="129" t="s">
        <v>113</v>
      </c>
      <c r="E12" s="127">
        <f>'2月'!BH26</f>
        <v>-30000</v>
      </c>
      <c r="F12" s="129">
        <f t="shared" si="0"/>
        <v>0</v>
      </c>
      <c r="G12" s="127">
        <f>'3月'!BL26</f>
        <v>-30000</v>
      </c>
      <c r="H12" s="129">
        <f t="shared" si="0"/>
        <v>0</v>
      </c>
      <c r="I12" s="127">
        <f>'4月'!BJ26</f>
        <v>-30000</v>
      </c>
      <c r="J12" s="129">
        <f t="shared" si="0"/>
        <v>0</v>
      </c>
      <c r="K12" s="127">
        <f>'5月'!BL26</f>
        <v>-30000</v>
      </c>
      <c r="L12" s="129">
        <f t="shared" si="0"/>
        <v>0</v>
      </c>
      <c r="M12" s="127">
        <f>'6月'!BJ26</f>
        <v>-30000</v>
      </c>
      <c r="N12" s="129">
        <f t="shared" si="0"/>
        <v>0</v>
      </c>
      <c r="O12" s="127">
        <f>'7月'!BL26</f>
        <v>-30000</v>
      </c>
      <c r="P12" s="129">
        <f t="shared" si="0"/>
        <v>0</v>
      </c>
      <c r="Q12" s="127">
        <f>'8月'!BL26</f>
        <v>-30000</v>
      </c>
      <c r="R12" s="129">
        <f t="shared" si="0"/>
        <v>0</v>
      </c>
      <c r="S12" s="127">
        <f>'9月'!BJ26</f>
        <v>-30000</v>
      </c>
      <c r="T12" s="129">
        <f t="shared" si="0"/>
        <v>0</v>
      </c>
      <c r="U12" s="127">
        <f>'10月'!BL26</f>
        <v>-30000</v>
      </c>
      <c r="V12" s="129">
        <f t="shared" si="0"/>
        <v>0</v>
      </c>
      <c r="W12" s="127">
        <f>'11月'!BJ26</f>
        <v>-30000</v>
      </c>
      <c r="X12" s="129">
        <f t="shared" si="0"/>
        <v>0</v>
      </c>
      <c r="Y12" s="127">
        <f>'12月'!BL26</f>
        <v>-30000</v>
      </c>
      <c r="Z12" s="129">
        <f t="shared" si="0"/>
        <v>0</v>
      </c>
      <c r="AA12" s="133">
        <f t="shared" si="1"/>
        <v>-30000</v>
      </c>
      <c r="AB12" s="215"/>
    </row>
    <row r="13" spans="2:28">
      <c r="B13" s="36" t="str">
        <f>設定!B13</f>
        <v>GMO証券</v>
      </c>
      <c r="C13" s="127">
        <f>'1月'!BL27</f>
        <v>1000000</v>
      </c>
      <c r="D13" s="129" t="s">
        <v>113</v>
      </c>
      <c r="E13" s="127">
        <f>'2月'!BH27</f>
        <v>1000000</v>
      </c>
      <c r="F13" s="129">
        <f t="shared" si="0"/>
        <v>0</v>
      </c>
      <c r="G13" s="127">
        <f>'3月'!BL27</f>
        <v>1000000</v>
      </c>
      <c r="H13" s="129">
        <f t="shared" si="0"/>
        <v>0</v>
      </c>
      <c r="I13" s="127">
        <f>'4月'!BJ27</f>
        <v>1000000</v>
      </c>
      <c r="J13" s="129">
        <f t="shared" si="0"/>
        <v>0</v>
      </c>
      <c r="K13" s="127">
        <f>'5月'!BL27</f>
        <v>1000000</v>
      </c>
      <c r="L13" s="129">
        <f t="shared" si="0"/>
        <v>0</v>
      </c>
      <c r="M13" s="127">
        <f>'6月'!BJ27</f>
        <v>1000000</v>
      </c>
      <c r="N13" s="129">
        <f t="shared" si="0"/>
        <v>0</v>
      </c>
      <c r="O13" s="127">
        <f>'7月'!BL27</f>
        <v>1000000</v>
      </c>
      <c r="P13" s="129">
        <f t="shared" si="0"/>
        <v>0</v>
      </c>
      <c r="Q13" s="127">
        <f>'8月'!BL27</f>
        <v>1000000</v>
      </c>
      <c r="R13" s="129">
        <f t="shared" si="0"/>
        <v>0</v>
      </c>
      <c r="S13" s="127">
        <f>'9月'!BJ27</f>
        <v>1000000</v>
      </c>
      <c r="T13" s="129">
        <f t="shared" si="0"/>
        <v>0</v>
      </c>
      <c r="U13" s="127">
        <f>'10月'!BL27</f>
        <v>1000000</v>
      </c>
      <c r="V13" s="129">
        <f t="shared" si="0"/>
        <v>0</v>
      </c>
      <c r="W13" s="127">
        <f>'11月'!BJ27</f>
        <v>1000000</v>
      </c>
      <c r="X13" s="129">
        <f t="shared" si="0"/>
        <v>0</v>
      </c>
      <c r="Y13" s="127">
        <f>'12月'!BL27</f>
        <v>1000000</v>
      </c>
      <c r="Z13" s="129">
        <f t="shared" si="0"/>
        <v>0</v>
      </c>
      <c r="AA13" s="133">
        <f t="shared" si="1"/>
        <v>1000000</v>
      </c>
      <c r="AB13" s="215"/>
    </row>
    <row r="14" spans="2:28">
      <c r="B14" s="36">
        <f>設定!B14</f>
        <v>0</v>
      </c>
      <c r="C14" s="127">
        <f>'1月'!BL28</f>
        <v>0</v>
      </c>
      <c r="D14" s="129" t="s">
        <v>113</v>
      </c>
      <c r="E14" s="127">
        <f>'2月'!BH28</f>
        <v>0</v>
      </c>
      <c r="F14" s="129">
        <f t="shared" si="0"/>
        <v>0</v>
      </c>
      <c r="G14" s="127">
        <f>'3月'!BL28</f>
        <v>0</v>
      </c>
      <c r="H14" s="129">
        <f t="shared" si="0"/>
        <v>0</v>
      </c>
      <c r="I14" s="127">
        <f>'4月'!BJ28</f>
        <v>0</v>
      </c>
      <c r="J14" s="129">
        <f t="shared" si="0"/>
        <v>0</v>
      </c>
      <c r="K14" s="127">
        <f>'5月'!BL28</f>
        <v>0</v>
      </c>
      <c r="L14" s="129">
        <f t="shared" si="0"/>
        <v>0</v>
      </c>
      <c r="M14" s="127">
        <f>'6月'!BJ28</f>
        <v>0</v>
      </c>
      <c r="N14" s="129">
        <f t="shared" si="0"/>
        <v>0</v>
      </c>
      <c r="O14" s="127">
        <f>'7月'!BL28</f>
        <v>0</v>
      </c>
      <c r="P14" s="129">
        <f t="shared" si="0"/>
        <v>0</v>
      </c>
      <c r="Q14" s="127">
        <f>'8月'!BL28</f>
        <v>0</v>
      </c>
      <c r="R14" s="129">
        <f t="shared" si="0"/>
        <v>0</v>
      </c>
      <c r="S14" s="127">
        <f>'9月'!BJ28</f>
        <v>0</v>
      </c>
      <c r="T14" s="129">
        <f t="shared" si="0"/>
        <v>0</v>
      </c>
      <c r="U14" s="127">
        <f>'10月'!BL28</f>
        <v>0</v>
      </c>
      <c r="V14" s="129">
        <f t="shared" si="0"/>
        <v>0</v>
      </c>
      <c r="W14" s="127">
        <f>'11月'!BJ28</f>
        <v>0</v>
      </c>
      <c r="X14" s="129">
        <f t="shared" si="0"/>
        <v>0</v>
      </c>
      <c r="Y14" s="127">
        <f>'12月'!BL28</f>
        <v>0</v>
      </c>
      <c r="Z14" s="129">
        <f t="shared" si="0"/>
        <v>0</v>
      </c>
      <c r="AA14" s="133">
        <f t="shared" si="1"/>
        <v>0</v>
      </c>
      <c r="AB14" s="215"/>
    </row>
    <row r="15" spans="2:28">
      <c r="B15" s="36">
        <f>設定!B15</f>
        <v>0</v>
      </c>
      <c r="C15" s="127">
        <f>'1月'!BL29</f>
        <v>0</v>
      </c>
      <c r="D15" s="129" t="s">
        <v>113</v>
      </c>
      <c r="E15" s="127">
        <f>'2月'!BH29</f>
        <v>0</v>
      </c>
      <c r="F15" s="129">
        <f t="shared" si="0"/>
        <v>0</v>
      </c>
      <c r="G15" s="127">
        <f>'3月'!BL29</f>
        <v>0</v>
      </c>
      <c r="H15" s="129">
        <f t="shared" si="0"/>
        <v>0</v>
      </c>
      <c r="I15" s="127">
        <f>'4月'!BJ29</f>
        <v>0</v>
      </c>
      <c r="J15" s="129">
        <f t="shared" si="0"/>
        <v>0</v>
      </c>
      <c r="K15" s="127">
        <f>'5月'!BL29</f>
        <v>0</v>
      </c>
      <c r="L15" s="129">
        <f t="shared" si="0"/>
        <v>0</v>
      </c>
      <c r="M15" s="127">
        <f>'6月'!BJ29</f>
        <v>0</v>
      </c>
      <c r="N15" s="129">
        <f t="shared" si="0"/>
        <v>0</v>
      </c>
      <c r="O15" s="127">
        <f>'7月'!BL29</f>
        <v>0</v>
      </c>
      <c r="P15" s="129">
        <f t="shared" si="0"/>
        <v>0</v>
      </c>
      <c r="Q15" s="127">
        <f>'8月'!BL29</f>
        <v>0</v>
      </c>
      <c r="R15" s="129">
        <f t="shared" si="0"/>
        <v>0</v>
      </c>
      <c r="S15" s="127">
        <f>'9月'!BJ29</f>
        <v>0</v>
      </c>
      <c r="T15" s="129">
        <f t="shared" si="0"/>
        <v>0</v>
      </c>
      <c r="U15" s="127">
        <f>'10月'!BL29</f>
        <v>0</v>
      </c>
      <c r="V15" s="129">
        <f t="shared" si="0"/>
        <v>0</v>
      </c>
      <c r="W15" s="127">
        <f>'11月'!BJ29</f>
        <v>0</v>
      </c>
      <c r="X15" s="129">
        <f t="shared" si="0"/>
        <v>0</v>
      </c>
      <c r="Y15" s="127">
        <f>'12月'!BL29</f>
        <v>0</v>
      </c>
      <c r="Z15" s="129">
        <f t="shared" si="0"/>
        <v>0</v>
      </c>
      <c r="AA15" s="133">
        <f t="shared" si="1"/>
        <v>0</v>
      </c>
      <c r="AB15" s="215"/>
    </row>
    <row r="16" spans="2:28">
      <c r="B16" s="36">
        <f>設定!B16</f>
        <v>0</v>
      </c>
      <c r="C16" s="127">
        <f>'1月'!BL30</f>
        <v>0</v>
      </c>
      <c r="D16" s="129" t="s">
        <v>113</v>
      </c>
      <c r="E16" s="127">
        <f>'2月'!BH30</f>
        <v>0</v>
      </c>
      <c r="F16" s="129">
        <f t="shared" si="0"/>
        <v>0</v>
      </c>
      <c r="G16" s="127">
        <f>'3月'!BL30</f>
        <v>0</v>
      </c>
      <c r="H16" s="129">
        <f t="shared" si="0"/>
        <v>0</v>
      </c>
      <c r="I16" s="127">
        <f>'4月'!BJ30</f>
        <v>0</v>
      </c>
      <c r="J16" s="129">
        <f t="shared" si="0"/>
        <v>0</v>
      </c>
      <c r="K16" s="127">
        <f>'5月'!BL30</f>
        <v>0</v>
      </c>
      <c r="L16" s="129">
        <f t="shared" si="0"/>
        <v>0</v>
      </c>
      <c r="M16" s="127">
        <f>'6月'!BJ30</f>
        <v>0</v>
      </c>
      <c r="N16" s="129">
        <f t="shared" si="0"/>
        <v>0</v>
      </c>
      <c r="O16" s="127">
        <f>'7月'!BL30</f>
        <v>0</v>
      </c>
      <c r="P16" s="129">
        <f t="shared" si="0"/>
        <v>0</v>
      </c>
      <c r="Q16" s="127">
        <f>'8月'!BL30</f>
        <v>0</v>
      </c>
      <c r="R16" s="129">
        <f t="shared" si="0"/>
        <v>0</v>
      </c>
      <c r="S16" s="127">
        <f>'9月'!BJ30</f>
        <v>0</v>
      </c>
      <c r="T16" s="129">
        <f t="shared" si="0"/>
        <v>0</v>
      </c>
      <c r="U16" s="127">
        <f>'10月'!BL30</f>
        <v>0</v>
      </c>
      <c r="V16" s="129">
        <f t="shared" si="0"/>
        <v>0</v>
      </c>
      <c r="W16" s="127">
        <f>'11月'!BJ30</f>
        <v>0</v>
      </c>
      <c r="X16" s="129">
        <f t="shared" si="0"/>
        <v>0</v>
      </c>
      <c r="Y16" s="127">
        <f>'12月'!BL30</f>
        <v>0</v>
      </c>
      <c r="Z16" s="129">
        <f t="shared" si="0"/>
        <v>0</v>
      </c>
      <c r="AA16" s="133">
        <f t="shared" si="1"/>
        <v>0</v>
      </c>
      <c r="AB16" s="215"/>
    </row>
    <row r="17" spans="2:28">
      <c r="B17" s="36">
        <f>設定!B17</f>
        <v>0</v>
      </c>
      <c r="C17" s="127">
        <f>'1月'!BL31</f>
        <v>0</v>
      </c>
      <c r="D17" s="129" t="s">
        <v>113</v>
      </c>
      <c r="E17" s="127">
        <f>'2月'!BH31</f>
        <v>0</v>
      </c>
      <c r="F17" s="129">
        <f t="shared" si="0"/>
        <v>0</v>
      </c>
      <c r="G17" s="127">
        <f>'3月'!BL31</f>
        <v>0</v>
      </c>
      <c r="H17" s="129">
        <f t="shared" si="0"/>
        <v>0</v>
      </c>
      <c r="I17" s="127">
        <f>'4月'!BJ31</f>
        <v>0</v>
      </c>
      <c r="J17" s="129">
        <f t="shared" si="0"/>
        <v>0</v>
      </c>
      <c r="K17" s="127">
        <f>'5月'!BL31</f>
        <v>0</v>
      </c>
      <c r="L17" s="129">
        <f t="shared" si="0"/>
        <v>0</v>
      </c>
      <c r="M17" s="127">
        <f>'6月'!BJ31</f>
        <v>0</v>
      </c>
      <c r="N17" s="129">
        <f t="shared" si="0"/>
        <v>0</v>
      </c>
      <c r="O17" s="127">
        <f>'7月'!BL31</f>
        <v>0</v>
      </c>
      <c r="P17" s="129">
        <f t="shared" si="0"/>
        <v>0</v>
      </c>
      <c r="Q17" s="127">
        <f>'8月'!BL31</f>
        <v>0</v>
      </c>
      <c r="R17" s="129">
        <f t="shared" si="0"/>
        <v>0</v>
      </c>
      <c r="S17" s="127">
        <f>'9月'!BJ31</f>
        <v>0</v>
      </c>
      <c r="T17" s="129">
        <f t="shared" si="0"/>
        <v>0</v>
      </c>
      <c r="U17" s="127">
        <f>'10月'!BL31</f>
        <v>0</v>
      </c>
      <c r="V17" s="129">
        <f t="shared" si="0"/>
        <v>0</v>
      </c>
      <c r="W17" s="127">
        <f>'11月'!BJ31</f>
        <v>0</v>
      </c>
      <c r="X17" s="129">
        <f t="shared" si="0"/>
        <v>0</v>
      </c>
      <c r="Y17" s="127">
        <f>'12月'!BL31</f>
        <v>0</v>
      </c>
      <c r="Z17" s="129">
        <f t="shared" si="0"/>
        <v>0</v>
      </c>
      <c r="AA17" s="133">
        <f t="shared" si="1"/>
        <v>0</v>
      </c>
      <c r="AB17" s="215"/>
    </row>
    <row r="18" spans="2:28">
      <c r="B18" s="36">
        <f>設定!B18</f>
        <v>0</v>
      </c>
      <c r="C18" s="127">
        <f>'1月'!BL32</f>
        <v>0</v>
      </c>
      <c r="D18" s="129" t="s">
        <v>113</v>
      </c>
      <c r="E18" s="127">
        <f>'2月'!BH32</f>
        <v>0</v>
      </c>
      <c r="F18" s="129">
        <f t="shared" si="0"/>
        <v>0</v>
      </c>
      <c r="G18" s="127">
        <f>'3月'!BL32</f>
        <v>0</v>
      </c>
      <c r="H18" s="129">
        <f t="shared" si="0"/>
        <v>0</v>
      </c>
      <c r="I18" s="127">
        <f>'4月'!BJ32</f>
        <v>0</v>
      </c>
      <c r="J18" s="129">
        <f t="shared" si="0"/>
        <v>0</v>
      </c>
      <c r="K18" s="127">
        <f>'5月'!BL32</f>
        <v>0</v>
      </c>
      <c r="L18" s="129">
        <f t="shared" si="0"/>
        <v>0</v>
      </c>
      <c r="M18" s="127">
        <f>'6月'!BJ32</f>
        <v>0</v>
      </c>
      <c r="N18" s="129">
        <f t="shared" si="0"/>
        <v>0</v>
      </c>
      <c r="O18" s="127">
        <f>'7月'!BL32</f>
        <v>0</v>
      </c>
      <c r="P18" s="129">
        <f t="shared" si="0"/>
        <v>0</v>
      </c>
      <c r="Q18" s="127">
        <f>'8月'!BL32</f>
        <v>0</v>
      </c>
      <c r="R18" s="129">
        <f t="shared" si="0"/>
        <v>0</v>
      </c>
      <c r="S18" s="127">
        <f>'9月'!BJ32</f>
        <v>0</v>
      </c>
      <c r="T18" s="129">
        <f t="shared" si="0"/>
        <v>0</v>
      </c>
      <c r="U18" s="127">
        <f>'10月'!BL32</f>
        <v>0</v>
      </c>
      <c r="V18" s="129">
        <f t="shared" si="0"/>
        <v>0</v>
      </c>
      <c r="W18" s="127">
        <f>'11月'!BJ32</f>
        <v>0</v>
      </c>
      <c r="X18" s="129">
        <f t="shared" si="0"/>
        <v>0</v>
      </c>
      <c r="Y18" s="127">
        <f>'12月'!BL32</f>
        <v>0</v>
      </c>
      <c r="Z18" s="129">
        <f t="shared" si="0"/>
        <v>0</v>
      </c>
      <c r="AA18" s="133">
        <f t="shared" si="1"/>
        <v>0</v>
      </c>
      <c r="AB18" s="215"/>
    </row>
    <row r="19" spans="2:28">
      <c r="B19" s="36">
        <f>設定!B19</f>
        <v>0</v>
      </c>
      <c r="C19" s="127">
        <f>'1月'!BL33</f>
        <v>0</v>
      </c>
      <c r="D19" s="129" t="s">
        <v>113</v>
      </c>
      <c r="E19" s="127">
        <f>'2月'!BH33</f>
        <v>0</v>
      </c>
      <c r="F19" s="129">
        <f t="shared" si="0"/>
        <v>0</v>
      </c>
      <c r="G19" s="127">
        <f>'3月'!BL33</f>
        <v>0</v>
      </c>
      <c r="H19" s="129">
        <f t="shared" si="0"/>
        <v>0</v>
      </c>
      <c r="I19" s="127">
        <f>'4月'!BJ33</f>
        <v>0</v>
      </c>
      <c r="J19" s="129">
        <f t="shared" si="0"/>
        <v>0</v>
      </c>
      <c r="K19" s="127">
        <f>'5月'!BL33</f>
        <v>0</v>
      </c>
      <c r="L19" s="129">
        <f t="shared" si="0"/>
        <v>0</v>
      </c>
      <c r="M19" s="127">
        <f>'6月'!BJ33</f>
        <v>0</v>
      </c>
      <c r="N19" s="129">
        <f t="shared" si="0"/>
        <v>0</v>
      </c>
      <c r="O19" s="127">
        <f>'7月'!BL33</f>
        <v>0</v>
      </c>
      <c r="P19" s="129">
        <f t="shared" si="0"/>
        <v>0</v>
      </c>
      <c r="Q19" s="127">
        <f>'8月'!BL33</f>
        <v>0</v>
      </c>
      <c r="R19" s="129">
        <f t="shared" si="0"/>
        <v>0</v>
      </c>
      <c r="S19" s="127">
        <f>'9月'!BJ33</f>
        <v>0</v>
      </c>
      <c r="T19" s="129">
        <f t="shared" si="0"/>
        <v>0</v>
      </c>
      <c r="U19" s="127">
        <f>'10月'!BL33</f>
        <v>0</v>
      </c>
      <c r="V19" s="129">
        <f t="shared" si="0"/>
        <v>0</v>
      </c>
      <c r="W19" s="127">
        <f>'11月'!BJ33</f>
        <v>0</v>
      </c>
      <c r="X19" s="129">
        <f t="shared" si="0"/>
        <v>0</v>
      </c>
      <c r="Y19" s="127">
        <f>'12月'!BL33</f>
        <v>0</v>
      </c>
      <c r="Z19" s="129">
        <f t="shared" si="0"/>
        <v>0</v>
      </c>
      <c r="AA19" s="133">
        <f t="shared" si="1"/>
        <v>0</v>
      </c>
      <c r="AB19" s="215"/>
    </row>
    <row r="20" spans="2:28" ht="21" thickBot="1">
      <c r="B20" s="120" t="s">
        <v>76</v>
      </c>
      <c r="C20" s="128">
        <f>SUM(C5:C19)</f>
        <v>7121000</v>
      </c>
      <c r="D20" s="130" t="s">
        <v>113</v>
      </c>
      <c r="E20" s="128">
        <f t="shared" ref="E20:AA20" si="2">SUM(E5:E19)</f>
        <v>7304000</v>
      </c>
      <c r="F20" s="130">
        <f t="shared" si="2"/>
        <v>183000</v>
      </c>
      <c r="G20" s="128">
        <f t="shared" si="2"/>
        <v>7487000</v>
      </c>
      <c r="H20" s="130">
        <f t="shared" si="2"/>
        <v>183000</v>
      </c>
      <c r="I20" s="128">
        <f t="shared" si="2"/>
        <v>7670000</v>
      </c>
      <c r="J20" s="130">
        <f t="shared" si="2"/>
        <v>183000</v>
      </c>
      <c r="K20" s="128">
        <f t="shared" si="2"/>
        <v>7853000</v>
      </c>
      <c r="L20" s="130">
        <f t="shared" si="2"/>
        <v>183000</v>
      </c>
      <c r="M20" s="128">
        <f t="shared" si="2"/>
        <v>8036000</v>
      </c>
      <c r="N20" s="130">
        <f t="shared" si="2"/>
        <v>183000</v>
      </c>
      <c r="O20" s="128">
        <f t="shared" si="2"/>
        <v>8219000</v>
      </c>
      <c r="P20" s="130">
        <f t="shared" si="2"/>
        <v>183000</v>
      </c>
      <c r="Q20" s="128">
        <f t="shared" si="2"/>
        <v>8402000</v>
      </c>
      <c r="R20" s="130">
        <f t="shared" si="2"/>
        <v>183000</v>
      </c>
      <c r="S20" s="128">
        <f t="shared" si="2"/>
        <v>8585000</v>
      </c>
      <c r="T20" s="130">
        <f t="shared" si="2"/>
        <v>183000</v>
      </c>
      <c r="U20" s="128">
        <f t="shared" si="2"/>
        <v>8768000</v>
      </c>
      <c r="V20" s="130">
        <f t="shared" si="2"/>
        <v>183000</v>
      </c>
      <c r="W20" s="128">
        <f t="shared" si="2"/>
        <v>8951000</v>
      </c>
      <c r="X20" s="130">
        <f t="shared" si="2"/>
        <v>183000</v>
      </c>
      <c r="Y20" s="128">
        <f t="shared" si="2"/>
        <v>9134000</v>
      </c>
      <c r="Z20" s="130">
        <f t="shared" si="2"/>
        <v>183000</v>
      </c>
      <c r="AA20" s="134">
        <f t="shared" si="2"/>
        <v>8127500</v>
      </c>
      <c r="AB20" s="215"/>
    </row>
    <row r="22" spans="2:28" ht="21" thickBot="1">
      <c r="B22" s="135" t="s">
        <v>109</v>
      </c>
    </row>
    <row r="23" spans="2:28">
      <c r="B23" s="119"/>
      <c r="C23" s="213" t="s">
        <v>105</v>
      </c>
      <c r="D23" s="214"/>
      <c r="E23" s="213" t="s">
        <v>108</v>
      </c>
      <c r="F23" s="214"/>
      <c r="G23" s="213" t="s">
        <v>80</v>
      </c>
      <c r="H23" s="214"/>
      <c r="I23" s="213" t="s">
        <v>82</v>
      </c>
      <c r="J23" s="214"/>
      <c r="K23" s="213" t="s">
        <v>84</v>
      </c>
      <c r="L23" s="214"/>
      <c r="M23" s="213" t="s">
        <v>86</v>
      </c>
      <c r="N23" s="214"/>
      <c r="O23" s="213" t="s">
        <v>88</v>
      </c>
      <c r="P23" s="214"/>
      <c r="Q23" s="213" t="s">
        <v>90</v>
      </c>
      <c r="R23" s="214"/>
      <c r="S23" s="213" t="s">
        <v>92</v>
      </c>
      <c r="T23" s="214"/>
      <c r="U23" s="213" t="s">
        <v>94</v>
      </c>
      <c r="V23" s="214"/>
      <c r="W23" s="213" t="s">
        <v>96</v>
      </c>
      <c r="X23" s="214"/>
      <c r="Y23" s="213" t="s">
        <v>98</v>
      </c>
      <c r="Z23" s="190"/>
      <c r="AA23" s="213" t="s">
        <v>65</v>
      </c>
      <c r="AB23" s="191"/>
    </row>
    <row r="24" spans="2:28" s="125" customFormat="1">
      <c r="B24" s="121"/>
      <c r="C24" s="122" t="s">
        <v>110</v>
      </c>
      <c r="D24" s="123" t="s">
        <v>111</v>
      </c>
      <c r="E24" s="122" t="s">
        <v>110</v>
      </c>
      <c r="F24" s="123" t="s">
        <v>111</v>
      </c>
      <c r="G24" s="122" t="s">
        <v>110</v>
      </c>
      <c r="H24" s="123" t="s">
        <v>111</v>
      </c>
      <c r="I24" s="122" t="s">
        <v>110</v>
      </c>
      <c r="J24" s="123" t="s">
        <v>111</v>
      </c>
      <c r="K24" s="122" t="s">
        <v>110</v>
      </c>
      <c r="L24" s="123" t="s">
        <v>111</v>
      </c>
      <c r="M24" s="122" t="s">
        <v>110</v>
      </c>
      <c r="N24" s="123" t="s">
        <v>111</v>
      </c>
      <c r="O24" s="122" t="s">
        <v>110</v>
      </c>
      <c r="P24" s="123" t="s">
        <v>111</v>
      </c>
      <c r="Q24" s="122" t="s">
        <v>110</v>
      </c>
      <c r="R24" s="123" t="s">
        <v>111</v>
      </c>
      <c r="S24" s="122" t="s">
        <v>110</v>
      </c>
      <c r="T24" s="123" t="s">
        <v>111</v>
      </c>
      <c r="U24" s="122" t="s">
        <v>110</v>
      </c>
      <c r="V24" s="123" t="s">
        <v>111</v>
      </c>
      <c r="W24" s="122" t="s">
        <v>110</v>
      </c>
      <c r="X24" s="123" t="s">
        <v>111</v>
      </c>
      <c r="Y24" s="122" t="s">
        <v>110</v>
      </c>
      <c r="Z24" s="126" t="s">
        <v>111</v>
      </c>
      <c r="AA24" s="122" t="s">
        <v>110</v>
      </c>
      <c r="AB24" s="124" t="s">
        <v>111</v>
      </c>
    </row>
    <row r="25" spans="2:28">
      <c r="B25" s="36" t="str">
        <f>設定!B5</f>
        <v>ゆうちょ(夫）</v>
      </c>
      <c r="C25" s="127">
        <f>'1月'!D4</f>
        <v>70000</v>
      </c>
      <c r="D25" s="140">
        <f>'1月'!E4</f>
        <v>0.41420118343195267</v>
      </c>
      <c r="E25" s="127">
        <f>'2月'!D4</f>
        <v>70000</v>
      </c>
      <c r="F25" s="140">
        <f>'2月'!E4</f>
        <v>0.47619047619047616</v>
      </c>
      <c r="G25" s="127">
        <f>'3月'!D4</f>
        <v>70000</v>
      </c>
      <c r="H25" s="140">
        <f>'3月'!E4</f>
        <v>0.47619047619047616</v>
      </c>
      <c r="I25" s="127">
        <f>'4月'!D4</f>
        <v>70000</v>
      </c>
      <c r="J25" s="140">
        <f>'4月'!E4</f>
        <v>0.47619047619047616</v>
      </c>
      <c r="K25" s="127">
        <f>'5月'!D4</f>
        <v>70000</v>
      </c>
      <c r="L25" s="140">
        <f>'5月'!E4</f>
        <v>0.47619047619047616</v>
      </c>
      <c r="M25" s="127">
        <f>'6月'!D4</f>
        <v>70000</v>
      </c>
      <c r="N25" s="140">
        <f>'6月'!E4</f>
        <v>0.47619047619047616</v>
      </c>
      <c r="O25" s="127">
        <f>'7月'!D4</f>
        <v>70000</v>
      </c>
      <c r="P25" s="140">
        <f>'7月'!E4</f>
        <v>0.47619047619047616</v>
      </c>
      <c r="Q25" s="127">
        <f>'8月'!D4</f>
        <v>70000</v>
      </c>
      <c r="R25" s="140">
        <f>'8月'!E4</f>
        <v>0.47619047619047616</v>
      </c>
      <c r="S25" s="127">
        <f>'9月'!D4</f>
        <v>70000</v>
      </c>
      <c r="T25" s="140">
        <f>'9月'!E4</f>
        <v>0.47619047619047616</v>
      </c>
      <c r="U25" s="127">
        <f>'10月'!D4</f>
        <v>70000</v>
      </c>
      <c r="V25" s="140">
        <f>'10月'!E4</f>
        <v>0.47619047619047616</v>
      </c>
      <c r="W25" s="127">
        <f>'11月'!D4</f>
        <v>70000</v>
      </c>
      <c r="X25" s="140">
        <f>'11月'!E4</f>
        <v>0.47619047619047616</v>
      </c>
      <c r="Y25" s="127">
        <f>'12月'!D4</f>
        <v>70000</v>
      </c>
      <c r="Z25" s="138">
        <f>'12月'!E4</f>
        <v>0.47619047619047616</v>
      </c>
      <c r="AA25" s="127">
        <f>SUM(C25,E25,G25,I25,K25,M25,O25,,Q25,S25,U25,W25,Y25)</f>
        <v>840000</v>
      </c>
      <c r="AB25" s="136">
        <f>AA25/$AA$40</f>
        <v>0.47032474804031354</v>
      </c>
    </row>
    <row r="26" spans="2:28">
      <c r="B26" s="36" t="str">
        <f>設定!B6</f>
        <v>ゆうちょ(妻）</v>
      </c>
      <c r="C26" s="127">
        <f>'1月'!D5</f>
        <v>0</v>
      </c>
      <c r="D26" s="140">
        <f>'1月'!E5</f>
        <v>0</v>
      </c>
      <c r="E26" s="127">
        <f>'2月'!D5</f>
        <v>0</v>
      </c>
      <c r="F26" s="140">
        <f>'2月'!E5</f>
        <v>0</v>
      </c>
      <c r="G26" s="127">
        <f>'3月'!D5</f>
        <v>0</v>
      </c>
      <c r="H26" s="140">
        <f>'3月'!E5</f>
        <v>0</v>
      </c>
      <c r="I26" s="127">
        <f>'4月'!D5</f>
        <v>0</v>
      </c>
      <c r="J26" s="140">
        <f>'4月'!E5</f>
        <v>0</v>
      </c>
      <c r="K26" s="127">
        <f>'5月'!D5</f>
        <v>0</v>
      </c>
      <c r="L26" s="140">
        <f>'5月'!E5</f>
        <v>0</v>
      </c>
      <c r="M26" s="127">
        <f>'6月'!D5</f>
        <v>0</v>
      </c>
      <c r="N26" s="140">
        <f>'6月'!E5</f>
        <v>0</v>
      </c>
      <c r="O26" s="127">
        <f>'7月'!D5</f>
        <v>0</v>
      </c>
      <c r="P26" s="140">
        <f>'7月'!E5</f>
        <v>0</v>
      </c>
      <c r="Q26" s="127">
        <f>'8月'!D5</f>
        <v>0</v>
      </c>
      <c r="R26" s="140">
        <f>'8月'!E5</f>
        <v>0</v>
      </c>
      <c r="S26" s="127">
        <f>'9月'!D5</f>
        <v>0</v>
      </c>
      <c r="T26" s="140">
        <f>'9月'!E5</f>
        <v>0</v>
      </c>
      <c r="U26" s="127">
        <f>'10月'!D5</f>
        <v>0</v>
      </c>
      <c r="V26" s="140">
        <f>'10月'!E5</f>
        <v>0</v>
      </c>
      <c r="W26" s="127">
        <f>'11月'!D5</f>
        <v>0</v>
      </c>
      <c r="X26" s="140">
        <f>'11月'!E5</f>
        <v>0</v>
      </c>
      <c r="Y26" s="127">
        <f>'12月'!D5</f>
        <v>0</v>
      </c>
      <c r="Z26" s="138">
        <f>'12月'!E5</f>
        <v>0</v>
      </c>
      <c r="AA26" s="127">
        <f t="shared" ref="AA26:AA39" si="3">SUM(C26,E26,G26,I26,K26,M26,O26,,Q26,S26,U26,W26,Y26)</f>
        <v>0</v>
      </c>
      <c r="AB26" s="136">
        <f t="shared" ref="AB26:AB39" si="4">AA26/$AA$40</f>
        <v>0</v>
      </c>
    </row>
    <row r="27" spans="2:28">
      <c r="B27" s="36" t="str">
        <f>設定!B7</f>
        <v>ゆうちょ(子供）</v>
      </c>
      <c r="C27" s="127">
        <f>'1月'!D6</f>
        <v>0</v>
      </c>
      <c r="D27" s="140">
        <f>'1月'!E6</f>
        <v>0</v>
      </c>
      <c r="E27" s="127">
        <f>'2月'!D6</f>
        <v>0</v>
      </c>
      <c r="F27" s="140">
        <f>'2月'!E6</f>
        <v>0</v>
      </c>
      <c r="G27" s="127">
        <f>'3月'!D6</f>
        <v>0</v>
      </c>
      <c r="H27" s="140">
        <f>'3月'!E6</f>
        <v>0</v>
      </c>
      <c r="I27" s="127">
        <f>'4月'!D6</f>
        <v>0</v>
      </c>
      <c r="J27" s="140">
        <f>'4月'!E6</f>
        <v>0</v>
      </c>
      <c r="K27" s="127">
        <f>'5月'!D6</f>
        <v>0</v>
      </c>
      <c r="L27" s="140">
        <f>'5月'!E6</f>
        <v>0</v>
      </c>
      <c r="M27" s="127">
        <f>'6月'!D6</f>
        <v>0</v>
      </c>
      <c r="N27" s="140">
        <f>'6月'!E6</f>
        <v>0</v>
      </c>
      <c r="O27" s="127">
        <f>'7月'!D6</f>
        <v>0</v>
      </c>
      <c r="P27" s="140">
        <f>'7月'!E6</f>
        <v>0</v>
      </c>
      <c r="Q27" s="127">
        <f>'8月'!D6</f>
        <v>0</v>
      </c>
      <c r="R27" s="140">
        <f>'8月'!E6</f>
        <v>0</v>
      </c>
      <c r="S27" s="127">
        <f>'9月'!D6</f>
        <v>0</v>
      </c>
      <c r="T27" s="140">
        <f>'9月'!E6</f>
        <v>0</v>
      </c>
      <c r="U27" s="127">
        <f>'10月'!D6</f>
        <v>0</v>
      </c>
      <c r="V27" s="140">
        <f>'10月'!E6</f>
        <v>0</v>
      </c>
      <c r="W27" s="127">
        <f>'11月'!D6</f>
        <v>0</v>
      </c>
      <c r="X27" s="140">
        <f>'11月'!E6</f>
        <v>0</v>
      </c>
      <c r="Y27" s="127">
        <f>'12月'!D6</f>
        <v>0</v>
      </c>
      <c r="Z27" s="138">
        <f>'12月'!E6</f>
        <v>0</v>
      </c>
      <c r="AA27" s="127">
        <f t="shared" si="3"/>
        <v>0</v>
      </c>
      <c r="AB27" s="136">
        <f t="shared" si="4"/>
        <v>0</v>
      </c>
    </row>
    <row r="28" spans="2:28">
      <c r="B28" s="36" t="str">
        <f>設定!B8</f>
        <v>PayPay</v>
      </c>
      <c r="C28" s="127">
        <f>'1月'!D7</f>
        <v>8000</v>
      </c>
      <c r="D28" s="140">
        <f>'1月'!E7</f>
        <v>4.7337278106508875E-2</v>
      </c>
      <c r="E28" s="127">
        <f>'2月'!D7</f>
        <v>0</v>
      </c>
      <c r="F28" s="140">
        <f>'2月'!E7</f>
        <v>0</v>
      </c>
      <c r="G28" s="127">
        <f>'3月'!D7</f>
        <v>0</v>
      </c>
      <c r="H28" s="140">
        <f>'3月'!E7</f>
        <v>0</v>
      </c>
      <c r="I28" s="127">
        <f>'4月'!D7</f>
        <v>0</v>
      </c>
      <c r="J28" s="140">
        <f>'4月'!E7</f>
        <v>0</v>
      </c>
      <c r="K28" s="127">
        <f>'5月'!D7</f>
        <v>0</v>
      </c>
      <c r="L28" s="140">
        <f>'5月'!E7</f>
        <v>0</v>
      </c>
      <c r="M28" s="127">
        <f>'6月'!D7</f>
        <v>0</v>
      </c>
      <c r="N28" s="140">
        <f>'6月'!E7</f>
        <v>0</v>
      </c>
      <c r="O28" s="127">
        <f>'7月'!D7</f>
        <v>0</v>
      </c>
      <c r="P28" s="140">
        <f>'7月'!E7</f>
        <v>0</v>
      </c>
      <c r="Q28" s="127">
        <f>'8月'!D7</f>
        <v>0</v>
      </c>
      <c r="R28" s="140">
        <f>'8月'!E7</f>
        <v>0</v>
      </c>
      <c r="S28" s="127">
        <f>'9月'!D7</f>
        <v>0</v>
      </c>
      <c r="T28" s="140">
        <f>'9月'!E7</f>
        <v>0</v>
      </c>
      <c r="U28" s="127">
        <f>'10月'!D7</f>
        <v>0</v>
      </c>
      <c r="V28" s="140">
        <f>'10月'!E7</f>
        <v>0</v>
      </c>
      <c r="W28" s="127">
        <f>'11月'!D7</f>
        <v>0</v>
      </c>
      <c r="X28" s="140">
        <f>'11月'!E7</f>
        <v>0</v>
      </c>
      <c r="Y28" s="127">
        <f>'12月'!D7</f>
        <v>0</v>
      </c>
      <c r="Z28" s="138">
        <f>'12月'!E7</f>
        <v>0</v>
      </c>
      <c r="AA28" s="127">
        <f t="shared" si="3"/>
        <v>8000</v>
      </c>
      <c r="AB28" s="136">
        <f t="shared" si="4"/>
        <v>4.4792833146696529E-3</v>
      </c>
    </row>
    <row r="29" spans="2:28">
      <c r="B29" s="36" t="str">
        <f>設定!B9</f>
        <v>現金</v>
      </c>
      <c r="C29" s="127">
        <f>'1月'!D8</f>
        <v>7000</v>
      </c>
      <c r="D29" s="140">
        <f>'1月'!E8</f>
        <v>4.142011834319527E-2</v>
      </c>
      <c r="E29" s="127">
        <f>'2月'!D8</f>
        <v>0</v>
      </c>
      <c r="F29" s="140">
        <f>'2月'!E8</f>
        <v>0</v>
      </c>
      <c r="G29" s="127">
        <f>'3月'!D8</f>
        <v>0</v>
      </c>
      <c r="H29" s="140">
        <f>'3月'!E8</f>
        <v>0</v>
      </c>
      <c r="I29" s="127">
        <f>'4月'!D8</f>
        <v>0</v>
      </c>
      <c r="J29" s="140">
        <f>'4月'!E8</f>
        <v>0</v>
      </c>
      <c r="K29" s="127">
        <f>'5月'!D8</f>
        <v>0</v>
      </c>
      <c r="L29" s="140">
        <f>'5月'!E8</f>
        <v>0</v>
      </c>
      <c r="M29" s="127">
        <f>'6月'!D8</f>
        <v>0</v>
      </c>
      <c r="N29" s="140">
        <f>'6月'!E8</f>
        <v>0</v>
      </c>
      <c r="O29" s="127">
        <f>'7月'!D8</f>
        <v>0</v>
      </c>
      <c r="P29" s="140">
        <f>'7月'!E8</f>
        <v>0</v>
      </c>
      <c r="Q29" s="127">
        <f>'8月'!D8</f>
        <v>0</v>
      </c>
      <c r="R29" s="140">
        <f>'8月'!E8</f>
        <v>0</v>
      </c>
      <c r="S29" s="127">
        <f>'9月'!D8</f>
        <v>0</v>
      </c>
      <c r="T29" s="140">
        <f>'9月'!E8</f>
        <v>0</v>
      </c>
      <c r="U29" s="127">
        <f>'10月'!D8</f>
        <v>0</v>
      </c>
      <c r="V29" s="140">
        <f>'10月'!E8</f>
        <v>0</v>
      </c>
      <c r="W29" s="127">
        <f>'11月'!D8</f>
        <v>0</v>
      </c>
      <c r="X29" s="140">
        <f>'11月'!E8</f>
        <v>0</v>
      </c>
      <c r="Y29" s="127">
        <f>'12月'!D8</f>
        <v>0</v>
      </c>
      <c r="Z29" s="138">
        <f>'12月'!E8</f>
        <v>0</v>
      </c>
      <c r="AA29" s="127">
        <f t="shared" si="3"/>
        <v>7000</v>
      </c>
      <c r="AB29" s="136">
        <f t="shared" si="4"/>
        <v>3.9193729003359464E-3</v>
      </c>
    </row>
    <row r="30" spans="2:28">
      <c r="B30" s="36" t="str">
        <f>設定!B10</f>
        <v>JCB</v>
      </c>
      <c r="C30" s="127">
        <f>'1月'!D9</f>
        <v>70000</v>
      </c>
      <c r="D30" s="140">
        <f>'1月'!E9</f>
        <v>0.41420118343195267</v>
      </c>
      <c r="E30" s="127">
        <f>'2月'!D9</f>
        <v>70000</v>
      </c>
      <c r="F30" s="140">
        <f>'2月'!E9</f>
        <v>0.47619047619047616</v>
      </c>
      <c r="G30" s="127">
        <f>'3月'!D9</f>
        <v>70000</v>
      </c>
      <c r="H30" s="140">
        <f>'3月'!E9</f>
        <v>0.47619047619047616</v>
      </c>
      <c r="I30" s="127">
        <f>'4月'!D9</f>
        <v>70000</v>
      </c>
      <c r="J30" s="140">
        <f>'4月'!E9</f>
        <v>0.47619047619047616</v>
      </c>
      <c r="K30" s="127">
        <f>'5月'!D9</f>
        <v>70000</v>
      </c>
      <c r="L30" s="140">
        <f>'5月'!E9</f>
        <v>0.47619047619047616</v>
      </c>
      <c r="M30" s="127">
        <f>'6月'!D9</f>
        <v>70000</v>
      </c>
      <c r="N30" s="140">
        <f>'6月'!E9</f>
        <v>0.47619047619047616</v>
      </c>
      <c r="O30" s="127">
        <f>'7月'!D9</f>
        <v>70000</v>
      </c>
      <c r="P30" s="140">
        <f>'7月'!E9</f>
        <v>0.47619047619047616</v>
      </c>
      <c r="Q30" s="127">
        <f>'8月'!D9</f>
        <v>70000</v>
      </c>
      <c r="R30" s="140">
        <f>'8月'!E9</f>
        <v>0.47619047619047616</v>
      </c>
      <c r="S30" s="127">
        <f>'9月'!D9</f>
        <v>70000</v>
      </c>
      <c r="T30" s="140">
        <f>'9月'!E9</f>
        <v>0.47619047619047616</v>
      </c>
      <c r="U30" s="127">
        <f>'10月'!D9</f>
        <v>70000</v>
      </c>
      <c r="V30" s="140">
        <f>'10月'!E9</f>
        <v>0.47619047619047616</v>
      </c>
      <c r="W30" s="127">
        <f>'11月'!D9</f>
        <v>70000</v>
      </c>
      <c r="X30" s="140">
        <f>'11月'!E9</f>
        <v>0.47619047619047616</v>
      </c>
      <c r="Y30" s="127">
        <f>'12月'!D9</f>
        <v>70000</v>
      </c>
      <c r="Z30" s="138">
        <f>'12月'!E9</f>
        <v>0.47619047619047616</v>
      </c>
      <c r="AA30" s="127">
        <f t="shared" si="3"/>
        <v>840000</v>
      </c>
      <c r="AB30" s="136">
        <f t="shared" si="4"/>
        <v>0.47032474804031354</v>
      </c>
    </row>
    <row r="31" spans="2:28">
      <c r="B31" s="36" t="str">
        <f>設定!B11</f>
        <v>VISA</v>
      </c>
      <c r="C31" s="127">
        <f>'1月'!D10</f>
        <v>14000</v>
      </c>
      <c r="D31" s="140">
        <f>'1月'!E10</f>
        <v>8.2840236686390539E-2</v>
      </c>
      <c r="E31" s="127">
        <f>'2月'!D10</f>
        <v>7000</v>
      </c>
      <c r="F31" s="140">
        <f>'2月'!E10</f>
        <v>4.7619047619047616E-2</v>
      </c>
      <c r="G31" s="127">
        <f>'3月'!D10</f>
        <v>7000</v>
      </c>
      <c r="H31" s="140">
        <f>'3月'!E10</f>
        <v>4.7619047619047616E-2</v>
      </c>
      <c r="I31" s="127">
        <f>'4月'!D10</f>
        <v>7000</v>
      </c>
      <c r="J31" s="140">
        <f>'4月'!E10</f>
        <v>4.7619047619047616E-2</v>
      </c>
      <c r="K31" s="127">
        <f>'5月'!D10</f>
        <v>7000</v>
      </c>
      <c r="L31" s="140">
        <f>'5月'!E10</f>
        <v>4.7619047619047616E-2</v>
      </c>
      <c r="M31" s="127">
        <f>'6月'!D10</f>
        <v>7000</v>
      </c>
      <c r="N31" s="140">
        <f>'6月'!E10</f>
        <v>4.7619047619047616E-2</v>
      </c>
      <c r="O31" s="127">
        <f>'7月'!D10</f>
        <v>7000</v>
      </c>
      <c r="P31" s="140">
        <f>'7月'!E10</f>
        <v>4.7619047619047616E-2</v>
      </c>
      <c r="Q31" s="127">
        <f>'8月'!D10</f>
        <v>7000</v>
      </c>
      <c r="R31" s="140">
        <f>'8月'!E10</f>
        <v>4.7619047619047616E-2</v>
      </c>
      <c r="S31" s="127">
        <f>'9月'!D10</f>
        <v>7000</v>
      </c>
      <c r="T31" s="140">
        <f>'9月'!E10</f>
        <v>4.7619047619047616E-2</v>
      </c>
      <c r="U31" s="127">
        <f>'10月'!D10</f>
        <v>7000</v>
      </c>
      <c r="V31" s="140">
        <f>'10月'!E10</f>
        <v>4.7619047619047616E-2</v>
      </c>
      <c r="W31" s="127">
        <f>'11月'!D10</f>
        <v>7000</v>
      </c>
      <c r="X31" s="140">
        <f>'11月'!E10</f>
        <v>4.7619047619047616E-2</v>
      </c>
      <c r="Y31" s="127">
        <f>'12月'!D10</f>
        <v>7000</v>
      </c>
      <c r="Z31" s="138">
        <f>'12月'!E10</f>
        <v>4.7619047619047616E-2</v>
      </c>
      <c r="AA31" s="127">
        <f t="shared" si="3"/>
        <v>91000</v>
      </c>
      <c r="AB31" s="136">
        <f t="shared" si="4"/>
        <v>5.0951847704367302E-2</v>
      </c>
    </row>
    <row r="32" spans="2:28">
      <c r="B32" s="36" t="str">
        <f>設定!B12</f>
        <v>MASTER</v>
      </c>
      <c r="C32" s="127">
        <f>'1月'!D11</f>
        <v>0</v>
      </c>
      <c r="D32" s="140">
        <f>'1月'!E11</f>
        <v>0</v>
      </c>
      <c r="E32" s="127">
        <f>'2月'!D11</f>
        <v>0</v>
      </c>
      <c r="F32" s="140">
        <f>'2月'!E11</f>
        <v>0</v>
      </c>
      <c r="G32" s="127">
        <f>'3月'!D11</f>
        <v>0</v>
      </c>
      <c r="H32" s="140">
        <f>'3月'!E11</f>
        <v>0</v>
      </c>
      <c r="I32" s="127">
        <f>'4月'!D11</f>
        <v>0</v>
      </c>
      <c r="J32" s="140">
        <f>'4月'!E11</f>
        <v>0</v>
      </c>
      <c r="K32" s="127">
        <f>'5月'!D11</f>
        <v>0</v>
      </c>
      <c r="L32" s="140">
        <f>'5月'!E11</f>
        <v>0</v>
      </c>
      <c r="M32" s="127">
        <f>'6月'!D11</f>
        <v>0</v>
      </c>
      <c r="N32" s="140">
        <f>'6月'!E11</f>
        <v>0</v>
      </c>
      <c r="O32" s="127">
        <f>'7月'!D11</f>
        <v>0</v>
      </c>
      <c r="P32" s="140">
        <f>'7月'!E11</f>
        <v>0</v>
      </c>
      <c r="Q32" s="127">
        <f>'8月'!D11</f>
        <v>0</v>
      </c>
      <c r="R32" s="140">
        <f>'8月'!E11</f>
        <v>0</v>
      </c>
      <c r="S32" s="127">
        <f>'9月'!D11</f>
        <v>0</v>
      </c>
      <c r="T32" s="140">
        <f>'9月'!E11</f>
        <v>0</v>
      </c>
      <c r="U32" s="127">
        <f>'10月'!D11</f>
        <v>0</v>
      </c>
      <c r="V32" s="140">
        <f>'10月'!E11</f>
        <v>0</v>
      </c>
      <c r="W32" s="127">
        <f>'11月'!D11</f>
        <v>0</v>
      </c>
      <c r="X32" s="140">
        <f>'11月'!E11</f>
        <v>0</v>
      </c>
      <c r="Y32" s="127">
        <f>'12月'!D11</f>
        <v>0</v>
      </c>
      <c r="Z32" s="138">
        <f>'12月'!E11</f>
        <v>0</v>
      </c>
      <c r="AA32" s="127">
        <f t="shared" si="3"/>
        <v>0</v>
      </c>
      <c r="AB32" s="136">
        <f t="shared" si="4"/>
        <v>0</v>
      </c>
    </row>
    <row r="33" spans="2:28">
      <c r="B33" s="36" t="str">
        <f>設定!B13</f>
        <v>GMO証券</v>
      </c>
      <c r="C33" s="127">
        <f>'1月'!D12</f>
        <v>0</v>
      </c>
      <c r="D33" s="140">
        <f>'1月'!E12</f>
        <v>0</v>
      </c>
      <c r="E33" s="127">
        <f>'2月'!D12</f>
        <v>0</v>
      </c>
      <c r="F33" s="140">
        <f>'2月'!E12</f>
        <v>0</v>
      </c>
      <c r="G33" s="127">
        <f>'3月'!D12</f>
        <v>0</v>
      </c>
      <c r="H33" s="140">
        <f>'3月'!E12</f>
        <v>0</v>
      </c>
      <c r="I33" s="127">
        <f>'4月'!D12</f>
        <v>0</v>
      </c>
      <c r="J33" s="140">
        <f>'4月'!E12</f>
        <v>0</v>
      </c>
      <c r="K33" s="127">
        <f>'5月'!D12</f>
        <v>0</v>
      </c>
      <c r="L33" s="140">
        <f>'5月'!E12</f>
        <v>0</v>
      </c>
      <c r="M33" s="127">
        <f>'6月'!D12</f>
        <v>0</v>
      </c>
      <c r="N33" s="140">
        <f>'6月'!E12</f>
        <v>0</v>
      </c>
      <c r="O33" s="127">
        <f>'7月'!D12</f>
        <v>0</v>
      </c>
      <c r="P33" s="140">
        <f>'7月'!E12</f>
        <v>0</v>
      </c>
      <c r="Q33" s="127">
        <f>'8月'!D12</f>
        <v>0</v>
      </c>
      <c r="R33" s="140">
        <f>'8月'!E12</f>
        <v>0</v>
      </c>
      <c r="S33" s="127">
        <f>'9月'!D12</f>
        <v>0</v>
      </c>
      <c r="T33" s="140">
        <f>'9月'!E12</f>
        <v>0</v>
      </c>
      <c r="U33" s="127">
        <f>'10月'!D12</f>
        <v>0</v>
      </c>
      <c r="V33" s="140">
        <f>'10月'!E12</f>
        <v>0</v>
      </c>
      <c r="W33" s="127">
        <f>'11月'!D12</f>
        <v>0</v>
      </c>
      <c r="X33" s="140">
        <f>'11月'!E12</f>
        <v>0</v>
      </c>
      <c r="Y33" s="127">
        <f>'12月'!D12</f>
        <v>0</v>
      </c>
      <c r="Z33" s="138">
        <f>'12月'!E12</f>
        <v>0</v>
      </c>
      <c r="AA33" s="127">
        <f t="shared" si="3"/>
        <v>0</v>
      </c>
      <c r="AB33" s="136">
        <f t="shared" si="4"/>
        <v>0</v>
      </c>
    </row>
    <row r="34" spans="2:28">
      <c r="B34" s="36">
        <f>設定!B14</f>
        <v>0</v>
      </c>
      <c r="C34" s="127">
        <f>'1月'!D13</f>
        <v>0</v>
      </c>
      <c r="D34" s="140">
        <f>'1月'!E13</f>
        <v>0</v>
      </c>
      <c r="E34" s="127">
        <f>'2月'!D13</f>
        <v>0</v>
      </c>
      <c r="F34" s="140">
        <f>'2月'!E13</f>
        <v>0</v>
      </c>
      <c r="G34" s="127">
        <f>'3月'!D13</f>
        <v>0</v>
      </c>
      <c r="H34" s="140">
        <f>'3月'!E13</f>
        <v>0</v>
      </c>
      <c r="I34" s="127">
        <f>'4月'!D13</f>
        <v>0</v>
      </c>
      <c r="J34" s="140">
        <f>'4月'!E13</f>
        <v>0</v>
      </c>
      <c r="K34" s="127">
        <f>'5月'!D13</f>
        <v>0</v>
      </c>
      <c r="L34" s="140">
        <f>'5月'!E13</f>
        <v>0</v>
      </c>
      <c r="M34" s="127">
        <f>'6月'!D13</f>
        <v>0</v>
      </c>
      <c r="N34" s="140">
        <f>'6月'!E13</f>
        <v>0</v>
      </c>
      <c r="O34" s="127">
        <f>'7月'!D13</f>
        <v>0</v>
      </c>
      <c r="P34" s="140">
        <f>'7月'!E13</f>
        <v>0</v>
      </c>
      <c r="Q34" s="127">
        <f>'8月'!D13</f>
        <v>0</v>
      </c>
      <c r="R34" s="140">
        <f>'8月'!E13</f>
        <v>0</v>
      </c>
      <c r="S34" s="127">
        <f>'9月'!D13</f>
        <v>0</v>
      </c>
      <c r="T34" s="140">
        <f>'9月'!E13</f>
        <v>0</v>
      </c>
      <c r="U34" s="127">
        <f>'10月'!D13</f>
        <v>0</v>
      </c>
      <c r="V34" s="140">
        <f>'10月'!E13</f>
        <v>0</v>
      </c>
      <c r="W34" s="127">
        <f>'11月'!D13</f>
        <v>0</v>
      </c>
      <c r="X34" s="140">
        <f>'11月'!E13</f>
        <v>0</v>
      </c>
      <c r="Y34" s="127">
        <f>'12月'!D13</f>
        <v>0</v>
      </c>
      <c r="Z34" s="138">
        <f>'12月'!E13</f>
        <v>0</v>
      </c>
      <c r="AA34" s="127">
        <f t="shared" si="3"/>
        <v>0</v>
      </c>
      <c r="AB34" s="136">
        <f t="shared" si="4"/>
        <v>0</v>
      </c>
    </row>
    <row r="35" spans="2:28">
      <c r="B35" s="36">
        <f>設定!B15</f>
        <v>0</v>
      </c>
      <c r="C35" s="127">
        <f>'1月'!G4</f>
        <v>0</v>
      </c>
      <c r="D35" s="140">
        <f>'1月'!H4</f>
        <v>0</v>
      </c>
      <c r="E35" s="127">
        <f>'2月'!G4</f>
        <v>0</v>
      </c>
      <c r="F35" s="140">
        <f>'2月'!H4</f>
        <v>0</v>
      </c>
      <c r="G35" s="127">
        <f>'3月'!G4</f>
        <v>0</v>
      </c>
      <c r="H35" s="140">
        <f>'3月'!H4</f>
        <v>0</v>
      </c>
      <c r="I35" s="127">
        <f>'4月'!G4</f>
        <v>0</v>
      </c>
      <c r="J35" s="140">
        <f>'4月'!H4</f>
        <v>0</v>
      </c>
      <c r="K35" s="127">
        <f>'5月'!G4</f>
        <v>0</v>
      </c>
      <c r="L35" s="140">
        <f>'5月'!H4</f>
        <v>0</v>
      </c>
      <c r="M35" s="127">
        <f>'6月'!G4</f>
        <v>0</v>
      </c>
      <c r="N35" s="140">
        <f>'6月'!H4</f>
        <v>0</v>
      </c>
      <c r="O35" s="127">
        <f>'7月'!G4</f>
        <v>0</v>
      </c>
      <c r="P35" s="140">
        <f>'7月'!H4</f>
        <v>0</v>
      </c>
      <c r="Q35" s="127">
        <f>'8月'!G4</f>
        <v>0</v>
      </c>
      <c r="R35" s="140">
        <f>'8月'!H4</f>
        <v>0</v>
      </c>
      <c r="S35" s="127">
        <f>'9月'!G4</f>
        <v>0</v>
      </c>
      <c r="T35" s="140">
        <f>'9月'!H4</f>
        <v>0</v>
      </c>
      <c r="U35" s="127">
        <f>'10月'!G4</f>
        <v>0</v>
      </c>
      <c r="V35" s="140">
        <f>'10月'!H4</f>
        <v>0</v>
      </c>
      <c r="W35" s="127">
        <f>'11月'!G4</f>
        <v>0</v>
      </c>
      <c r="X35" s="140">
        <f>'11月'!H4</f>
        <v>0</v>
      </c>
      <c r="Y35" s="127">
        <f>'12月'!G4</f>
        <v>0</v>
      </c>
      <c r="Z35" s="138">
        <f>'12月'!H4</f>
        <v>0</v>
      </c>
      <c r="AA35" s="127">
        <f t="shared" si="3"/>
        <v>0</v>
      </c>
      <c r="AB35" s="136">
        <f t="shared" si="4"/>
        <v>0</v>
      </c>
    </row>
    <row r="36" spans="2:28">
      <c r="B36" s="36">
        <f>設定!B16</f>
        <v>0</v>
      </c>
      <c r="C36" s="127">
        <f>'1月'!G5</f>
        <v>0</v>
      </c>
      <c r="D36" s="140">
        <f>'1月'!H5</f>
        <v>0</v>
      </c>
      <c r="E36" s="127">
        <f>'2月'!G5</f>
        <v>0</v>
      </c>
      <c r="F36" s="140">
        <f>'2月'!H5</f>
        <v>0</v>
      </c>
      <c r="G36" s="127">
        <f>'3月'!G5</f>
        <v>0</v>
      </c>
      <c r="H36" s="140">
        <f>'3月'!H5</f>
        <v>0</v>
      </c>
      <c r="I36" s="127">
        <f>'4月'!G5</f>
        <v>0</v>
      </c>
      <c r="J36" s="140">
        <f>'4月'!H5</f>
        <v>0</v>
      </c>
      <c r="K36" s="127">
        <f>'5月'!G5</f>
        <v>0</v>
      </c>
      <c r="L36" s="140">
        <f>'5月'!H5</f>
        <v>0</v>
      </c>
      <c r="M36" s="127">
        <f>'6月'!G5</f>
        <v>0</v>
      </c>
      <c r="N36" s="140">
        <f>'6月'!H5</f>
        <v>0</v>
      </c>
      <c r="O36" s="127">
        <f>'7月'!G5</f>
        <v>0</v>
      </c>
      <c r="P36" s="140">
        <f>'7月'!H5</f>
        <v>0</v>
      </c>
      <c r="Q36" s="127">
        <f>'8月'!G5</f>
        <v>0</v>
      </c>
      <c r="R36" s="140">
        <f>'8月'!H5</f>
        <v>0</v>
      </c>
      <c r="S36" s="127">
        <f>'9月'!G5</f>
        <v>0</v>
      </c>
      <c r="T36" s="140">
        <f>'9月'!H5</f>
        <v>0</v>
      </c>
      <c r="U36" s="127">
        <f>'10月'!G5</f>
        <v>0</v>
      </c>
      <c r="V36" s="140">
        <f>'10月'!H5</f>
        <v>0</v>
      </c>
      <c r="W36" s="127">
        <f>'11月'!G5</f>
        <v>0</v>
      </c>
      <c r="X36" s="140">
        <f>'11月'!H5</f>
        <v>0</v>
      </c>
      <c r="Y36" s="127">
        <f>'12月'!G5</f>
        <v>0</v>
      </c>
      <c r="Z36" s="138">
        <f>'12月'!H5</f>
        <v>0</v>
      </c>
      <c r="AA36" s="127">
        <f t="shared" si="3"/>
        <v>0</v>
      </c>
      <c r="AB36" s="136">
        <f t="shared" si="4"/>
        <v>0</v>
      </c>
    </row>
    <row r="37" spans="2:28">
      <c r="B37" s="36">
        <f>設定!B17</f>
        <v>0</v>
      </c>
      <c r="C37" s="127">
        <f>'1月'!G6</f>
        <v>0</v>
      </c>
      <c r="D37" s="140">
        <f>'1月'!H6</f>
        <v>0</v>
      </c>
      <c r="E37" s="127">
        <f>'2月'!G6</f>
        <v>0</v>
      </c>
      <c r="F37" s="140">
        <f>'2月'!H6</f>
        <v>0</v>
      </c>
      <c r="G37" s="127">
        <f>'3月'!G6</f>
        <v>0</v>
      </c>
      <c r="H37" s="140">
        <f>'3月'!H6</f>
        <v>0</v>
      </c>
      <c r="I37" s="127">
        <f>'4月'!G6</f>
        <v>0</v>
      </c>
      <c r="J37" s="140">
        <f>'4月'!H6</f>
        <v>0</v>
      </c>
      <c r="K37" s="127">
        <f>'5月'!G6</f>
        <v>0</v>
      </c>
      <c r="L37" s="140">
        <f>'5月'!H6</f>
        <v>0</v>
      </c>
      <c r="M37" s="127">
        <f>'6月'!G6</f>
        <v>0</v>
      </c>
      <c r="N37" s="140">
        <f>'6月'!H6</f>
        <v>0</v>
      </c>
      <c r="O37" s="127">
        <f>'7月'!G6</f>
        <v>0</v>
      </c>
      <c r="P37" s="140">
        <f>'7月'!H6</f>
        <v>0</v>
      </c>
      <c r="Q37" s="127">
        <f>'8月'!G6</f>
        <v>0</v>
      </c>
      <c r="R37" s="140">
        <f>'8月'!H6</f>
        <v>0</v>
      </c>
      <c r="S37" s="127">
        <f>'9月'!G6</f>
        <v>0</v>
      </c>
      <c r="T37" s="140">
        <f>'9月'!H6</f>
        <v>0</v>
      </c>
      <c r="U37" s="127">
        <f>'10月'!G6</f>
        <v>0</v>
      </c>
      <c r="V37" s="140">
        <f>'10月'!H6</f>
        <v>0</v>
      </c>
      <c r="W37" s="127">
        <f>'11月'!G6</f>
        <v>0</v>
      </c>
      <c r="X37" s="140">
        <f>'11月'!H6</f>
        <v>0</v>
      </c>
      <c r="Y37" s="127">
        <f>'12月'!G6</f>
        <v>0</v>
      </c>
      <c r="Z37" s="138">
        <f>'12月'!H6</f>
        <v>0</v>
      </c>
      <c r="AA37" s="127">
        <f t="shared" si="3"/>
        <v>0</v>
      </c>
      <c r="AB37" s="136">
        <f t="shared" si="4"/>
        <v>0</v>
      </c>
    </row>
    <row r="38" spans="2:28">
      <c r="B38" s="36">
        <f>設定!B18</f>
        <v>0</v>
      </c>
      <c r="C38" s="127">
        <f>'1月'!G7</f>
        <v>0</v>
      </c>
      <c r="D38" s="140">
        <f>'1月'!H7</f>
        <v>0</v>
      </c>
      <c r="E38" s="127">
        <f>'2月'!G7</f>
        <v>0</v>
      </c>
      <c r="F38" s="140">
        <f>'2月'!H7</f>
        <v>0</v>
      </c>
      <c r="G38" s="127">
        <f>'3月'!G7</f>
        <v>0</v>
      </c>
      <c r="H38" s="140">
        <f>'3月'!H7</f>
        <v>0</v>
      </c>
      <c r="I38" s="127">
        <f>'4月'!G7</f>
        <v>0</v>
      </c>
      <c r="J38" s="140">
        <f>'4月'!H7</f>
        <v>0</v>
      </c>
      <c r="K38" s="127">
        <f>'5月'!G7</f>
        <v>0</v>
      </c>
      <c r="L38" s="140">
        <f>'5月'!H7</f>
        <v>0</v>
      </c>
      <c r="M38" s="127">
        <f>'6月'!G7</f>
        <v>0</v>
      </c>
      <c r="N38" s="140">
        <f>'6月'!H7</f>
        <v>0</v>
      </c>
      <c r="O38" s="127">
        <f>'7月'!G7</f>
        <v>0</v>
      </c>
      <c r="P38" s="140">
        <f>'7月'!H7</f>
        <v>0</v>
      </c>
      <c r="Q38" s="127">
        <f>'8月'!G7</f>
        <v>0</v>
      </c>
      <c r="R38" s="140">
        <f>'8月'!H7</f>
        <v>0</v>
      </c>
      <c r="S38" s="127">
        <f>'9月'!G7</f>
        <v>0</v>
      </c>
      <c r="T38" s="140">
        <f>'9月'!H7</f>
        <v>0</v>
      </c>
      <c r="U38" s="127">
        <f>'10月'!G7</f>
        <v>0</v>
      </c>
      <c r="V38" s="140">
        <f>'10月'!H7</f>
        <v>0</v>
      </c>
      <c r="W38" s="127">
        <f>'11月'!G7</f>
        <v>0</v>
      </c>
      <c r="X38" s="140">
        <f>'11月'!H7</f>
        <v>0</v>
      </c>
      <c r="Y38" s="127">
        <f>'12月'!G7</f>
        <v>0</v>
      </c>
      <c r="Z38" s="138">
        <f>'12月'!H7</f>
        <v>0</v>
      </c>
      <c r="AA38" s="127">
        <f t="shared" si="3"/>
        <v>0</v>
      </c>
      <c r="AB38" s="136">
        <f t="shared" si="4"/>
        <v>0</v>
      </c>
    </row>
    <row r="39" spans="2:28">
      <c r="B39" s="36">
        <f>設定!B19</f>
        <v>0</v>
      </c>
      <c r="C39" s="127">
        <f>'1月'!G8</f>
        <v>0</v>
      </c>
      <c r="D39" s="140">
        <f>'1月'!H8</f>
        <v>0</v>
      </c>
      <c r="E39" s="127">
        <f>'2月'!G8</f>
        <v>0</v>
      </c>
      <c r="F39" s="140">
        <f>'2月'!H8</f>
        <v>0</v>
      </c>
      <c r="G39" s="127">
        <f>'3月'!G8</f>
        <v>0</v>
      </c>
      <c r="H39" s="140">
        <f>'3月'!H8</f>
        <v>0</v>
      </c>
      <c r="I39" s="127">
        <f>'4月'!G8</f>
        <v>0</v>
      </c>
      <c r="J39" s="140">
        <f>'4月'!H8</f>
        <v>0</v>
      </c>
      <c r="K39" s="127">
        <f>'5月'!G8</f>
        <v>0</v>
      </c>
      <c r="L39" s="140">
        <f>'5月'!H8</f>
        <v>0</v>
      </c>
      <c r="M39" s="127">
        <f>'6月'!G8</f>
        <v>0</v>
      </c>
      <c r="N39" s="140">
        <f>'6月'!H8</f>
        <v>0</v>
      </c>
      <c r="O39" s="127">
        <f>'7月'!G8</f>
        <v>0</v>
      </c>
      <c r="P39" s="140">
        <f>'7月'!H8</f>
        <v>0</v>
      </c>
      <c r="Q39" s="127">
        <f>'8月'!G8</f>
        <v>0</v>
      </c>
      <c r="R39" s="140">
        <f>'8月'!H8</f>
        <v>0</v>
      </c>
      <c r="S39" s="127">
        <f>'9月'!G8</f>
        <v>0</v>
      </c>
      <c r="T39" s="140">
        <f>'9月'!H8</f>
        <v>0</v>
      </c>
      <c r="U39" s="127">
        <f>'10月'!G8</f>
        <v>0</v>
      </c>
      <c r="V39" s="140">
        <f>'10月'!H8</f>
        <v>0</v>
      </c>
      <c r="W39" s="127">
        <f>'11月'!G8</f>
        <v>0</v>
      </c>
      <c r="X39" s="140">
        <f>'11月'!H8</f>
        <v>0</v>
      </c>
      <c r="Y39" s="127">
        <f>'12月'!G8</f>
        <v>0</v>
      </c>
      <c r="Z39" s="138">
        <f>'12月'!H8</f>
        <v>0</v>
      </c>
      <c r="AA39" s="127">
        <f t="shared" si="3"/>
        <v>0</v>
      </c>
      <c r="AB39" s="136">
        <f t="shared" si="4"/>
        <v>0</v>
      </c>
    </row>
    <row r="40" spans="2:28" ht="21" thickBot="1">
      <c r="B40" s="120" t="s">
        <v>76</v>
      </c>
      <c r="C40" s="128">
        <f>SUM(C25:C39)</f>
        <v>169000</v>
      </c>
      <c r="D40" s="141">
        <f t="shared" ref="D40:AB40" si="5">SUM(D25:D39)</f>
        <v>1</v>
      </c>
      <c r="E40" s="128">
        <f t="shared" si="5"/>
        <v>147000</v>
      </c>
      <c r="F40" s="141">
        <f t="shared" si="5"/>
        <v>1</v>
      </c>
      <c r="G40" s="128">
        <f t="shared" si="5"/>
        <v>147000</v>
      </c>
      <c r="H40" s="141">
        <f t="shared" si="5"/>
        <v>1</v>
      </c>
      <c r="I40" s="128">
        <f t="shared" si="5"/>
        <v>147000</v>
      </c>
      <c r="J40" s="141">
        <f t="shared" si="5"/>
        <v>1</v>
      </c>
      <c r="K40" s="128">
        <f t="shared" si="5"/>
        <v>147000</v>
      </c>
      <c r="L40" s="141">
        <f t="shared" si="5"/>
        <v>1</v>
      </c>
      <c r="M40" s="128">
        <f t="shared" si="5"/>
        <v>147000</v>
      </c>
      <c r="N40" s="141">
        <f t="shared" si="5"/>
        <v>1</v>
      </c>
      <c r="O40" s="128">
        <f t="shared" si="5"/>
        <v>147000</v>
      </c>
      <c r="P40" s="141">
        <f t="shared" si="5"/>
        <v>1</v>
      </c>
      <c r="Q40" s="128">
        <f t="shared" si="5"/>
        <v>147000</v>
      </c>
      <c r="R40" s="141">
        <f t="shared" si="5"/>
        <v>1</v>
      </c>
      <c r="S40" s="128">
        <f t="shared" si="5"/>
        <v>147000</v>
      </c>
      <c r="T40" s="141">
        <f t="shared" si="5"/>
        <v>1</v>
      </c>
      <c r="U40" s="128">
        <f t="shared" si="5"/>
        <v>147000</v>
      </c>
      <c r="V40" s="141">
        <f t="shared" si="5"/>
        <v>1</v>
      </c>
      <c r="W40" s="128">
        <f t="shared" si="5"/>
        <v>147000</v>
      </c>
      <c r="X40" s="141">
        <f t="shared" si="5"/>
        <v>1</v>
      </c>
      <c r="Y40" s="128">
        <f t="shared" si="5"/>
        <v>147000</v>
      </c>
      <c r="Z40" s="139">
        <f t="shared" si="5"/>
        <v>1</v>
      </c>
      <c r="AA40" s="128">
        <f t="shared" si="5"/>
        <v>1786000</v>
      </c>
      <c r="AB40" s="137">
        <f t="shared" si="5"/>
        <v>1</v>
      </c>
    </row>
  </sheetData>
  <mergeCells count="26">
    <mergeCell ref="AA23:AB23"/>
    <mergeCell ref="AB3:AB20"/>
    <mergeCell ref="O23:P23"/>
    <mergeCell ref="Q23:R23"/>
    <mergeCell ref="S23:T23"/>
    <mergeCell ref="U23:V23"/>
    <mergeCell ref="W23:X23"/>
    <mergeCell ref="Y23:Z23"/>
    <mergeCell ref="W3:X3"/>
    <mergeCell ref="Y3:Z3"/>
    <mergeCell ref="C23:D23"/>
    <mergeCell ref="E23:F23"/>
    <mergeCell ref="G23:H23"/>
    <mergeCell ref="I23:J23"/>
    <mergeCell ref="K23:L23"/>
    <mergeCell ref="M23:N23"/>
    <mergeCell ref="O3:P3"/>
    <mergeCell ref="Q3:R3"/>
    <mergeCell ref="S3:T3"/>
    <mergeCell ref="U3:V3"/>
    <mergeCell ref="M3:N3"/>
    <mergeCell ref="C3:D3"/>
    <mergeCell ref="E3:F3"/>
    <mergeCell ref="G3:H3"/>
    <mergeCell ref="I3:J3"/>
    <mergeCell ref="K3:L3"/>
  </mergeCells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27389-CFF8-704D-B614-F81B36103950}">
  <dimension ref="B1:BM133"/>
  <sheetViews>
    <sheetView showGridLines="0" zoomScale="80" zoomScaleNormal="8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78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290000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SUMIF($E$58:$BM$130,設定!B5,$D$58:$BM$130)</f>
        <v>70000</v>
      </c>
      <c r="E4" s="70">
        <f>D4/$G$14</f>
        <v>0.41420118343195267</v>
      </c>
      <c r="F4" s="67">
        <f>設定!B15</f>
        <v>0</v>
      </c>
      <c r="G4" s="69">
        <f>SUMIF($E$58:$BM$130,設定!B15,$D$58:$BM$130)</f>
        <v>0</v>
      </c>
      <c r="H4" s="71">
        <f>G4/$G$14</f>
        <v>0</v>
      </c>
      <c r="J4" s="36" t="str">
        <f>設定!D5</f>
        <v>夫</v>
      </c>
      <c r="K4" s="69">
        <f>SUM(D47:BM47)</f>
        <v>300000</v>
      </c>
      <c r="L4" s="36" t="str">
        <f>設定!F5</f>
        <v>所得税</v>
      </c>
      <c r="M4" s="72">
        <f>SUM(D58:BM58)</f>
        <v>30000</v>
      </c>
      <c r="N4" s="68" t="str">
        <f>設定!H5</f>
        <v>こども</v>
      </c>
      <c r="O4" s="69">
        <f>SUM(D69:BM69)</f>
        <v>30000</v>
      </c>
      <c r="P4" s="36" t="str">
        <f>設定!J5</f>
        <v>住居費</v>
      </c>
      <c r="Q4" s="72">
        <f>SUM(D80:BM80)</f>
        <v>70000</v>
      </c>
      <c r="R4" s="68" t="str">
        <f>設定!L5</f>
        <v>食費</v>
      </c>
      <c r="S4" s="73"/>
      <c r="T4" s="72">
        <f>SUM(D94:BM94)</f>
        <v>51000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SUMIF($E$58:$BM$130,設定!B6,$D$58:$BM$130)</f>
        <v>0</v>
      </c>
      <c r="E5" s="70">
        <f t="shared" ref="E5:E13" si="0">D5/$G$14</f>
        <v>0</v>
      </c>
      <c r="F5" s="67">
        <f>設定!B16</f>
        <v>0</v>
      </c>
      <c r="G5" s="69">
        <f>SUMIF($E$58:$BM$130,設定!B16,$D$58:$BM$130)</f>
        <v>0</v>
      </c>
      <c r="H5" s="71">
        <f t="shared" ref="H5:H8" si="1">G5/$G$14</f>
        <v>0</v>
      </c>
      <c r="J5" s="36" t="str">
        <f>設定!D6</f>
        <v>妻パート</v>
      </c>
      <c r="K5" s="69">
        <f t="shared" ref="K5:K13" si="2">SUM(D48:BM48)</f>
        <v>100000</v>
      </c>
      <c r="L5" s="36" t="str">
        <f>設定!F6</f>
        <v>住民税</v>
      </c>
      <c r="M5" s="72">
        <f t="shared" ref="M5:M13" si="3">SUM(D59:BM59)</f>
        <v>10000</v>
      </c>
      <c r="N5" s="68" t="str">
        <f>設定!H6</f>
        <v>夫</v>
      </c>
      <c r="O5" s="69">
        <f t="shared" ref="O5:O13" si="4">SUM(D70:BM70)</f>
        <v>0</v>
      </c>
      <c r="P5" s="36" t="str">
        <f>設定!J6</f>
        <v>光熱費</v>
      </c>
      <c r="Q5" s="72">
        <f t="shared" ref="Q5:Q13" si="5">SUM(D81:BM81)</f>
        <v>0</v>
      </c>
      <c r="R5" s="68" t="str">
        <f>設定!L6</f>
        <v>外食</v>
      </c>
      <c r="S5" s="73"/>
      <c r="T5" s="72">
        <f>SUM(D98:BM98)</f>
        <v>5000</v>
      </c>
      <c r="U5" s="149">
        <f>SUM(M14,O14,Q14,T14)</f>
        <v>206000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SUMIF($E$58:$BM$130,設定!B7,$D$58:$BM$130)</f>
        <v>0</v>
      </c>
      <c r="E6" s="70">
        <f t="shared" si="0"/>
        <v>0</v>
      </c>
      <c r="F6" s="67">
        <f>設定!B17</f>
        <v>0</v>
      </c>
      <c r="G6" s="69">
        <f>SUMIF($E$58:$BM$130,設定!B17,$D$58:$BM$130)</f>
        <v>0</v>
      </c>
      <c r="H6" s="71">
        <f t="shared" si="1"/>
        <v>0</v>
      </c>
      <c r="J6" s="36" t="str">
        <f>設定!D7</f>
        <v>ボーナス</v>
      </c>
      <c r="K6" s="69">
        <f t="shared" si="2"/>
        <v>0</v>
      </c>
      <c r="L6" s="36" t="str">
        <f>設定!F7</f>
        <v>健康保険</v>
      </c>
      <c r="M6" s="72">
        <f t="shared" si="3"/>
        <v>0</v>
      </c>
      <c r="N6" s="68" t="str">
        <f>設定!H7</f>
        <v>妻</v>
      </c>
      <c r="O6" s="69">
        <f t="shared" si="4"/>
        <v>0</v>
      </c>
      <c r="P6" s="36" t="str">
        <f>設定!J7</f>
        <v>水道費</v>
      </c>
      <c r="Q6" s="72">
        <f t="shared" si="5"/>
        <v>0</v>
      </c>
      <c r="R6" s="68" t="str">
        <f>設定!L7</f>
        <v>日用品</v>
      </c>
      <c r="S6" s="73"/>
      <c r="T6" s="72">
        <f>SUM(D102:BM102)</f>
        <v>5000</v>
      </c>
      <c r="U6" s="195" t="s">
        <v>75</v>
      </c>
      <c r="V6" s="196"/>
      <c r="X6" s="74" t="s">
        <v>51</v>
      </c>
      <c r="Y6" s="69">
        <f>T14</f>
        <v>66000</v>
      </c>
    </row>
    <row r="7" spans="2:25" ht="21" thickBot="1">
      <c r="C7" s="36" t="str">
        <f>設定!B8</f>
        <v>PayPay</v>
      </c>
      <c r="D7" s="69">
        <f>SUMIF($E$58:$BM$130,設定!B8,$D$58:$BM$130)</f>
        <v>8000</v>
      </c>
      <c r="E7" s="70">
        <f t="shared" si="0"/>
        <v>4.7337278106508875E-2</v>
      </c>
      <c r="F7" s="67">
        <f>設定!B18</f>
        <v>0</v>
      </c>
      <c r="G7" s="69">
        <f>SUMIF($E$58:$BM$130,設定!B18,$D$58:$BM$130)</f>
        <v>0</v>
      </c>
      <c r="H7" s="71">
        <f t="shared" si="1"/>
        <v>0</v>
      </c>
      <c r="J7" s="36" t="str">
        <f>設定!D8</f>
        <v>児童手当</v>
      </c>
      <c r="K7" s="69">
        <f t="shared" si="2"/>
        <v>0</v>
      </c>
      <c r="L7" s="36" t="str">
        <f>設定!F8</f>
        <v>厚生年金</v>
      </c>
      <c r="M7" s="72">
        <f t="shared" si="3"/>
        <v>0</v>
      </c>
      <c r="N7" s="68">
        <f>設定!H8</f>
        <v>0</v>
      </c>
      <c r="O7" s="69">
        <f t="shared" si="4"/>
        <v>0</v>
      </c>
      <c r="P7" s="36" t="str">
        <f>設定!J8</f>
        <v>通信費</v>
      </c>
      <c r="Q7" s="72">
        <f t="shared" si="5"/>
        <v>0</v>
      </c>
      <c r="R7" s="68" t="str">
        <f>設定!L8</f>
        <v>娯楽費</v>
      </c>
      <c r="S7" s="73"/>
      <c r="T7" s="72">
        <f>SUM(D106:BM106)</f>
        <v>5000</v>
      </c>
      <c r="U7" s="151">
        <f>K14-U5</f>
        <v>224000</v>
      </c>
      <c r="V7" s="152"/>
    </row>
    <row r="8" spans="2:25">
      <c r="C8" s="36" t="str">
        <f>設定!B9</f>
        <v>現金</v>
      </c>
      <c r="D8" s="69">
        <f>SUMIF($E$58:$BM$130,設定!B9,$D$58:$BM$130)</f>
        <v>7000</v>
      </c>
      <c r="E8" s="70">
        <f t="shared" si="0"/>
        <v>4.142011834319527E-2</v>
      </c>
      <c r="F8" s="67">
        <f>設定!B19</f>
        <v>0</v>
      </c>
      <c r="G8" s="69">
        <f>SUMIF($E$58:$BM$130,設定!B19,$D$58:$BM$130)</f>
        <v>0</v>
      </c>
      <c r="H8" s="71">
        <f t="shared" si="1"/>
        <v>0</v>
      </c>
      <c r="J8" s="36" t="str">
        <f>設定!D9</f>
        <v>雑収入</v>
      </c>
      <c r="K8" s="69">
        <f t="shared" si="2"/>
        <v>30000</v>
      </c>
      <c r="L8" s="36">
        <f>設定!F9</f>
        <v>0</v>
      </c>
      <c r="M8" s="72">
        <f t="shared" si="3"/>
        <v>0</v>
      </c>
      <c r="N8" s="68">
        <f>設定!H9</f>
        <v>0</v>
      </c>
      <c r="O8" s="69">
        <f t="shared" si="4"/>
        <v>0</v>
      </c>
      <c r="P8" s="36" t="str">
        <f>設定!J9</f>
        <v>車費</v>
      </c>
      <c r="Q8" s="72">
        <f t="shared" si="5"/>
        <v>0</v>
      </c>
      <c r="R8" s="68" t="str">
        <f>設定!L9</f>
        <v>美容費</v>
      </c>
      <c r="S8" s="73"/>
      <c r="T8" s="72">
        <f>SUM(D110:BM110)</f>
        <v>0</v>
      </c>
    </row>
    <row r="9" spans="2:25">
      <c r="C9" s="36" t="str">
        <f>設定!B10</f>
        <v>JCB</v>
      </c>
      <c r="D9" s="69">
        <f>SUMIF($E$58:$BM$130,設定!B10,$D$58:$BM$130)</f>
        <v>70000</v>
      </c>
      <c r="E9" s="70">
        <f t="shared" si="0"/>
        <v>0.41420118343195267</v>
      </c>
      <c r="F9" s="67"/>
      <c r="G9" s="69"/>
      <c r="H9" s="59"/>
      <c r="J9" s="36">
        <f>設定!D10</f>
        <v>0</v>
      </c>
      <c r="K9" s="69">
        <f t="shared" si="2"/>
        <v>0</v>
      </c>
      <c r="L9" s="36">
        <f>設定!F10</f>
        <v>0</v>
      </c>
      <c r="M9" s="72">
        <f t="shared" si="3"/>
        <v>0</v>
      </c>
      <c r="N9" s="68">
        <f>設定!H10</f>
        <v>0</v>
      </c>
      <c r="O9" s="69">
        <f t="shared" si="4"/>
        <v>0</v>
      </c>
      <c r="P9" s="36" t="str">
        <f>設定!J10</f>
        <v>自己投資</v>
      </c>
      <c r="Q9" s="72">
        <f t="shared" si="5"/>
        <v>0</v>
      </c>
      <c r="R9" s="68" t="str">
        <f>設定!L10</f>
        <v>交際費</v>
      </c>
      <c r="S9" s="73"/>
      <c r="T9" s="72">
        <f>SUM(D114:BM114)</f>
        <v>0</v>
      </c>
    </row>
    <row r="10" spans="2:25">
      <c r="C10" s="36" t="str">
        <f>設定!B11</f>
        <v>VISA</v>
      </c>
      <c r="D10" s="69">
        <f>SUMIF($E$58:$BM$130,設定!B11,$D$58:$BM$130)</f>
        <v>14000</v>
      </c>
      <c r="E10" s="70">
        <f t="shared" si="0"/>
        <v>8.2840236686390539E-2</v>
      </c>
      <c r="F10" s="67"/>
      <c r="G10" s="69"/>
      <c r="H10" s="59"/>
      <c r="J10" s="36">
        <f>設定!D11</f>
        <v>0</v>
      </c>
      <c r="K10" s="69">
        <f t="shared" si="2"/>
        <v>0</v>
      </c>
      <c r="L10" s="36">
        <f>設定!F11</f>
        <v>0</v>
      </c>
      <c r="M10" s="72">
        <f t="shared" si="3"/>
        <v>0</v>
      </c>
      <c r="N10" s="68">
        <f>設定!H11</f>
        <v>0</v>
      </c>
      <c r="O10" s="69">
        <f t="shared" si="4"/>
        <v>0</v>
      </c>
      <c r="P10" s="36">
        <f>設定!J11</f>
        <v>0</v>
      </c>
      <c r="Q10" s="72">
        <f t="shared" si="5"/>
        <v>0</v>
      </c>
      <c r="R10" s="68" t="str">
        <f>設定!L11</f>
        <v>その他</v>
      </c>
      <c r="S10" s="73"/>
      <c r="T10" s="72">
        <f>SUM(D118:BM118)</f>
        <v>0</v>
      </c>
    </row>
    <row r="11" spans="2:25">
      <c r="C11" s="36" t="str">
        <f>設定!B12</f>
        <v>MASTER</v>
      </c>
      <c r="D11" s="69">
        <f>SUMIF($E$58:$BM$130,設定!B12,$D$58:$BM$130)</f>
        <v>0</v>
      </c>
      <c r="E11" s="70">
        <f t="shared" si="0"/>
        <v>0</v>
      </c>
      <c r="F11" s="67"/>
      <c r="G11" s="69"/>
      <c r="H11" s="59"/>
      <c r="J11" s="36">
        <f>設定!D12</f>
        <v>0</v>
      </c>
      <c r="K11" s="69">
        <f t="shared" si="2"/>
        <v>0</v>
      </c>
      <c r="L11" s="36">
        <f>設定!F12</f>
        <v>0</v>
      </c>
      <c r="M11" s="72">
        <f t="shared" si="3"/>
        <v>0</v>
      </c>
      <c r="N11" s="68">
        <f>設定!H12</f>
        <v>0</v>
      </c>
      <c r="O11" s="69">
        <f t="shared" si="4"/>
        <v>0</v>
      </c>
      <c r="P11" s="36">
        <f>設定!J12</f>
        <v>0</v>
      </c>
      <c r="Q11" s="72">
        <f t="shared" si="5"/>
        <v>0</v>
      </c>
      <c r="R11" s="68">
        <f>設定!L12</f>
        <v>0</v>
      </c>
      <c r="S11" s="73"/>
      <c r="T11" s="72">
        <f>SUM(D122:BM122)</f>
        <v>0</v>
      </c>
    </row>
    <row r="12" spans="2:25">
      <c r="C12" s="36" t="str">
        <f>設定!B13</f>
        <v>GMO証券</v>
      </c>
      <c r="D12" s="69">
        <f>SUMIF($E$58:$BM$130,設定!B13,$D$58:$BM$130)</f>
        <v>0</v>
      </c>
      <c r="E12" s="70">
        <f t="shared" si="0"/>
        <v>0</v>
      </c>
      <c r="F12" s="67"/>
      <c r="G12" s="69"/>
      <c r="H12" s="59"/>
      <c r="J12" s="36">
        <f>設定!D13</f>
        <v>0</v>
      </c>
      <c r="K12" s="69">
        <f t="shared" si="2"/>
        <v>0</v>
      </c>
      <c r="L12" s="36">
        <f>設定!F13</f>
        <v>0</v>
      </c>
      <c r="M12" s="72">
        <f t="shared" si="3"/>
        <v>0</v>
      </c>
      <c r="N12" s="68">
        <f>設定!H13</f>
        <v>0</v>
      </c>
      <c r="O12" s="69">
        <f t="shared" si="4"/>
        <v>0</v>
      </c>
      <c r="P12" s="36">
        <f>設定!J13</f>
        <v>0</v>
      </c>
      <c r="Q12" s="72">
        <f t="shared" si="5"/>
        <v>0</v>
      </c>
      <c r="R12" s="68">
        <f>設定!L13</f>
        <v>0</v>
      </c>
      <c r="S12" s="73"/>
      <c r="T12" s="72">
        <f>SUM(D126:BM126)</f>
        <v>0</v>
      </c>
    </row>
    <row r="13" spans="2:25">
      <c r="C13" s="36">
        <f>設定!B14</f>
        <v>0</v>
      </c>
      <c r="D13" s="69">
        <f>SUMIF($E$58:$BM$130,設定!B14,$D$58:$BM$130)</f>
        <v>0</v>
      </c>
      <c r="E13" s="70">
        <f t="shared" si="0"/>
        <v>0</v>
      </c>
      <c r="F13" s="67"/>
      <c r="G13" s="69"/>
      <c r="H13" s="59"/>
      <c r="J13" s="36">
        <f>設定!D14</f>
        <v>0</v>
      </c>
      <c r="K13" s="69">
        <f t="shared" si="2"/>
        <v>0</v>
      </c>
      <c r="L13" s="36">
        <f>設定!F14</f>
        <v>0</v>
      </c>
      <c r="M13" s="72">
        <f t="shared" si="3"/>
        <v>0</v>
      </c>
      <c r="N13" s="68">
        <f>設定!H14</f>
        <v>0</v>
      </c>
      <c r="O13" s="69">
        <f t="shared" si="4"/>
        <v>0</v>
      </c>
      <c r="P13" s="36">
        <f>設定!J14</f>
        <v>0</v>
      </c>
      <c r="Q13" s="72">
        <f t="shared" si="5"/>
        <v>0</v>
      </c>
      <c r="R13" s="68">
        <f>設定!L14</f>
        <v>0</v>
      </c>
      <c r="S13" s="73"/>
      <c r="T13" s="72">
        <f>SUM(D130:BM130)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169000</v>
      </c>
      <c r="H14" s="79">
        <f>SUM(E4:E13,H4:H8)</f>
        <v>1</v>
      </c>
      <c r="J14" s="76" t="s">
        <v>65</v>
      </c>
      <c r="K14" s="78">
        <f>SUM(K4:K13)</f>
        <v>430000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66000</v>
      </c>
    </row>
    <row r="16" spans="2:25" ht="21" thickBot="1"/>
    <row r="17" spans="2:65">
      <c r="B17" s="185" t="s">
        <v>66</v>
      </c>
      <c r="C17" s="56" t="s">
        <v>47</v>
      </c>
      <c r="D17" s="173">
        <f>D44</f>
        <v>45658</v>
      </c>
      <c r="E17" s="173"/>
      <c r="F17" s="174">
        <f>D17+1</f>
        <v>45659</v>
      </c>
      <c r="G17" s="161"/>
      <c r="H17" s="160">
        <f>F17+1</f>
        <v>45660</v>
      </c>
      <c r="I17" s="161"/>
      <c r="J17" s="160">
        <f>H17+1</f>
        <v>45661</v>
      </c>
      <c r="K17" s="161"/>
      <c r="L17" s="160">
        <f>J17+1</f>
        <v>45662</v>
      </c>
      <c r="M17" s="161"/>
      <c r="N17" s="160">
        <f>L17+1</f>
        <v>45663</v>
      </c>
      <c r="O17" s="161"/>
      <c r="P17" s="160">
        <f>N17+1</f>
        <v>45664</v>
      </c>
      <c r="Q17" s="161"/>
      <c r="R17" s="160">
        <f>P17+1</f>
        <v>45665</v>
      </c>
      <c r="S17" s="161"/>
      <c r="T17" s="160">
        <f>R17+1</f>
        <v>45666</v>
      </c>
      <c r="U17" s="161"/>
      <c r="V17" s="160">
        <f>T17+1</f>
        <v>45667</v>
      </c>
      <c r="W17" s="161"/>
      <c r="X17" s="160">
        <f>V17+1</f>
        <v>45668</v>
      </c>
      <c r="Y17" s="161"/>
      <c r="Z17" s="160">
        <f>X17+1</f>
        <v>45669</v>
      </c>
      <c r="AA17" s="161"/>
      <c r="AB17" s="160">
        <f>Z17+1</f>
        <v>45670</v>
      </c>
      <c r="AC17" s="161"/>
      <c r="AD17" s="160">
        <f>AB17+1</f>
        <v>45671</v>
      </c>
      <c r="AE17" s="161"/>
      <c r="AF17" s="160">
        <f>AD17+1</f>
        <v>45672</v>
      </c>
      <c r="AG17" s="161"/>
      <c r="AH17" s="160">
        <f>AF17+1</f>
        <v>45673</v>
      </c>
      <c r="AI17" s="161"/>
      <c r="AJ17" s="160">
        <f>AH17+1</f>
        <v>45674</v>
      </c>
      <c r="AK17" s="161"/>
      <c r="AL17" s="160">
        <f>AJ17+1</f>
        <v>45675</v>
      </c>
      <c r="AM17" s="161"/>
      <c r="AN17" s="160">
        <f>AL17+1</f>
        <v>45676</v>
      </c>
      <c r="AO17" s="161"/>
      <c r="AP17" s="160">
        <f>AN17+1</f>
        <v>45677</v>
      </c>
      <c r="AQ17" s="161"/>
      <c r="AR17" s="160">
        <f>AP17+1</f>
        <v>45678</v>
      </c>
      <c r="AS17" s="161"/>
      <c r="AT17" s="160">
        <f>AR17+1</f>
        <v>45679</v>
      </c>
      <c r="AU17" s="161"/>
      <c r="AV17" s="160">
        <f>AT17+1</f>
        <v>45680</v>
      </c>
      <c r="AW17" s="161"/>
      <c r="AX17" s="160">
        <f>AV17+1</f>
        <v>45681</v>
      </c>
      <c r="AY17" s="161"/>
      <c r="AZ17" s="160">
        <f>AX17+1</f>
        <v>45682</v>
      </c>
      <c r="BA17" s="161"/>
      <c r="BB17" s="160">
        <f>AZ17+1</f>
        <v>45683</v>
      </c>
      <c r="BC17" s="161"/>
      <c r="BD17" s="160">
        <f>BB17+1</f>
        <v>45684</v>
      </c>
      <c r="BE17" s="161"/>
      <c r="BF17" s="160">
        <f>BD17+1</f>
        <v>45685</v>
      </c>
      <c r="BG17" s="161"/>
      <c r="BH17" s="160">
        <f>BF17+1</f>
        <v>45686</v>
      </c>
      <c r="BI17" s="161"/>
      <c r="BJ17" s="160">
        <f>BH17+1</f>
        <v>45687</v>
      </c>
      <c r="BK17" s="161"/>
      <c r="BL17" s="160">
        <f>BJ17+1</f>
        <v>45688</v>
      </c>
      <c r="BM17" s="161"/>
    </row>
    <row r="18" spans="2:65">
      <c r="B18" s="175"/>
      <c r="C18" s="57" t="s">
        <v>46</v>
      </c>
      <c r="D18" s="181">
        <f>D17</f>
        <v>45658</v>
      </c>
      <c r="E18" s="181"/>
      <c r="F18" s="182">
        <f>F17</f>
        <v>45659</v>
      </c>
      <c r="G18" s="156"/>
      <c r="H18" s="155">
        <f>H17</f>
        <v>45660</v>
      </c>
      <c r="I18" s="156"/>
      <c r="J18" s="155">
        <f>J17</f>
        <v>45661</v>
      </c>
      <c r="K18" s="156"/>
      <c r="L18" s="155">
        <f>L17</f>
        <v>45662</v>
      </c>
      <c r="M18" s="156"/>
      <c r="N18" s="155">
        <f>N17</f>
        <v>45663</v>
      </c>
      <c r="O18" s="156"/>
      <c r="P18" s="155">
        <f>P17</f>
        <v>45664</v>
      </c>
      <c r="Q18" s="156"/>
      <c r="R18" s="155">
        <f>R17</f>
        <v>45665</v>
      </c>
      <c r="S18" s="156"/>
      <c r="T18" s="155">
        <f>T17</f>
        <v>45666</v>
      </c>
      <c r="U18" s="156"/>
      <c r="V18" s="155">
        <f>V17</f>
        <v>45667</v>
      </c>
      <c r="W18" s="156"/>
      <c r="X18" s="155">
        <f>X17</f>
        <v>45668</v>
      </c>
      <c r="Y18" s="156"/>
      <c r="Z18" s="155">
        <f>Z17</f>
        <v>45669</v>
      </c>
      <c r="AA18" s="156"/>
      <c r="AB18" s="155">
        <f>AB17</f>
        <v>45670</v>
      </c>
      <c r="AC18" s="156"/>
      <c r="AD18" s="155">
        <f>AD17</f>
        <v>45671</v>
      </c>
      <c r="AE18" s="156"/>
      <c r="AF18" s="155">
        <f>AF17</f>
        <v>45672</v>
      </c>
      <c r="AG18" s="156"/>
      <c r="AH18" s="155">
        <f>AH17</f>
        <v>45673</v>
      </c>
      <c r="AI18" s="156"/>
      <c r="AJ18" s="155">
        <f>AJ17</f>
        <v>45674</v>
      </c>
      <c r="AK18" s="156"/>
      <c r="AL18" s="155">
        <f>AL17</f>
        <v>45675</v>
      </c>
      <c r="AM18" s="156"/>
      <c r="AN18" s="155">
        <f>AN17</f>
        <v>45676</v>
      </c>
      <c r="AO18" s="156"/>
      <c r="AP18" s="155">
        <f>AP17</f>
        <v>45677</v>
      </c>
      <c r="AQ18" s="156"/>
      <c r="AR18" s="155">
        <f>AR17</f>
        <v>45678</v>
      </c>
      <c r="AS18" s="156"/>
      <c r="AT18" s="155">
        <f>AT17</f>
        <v>45679</v>
      </c>
      <c r="AU18" s="156"/>
      <c r="AV18" s="155">
        <f>AV17</f>
        <v>45680</v>
      </c>
      <c r="AW18" s="156"/>
      <c r="AX18" s="155">
        <f>AX17</f>
        <v>45681</v>
      </c>
      <c r="AY18" s="156"/>
      <c r="AZ18" s="155">
        <f>AZ17</f>
        <v>45682</v>
      </c>
      <c r="BA18" s="156"/>
      <c r="BB18" s="155">
        <f>BB17</f>
        <v>45683</v>
      </c>
      <c r="BC18" s="156"/>
      <c r="BD18" s="155">
        <f>BD17</f>
        <v>45684</v>
      </c>
      <c r="BE18" s="156"/>
      <c r="BF18" s="155">
        <f>BF17</f>
        <v>45685</v>
      </c>
      <c r="BG18" s="156"/>
      <c r="BH18" s="155">
        <f>BH17</f>
        <v>45686</v>
      </c>
      <c r="BI18" s="156"/>
      <c r="BJ18" s="155">
        <f>BJ17</f>
        <v>45687</v>
      </c>
      <c r="BK18" s="156"/>
      <c r="BL18" s="155">
        <f>BL17</f>
        <v>45688</v>
      </c>
      <c r="BM18" s="156"/>
    </row>
    <row r="19" spans="2:65">
      <c r="B19" s="175"/>
      <c r="C19" s="58" t="str">
        <f>設定!B5</f>
        <v>ゆうちょ(夫）</v>
      </c>
      <c r="D19" s="187">
        <f>設定!S5+SUMIF(E47:E56,設定!$B$5,D47:D56)-SUMIF(E58:E130,設定!$B$5,D58:D130)+SUMIF(E39,設定!$B$5,D39)+SUMIF(E41,設定!$B$5,D41)-SUMIF(E38,設定!$B$5,D38)-SUMIF(E40,設定!$B$5,D40)</f>
        <v>3220000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3220000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3220000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3220000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3220000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3220000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3220000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3220000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3220000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3220000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3220000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3220000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3220000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3220000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3220000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3220000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3220000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3220000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3220000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3220000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3220000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3220000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3220000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3220000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3220000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3220000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3220000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3220000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3220000</v>
      </c>
      <c r="BI19" s="188"/>
      <c r="BJ19" s="187">
        <f>BH19+SUMIF(BK47:BK56,設定!$B$5,BJ47:BJ56)-SUMIF(BK58:BK130,設定!$B$5,BJ58:BJ130)+SUMIF(BK39,設定!$B$5,BJ39)+SUMIF(BK41,設定!$B$5,BJ41)-SUMIF(BK38,設定!$B$5,BJ38)-SUMIF(BK40,設定!$B$5,BJ40)</f>
        <v>3220000</v>
      </c>
      <c r="BK19" s="188"/>
      <c r="BL19" s="187">
        <f>BJ19+SUMIF(BM47:BM56,設定!$B$5,BL47:BL56)-SUMIF(BM58:BM130,設定!$B$5,BL58:BL130)+SUMIF(BM39,設定!$B$5,BL39)+SUMIF(BM41,設定!$B$5,BL41)-SUMIF(BM38,設定!$B$5,BL38)-SUMIF(BM40,設定!$B$5,BL40)</f>
        <v>3220000</v>
      </c>
      <c r="BM19" s="188"/>
    </row>
    <row r="20" spans="2:65">
      <c r="B20" s="175"/>
      <c r="C20" s="58" t="str">
        <f>設定!B6</f>
        <v>ゆうちょ(妻）</v>
      </c>
      <c r="D20" s="183">
        <f>設定!S6+SUMIF(E47:E56,設定!$B$6,D47:D56)-SUMIF(E58:E130,設定!$B$6,D58:D130)+SUMIF(E39,設定!$B$6,D39)+SUMIF(E41,設定!$B$6,D41)-SUMIF(E38,設定!$B$6,D38)-SUMIF(E40,設定!$B$6,D40)</f>
        <v>1250000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1250000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1250000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1250000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1250000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1250000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1250000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1250000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1250000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1250000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1250000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1250000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1250000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1250000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1250000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1250000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1250000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1250000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1250000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1350000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1350000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1350000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1350000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1350000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1350000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1350000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1350000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1350000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1350000</v>
      </c>
      <c r="BI20" s="184"/>
      <c r="BJ20" s="183">
        <f>BH20+SUMIF(BK47:BK56,設定!$B$6,BJ47:BJ56)-SUMIF(BK58:BK130,設定!$B$6,BJ58:BJ130)+SUMIF(BK39,設定!$B$6,BJ39)+SUMIF(BK41,設定!$B$6,BJ41)-SUMIF(BK38,設定!$B$6,BJ38)-SUMIF(BK40,設定!$B$6,BJ40)</f>
        <v>1350000</v>
      </c>
      <c r="BK20" s="184"/>
      <c r="BL20" s="183">
        <f>BJ20+SUMIF(BM47:BM56,設定!$B$6,BL47:BL56)-SUMIF(BM58:BM130,設定!$B$6,BL58:BL130)+SUMIF(BM39,設定!$B$6,BL39)+SUMIF(BM41,設定!$B$6,BL41)-SUMIF(BM38,設定!$B$6,BL38)-SUMIF(BM40,設定!$B$6,BL40)</f>
        <v>1350000</v>
      </c>
      <c r="BM20" s="184"/>
    </row>
    <row r="21" spans="2:65">
      <c r="B21" s="175"/>
      <c r="C21" s="58" t="str">
        <f>設定!B7</f>
        <v>ゆうちょ(子供）</v>
      </c>
      <c r="D21" s="183">
        <f>設定!S7+SUMIF(E47:E56,設定!$B$7,D47:D56)-SUMIF(E58:E130,設定!$B$7,D58:D130)+SUMIF(E39,設定!$B$7,D39)+SUMIF(E41,設定!$B$7,D41)-SUMIF(E38,設定!$B$7,D38)-SUMIF(E40,設定!$B$7,D40)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  <c r="BJ21" s="183">
        <f>BH21+SUMIF(BK47:BK56,設定!$B$7,BJ47:BJ56)-SUMIF(BK58:BK130,設定!$B$7,BJ58:BJ130)+SUMIF(BK39,設定!$B$7,BJ39)+SUMIF(BK41,設定!$B$7,BJ41)-SUMIF(BK38,設定!$B$7,BJ38)-SUMIF(BK40,設定!$B$7,BJ40)</f>
        <v>1500000</v>
      </c>
      <c r="BK21" s="184"/>
      <c r="BL21" s="183">
        <f>BJ21+SUMIF(BM47:BM56,設定!$B$7,BL47:BL56)-SUMIF(BM58:BM130,設定!$B$7,BL58:BL130)+SUMIF(BM39,設定!$B$7,BL39)+SUMIF(BM41,設定!$B$7,BL41)-SUMIF(BM38,設定!$B$7,BL38)-SUMIF(BM40,設定!$B$7,BL40)</f>
        <v>1500000</v>
      </c>
      <c r="BM21" s="184"/>
    </row>
    <row r="22" spans="2:65">
      <c r="B22" s="175"/>
      <c r="C22" s="58" t="str">
        <f>設定!B8</f>
        <v>PayPay</v>
      </c>
      <c r="D22" s="183">
        <f>設定!S8+SUMIF(E47:E56,設定!$B$8,D47:D56)-SUMIF(E58:E130,設定!$B$8,D58:D130)+SUMIF(E39,設定!$B$8,D39)+SUMIF(E41,設定!$B$8,D41)-SUMIF(E38,設定!$B$8,D38)-SUMIF(E40,設定!$B$8,D40)</f>
        <v>100000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97000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  <c r="BJ22" s="183">
        <f>BH22+SUMIF(BK47:BK56,設定!$B$8,BJ47:BJ56)-SUMIF(BK58:BK130,設定!$B$8,BJ58:BJ130)+SUMIF(BK39,設定!$B$8,BJ39)+SUMIF(BK41,設定!$B$8,BJ41)-SUMIF(BK38,設定!$B$8,BJ38)-SUMIF(BK40,設定!$B$8,BJ40)</f>
        <v>92000</v>
      </c>
      <c r="BK22" s="184"/>
      <c r="BL22" s="183">
        <f>BJ22+SUMIF(BM47:BM56,設定!$B$8,BL47:BL56)-SUMIF(BM58:BM130,設定!$B$8,BL58:BL130)+SUMIF(BM39,設定!$B$8,BL39)+SUMIF(BM41,設定!$B$8,BL41)-SUMIF(BM38,設定!$B$8,BL38)-SUMIF(BM40,設定!$B$8,BL40)</f>
        <v>92000</v>
      </c>
      <c r="BM22" s="184"/>
    </row>
    <row r="23" spans="2:65">
      <c r="B23" s="175"/>
      <c r="C23" s="58" t="str">
        <f>設定!B9</f>
        <v>現金</v>
      </c>
      <c r="D23" s="183">
        <f>設定!S9+SUMIF(E47:E56,設定!$B$9,D47:D56)-SUMIF(E58:E130,設定!$B$9,D58:D130)+SUMIF(E39,設定!$B$9,D39)+SUMIF(E41,設定!$B$9,D41)-SUMIF(E38,設定!$B$9,D38)-SUMIF(E40,設定!$B$9,D40)</f>
        <v>140000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138000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138000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133000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133000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133000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133000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133000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133000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133000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133000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133000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133000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133000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133000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133000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133000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133000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133000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133000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133000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133000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133000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133000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133000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133000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133000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133000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133000</v>
      </c>
      <c r="BI23" s="184"/>
      <c r="BJ23" s="183">
        <f>BH23+SUMIF(BK47:BK56,設定!$B$9,BJ47:BJ56)-SUMIF(BK58:BK130,設定!$B$9,BJ58:BJ130)+SUMIF(BK39,設定!$B$9,BJ39)+SUMIF(BK41,設定!$B$9,BJ41)-SUMIF(BK38,設定!$B$9,BJ38)-SUMIF(BK40,設定!$B$9,BJ40)</f>
        <v>133000</v>
      </c>
      <c r="BK23" s="184"/>
      <c r="BL23" s="183">
        <f>BJ23+SUMIF(BM47:BM56,設定!$B$9,BL47:BL56)-SUMIF(BM58:BM130,設定!$B$9,BL58:BL130)+SUMIF(BM39,設定!$B$9,BL39)+SUMIF(BM41,設定!$B$9,BL41)-SUMIF(BM38,設定!$B$9,BL38)-SUMIF(BM40,設定!$B$9,BL40)</f>
        <v>133000</v>
      </c>
      <c r="BM23" s="184"/>
    </row>
    <row r="24" spans="2:65">
      <c r="B24" s="175"/>
      <c r="C24" s="58" t="str">
        <f>設定!B10</f>
        <v>JCB</v>
      </c>
      <c r="D24" s="183">
        <f>設定!S10+SUMIF(E47:E56,設定!$B$10,D47:D56)-SUMIF(E58:E130,設定!$B$10,D58:D130)+SUMIF(E39,設定!$B$10,D39)+SUMIF(E41,設定!$B$10,D41)-SUMIF(E38,設定!$B$10,D38)-SUMIF(E40,設定!$B$10,D40)</f>
        <v>-80000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-80000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-80000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-80000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-80000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-80000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-80000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-80000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-80000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-80000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-80000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-80000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-80000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-80000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-80000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-80000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-80000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-80000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-80000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-80000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-80000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-80000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-80000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-80000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-80000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-80000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-80000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-80000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-80000</v>
      </c>
      <c r="BI24" s="184"/>
      <c r="BJ24" s="183">
        <f>BH24+SUMIF(BK47:BK56,設定!$B$10,BJ47:BJ56)-SUMIF(BK58:BK130,設定!$B$10,BJ58:BJ130)+SUMIF(BK39,設定!$B$10,BJ39)+SUMIF(BK41,設定!$B$10,BJ41)-SUMIF(BK38,設定!$B$10,BJ38)-SUMIF(BK40,設定!$B$10,BJ40)</f>
        <v>-80000</v>
      </c>
      <c r="BK24" s="184"/>
      <c r="BL24" s="183">
        <f>BJ24+SUMIF(BM47:BM56,設定!$B$10,BL47:BL56)-SUMIF(BM58:BM130,設定!$B$10,BL58:BL130)+SUMIF(BM39,設定!$B$10,BL39)+SUMIF(BM41,設定!$B$10,BL41)-SUMIF(BM38,設定!$B$10,BL38)-SUMIF(BM40,設定!$B$10,BL40)</f>
        <v>-80000</v>
      </c>
      <c r="BM24" s="184"/>
    </row>
    <row r="25" spans="2:65">
      <c r="B25" s="175"/>
      <c r="C25" s="58" t="str">
        <f>設定!B11</f>
        <v>VISA</v>
      </c>
      <c r="D25" s="183">
        <f>設定!S11+SUMIF(E47:E56,設定!$B$11,D47:D56)-SUMIF(E58:E130,設定!$B$11,D58:D130)+SUMIF(E39,設定!$B$11,D39)+SUMIF(E41,設定!$B$11,D41)-SUMIF(E38,設定!$B$11,D38)-SUMIF(E40,設定!$B$11,D40)</f>
        <v>-57000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-57000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-57000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-57000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-57000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-57000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-64000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-64000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-64000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-64000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-64000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-64000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-64000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-64000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-64000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-64000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-64000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-64000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-64000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-64000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-64000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-64000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-64000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-64000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-64000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-64000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-64000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-64000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-64000</v>
      </c>
      <c r="BI25" s="184"/>
      <c r="BJ25" s="183">
        <f>BH25+SUMIF(BK47:BK56,設定!$B$11,BJ47:BJ56)-SUMIF(BK58:BK130,設定!$B$11,BJ58:BJ130)+SUMIF(BK39,設定!$B$11,BJ39)+SUMIF(BK41,設定!$B$11,BJ41)-SUMIF(BK38,設定!$B$11,BJ38)-SUMIF(BK40,設定!$B$11,BJ40)</f>
        <v>-64000</v>
      </c>
      <c r="BK25" s="184"/>
      <c r="BL25" s="183">
        <f>BJ25+SUMIF(BM47:BM56,設定!$B$11,BL47:BL56)-SUMIF(BM58:BM130,設定!$B$11,BL58:BL130)+SUMIF(BM39,設定!$B$11,BL39)+SUMIF(BM41,設定!$B$11,BL41)-SUMIF(BM38,設定!$B$11,BL38)-SUMIF(BM40,設定!$B$11,BL40)</f>
        <v>-64000</v>
      </c>
      <c r="BM25" s="184"/>
    </row>
    <row r="26" spans="2:65">
      <c r="B26" s="175"/>
      <c r="C26" s="58" t="str">
        <f>設定!B12</f>
        <v>MASTER</v>
      </c>
      <c r="D26" s="183">
        <f>設定!S12+SUMIF(E47:E56,設定!$B$12,D47:D56)-SUMIF(E58:E130,設定!$B$12,D58:D130)+SUMIF(E39,設定!$B$12,D39)+SUMIF(E41,設定!$B$12,D41)-SUMIF(E38,設定!$B$12,D38)-SUMIF(E40,設定!$B$12,D40)</f>
        <v>-30000</v>
      </c>
      <c r="E26" s="184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  <c r="BJ26" s="183">
        <f>BH26+SUMIF(BK47:BK56,設定!$B$12,BJ47:BJ56)-SUMIF(BK58:BK130,設定!$B$12,BJ58:BJ130)+SUMIF(BK39,設定!$B$12,BJ39)+SUMIF(BK41,設定!$B$12,BJ41)-SUMIF(BK38,設定!$B$12,BJ38)-SUMIF(BK40,設定!$B$12,BJ40)</f>
        <v>-30000</v>
      </c>
      <c r="BK26" s="184"/>
      <c r="BL26" s="183">
        <f>BJ26+SUMIF(BM47:BM56,設定!$B$12,BL47:BL56)-SUMIF(BM58:BM130,設定!$B$12,BL58:BL130)+SUMIF(BM39,設定!$B$12,BL39)+SUMIF(BM41,設定!$B$12,BL41)-SUMIF(BM38,設定!$B$12,BL38)-SUMIF(BM40,設定!$B$12,BL40)</f>
        <v>-30000</v>
      </c>
      <c r="BM26" s="184"/>
    </row>
    <row r="27" spans="2:65">
      <c r="B27" s="175"/>
      <c r="C27" s="58" t="str">
        <f>設定!B13</f>
        <v>GMO証券</v>
      </c>
      <c r="D27" s="183">
        <f>設定!S13+SUMIF(E47:E56,設定!$B$13,D47:D56)-SUMIF(E58:E130,設定!$B$13,D58:D130)+SUMIF(E39,設定!$B$13,D39)+SUMIF(E41,設定!$B$13,D41)-SUMIF(E38,設定!$B$13,D38)-SUMIF(E40,設定!$B$13,D40)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  <c r="BJ27" s="183">
        <f>BH27+SUMIF(BK47:BK56,設定!$B$13,BJ47:BJ56)-SUMIF(BK58:BK130,設定!$B$13,BJ58:BJ130)+SUMIF(BK39,設定!$B$13,BJ39)+SUMIF(BK41,設定!$B$13,BJ41)-SUMIF(BK38,設定!$B$13,BJ38)-SUMIF(BK40,設定!$B$13,BJ40)</f>
        <v>1000000</v>
      </c>
      <c r="BK27" s="184"/>
      <c r="BL27" s="183">
        <f>BJ27+SUMIF(BM47:BM56,設定!$B$13,BL47:BL56)-SUMIF(BM58:BM130,設定!$B$13,BL58:BL130)+SUMIF(BM39,設定!$B$13,BL39)+SUMIF(BM41,設定!$B$13,BL41)-SUMIF(BM38,設定!$B$13,BL38)-SUMIF(BM40,設定!$B$13,BL40)</f>
        <v>1000000</v>
      </c>
      <c r="BM27" s="184"/>
    </row>
    <row r="28" spans="2:65">
      <c r="B28" s="175"/>
      <c r="C28" s="58">
        <f>設定!B14</f>
        <v>0</v>
      </c>
      <c r="D28" s="183">
        <f>設定!S14+SUMIF(E47:E56,設定!$B$14,D47:D56)-SUMIF(E58:E130,設定!$B$14,D58:D130)+SUMIF(E39,設定!$B$14,D39)+SUMIF(E41,設定!$B$14,D41)-SUMIF(E38,設定!$B$14,D38)-SUMIF(E40,設定!$B$14,D40)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  <c r="BJ28" s="183">
        <f>BH28+SUMIF(BK47:BK56,設定!$B$14,BJ47:BJ56)-SUMIF(BK58:BK130,設定!$B$14,BJ58:BJ130)+SUMIF(BK39,設定!$B$14,BJ39)+SUMIF(BK41,設定!$B$14,BJ41)-SUMIF(BK38,設定!$B$14,BJ38)-SUMIF(BK40,設定!$B$14,BJ40)</f>
        <v>0</v>
      </c>
      <c r="BK28" s="184"/>
      <c r="BL28" s="183">
        <f>BJ28+SUMIF(BM47:BM56,設定!$B$14,BL47:BL56)-SUMIF(BM58:BM130,設定!$B$14,BL58:BL130)+SUMIF(BM39,設定!$B$14,BL39)+SUMIF(BM41,設定!$B$14,BL41)-SUMIF(BM38,設定!$B$14,BL38)-SUMIF(BM40,設定!$B$14,BL40)</f>
        <v>0</v>
      </c>
      <c r="BM28" s="184"/>
    </row>
    <row r="29" spans="2:65">
      <c r="B29" s="175"/>
      <c r="C29" s="58">
        <f>設定!B15</f>
        <v>0</v>
      </c>
      <c r="D29" s="183">
        <f>設定!S15+SUMIF(E47:E56,設定!$B$15,D47:D56)-SUMIF(E58:E130,設定!$B$15,D58:D130)+SUMIF(E39,設定!$B$15,D39)+SUMIF(E41,設定!$B$15,D41)-SUMIF(E38,設定!$B$15,D38)-SUMIF(E40,設定!$B$15,D40)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  <c r="BJ29" s="183">
        <f>BH29+SUMIF(BK47:BK56,設定!$B$15,BJ47:BJ56)-SUMIF(BK58:BK130,設定!$B$15,BJ58:BJ130)+SUMIF(BK39,設定!$B$15,BJ39)+SUMIF(BK41,設定!$B$15,BJ41)-SUMIF(BK38,設定!$B$15,BJ38)-SUMIF(BK40,設定!$B$15,BJ40)</f>
        <v>0</v>
      </c>
      <c r="BK29" s="184"/>
      <c r="BL29" s="183">
        <f>BJ29+SUMIF(BM47:BM56,設定!$B$15,BL47:BL56)-SUMIF(BM58:BM130,設定!$B$15,BL58:BL130)+SUMIF(BM39,設定!$B$15,BL39)+SUMIF(BM41,設定!$B$15,BL41)-SUMIF(BM38,設定!$B$15,BL38)-SUMIF(BM40,設定!$B$15,BL40)</f>
        <v>0</v>
      </c>
      <c r="BM29" s="184"/>
    </row>
    <row r="30" spans="2:65">
      <c r="B30" s="175"/>
      <c r="C30" s="58">
        <f>設定!B16</f>
        <v>0</v>
      </c>
      <c r="D30" s="183">
        <f>設定!S16+SUMIF(E47:E56,設定!$B$16,D47:D56)-SUMIF(E58:E130,設定!$B$16,D58:D130)+SUMIF(E39,設定!$B$16,D39)+SUMIF(E41,設定!$B$16,D41)-SUMIF(E38,設定!$B$16,D38)-SUMIF(E40,設定!$B$16,D40)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  <c r="BJ30" s="183">
        <f>BH30+SUMIF(BK47:BK56,設定!$B$16,BJ47:BJ56)-SUMIF(BK58:BK130,設定!$B$16,BJ58:BJ130)+SUMIF(BK39,設定!$B$16,BJ39)+SUMIF(BK41,設定!$B$16,BJ41)-SUMIF(BK38,設定!$B$16,BJ38)-SUMIF(BK40,設定!$B$16,BJ40)</f>
        <v>0</v>
      </c>
      <c r="BK30" s="184"/>
      <c r="BL30" s="183">
        <f>BJ30+SUMIF(BM47:BM56,設定!$B$16,BL47:BL56)-SUMIF(BM58:BM130,設定!$B$16,BL58:BL130)+SUMIF(BM39,設定!$B$16,BL39)+SUMIF(BM41,設定!$B$16,BL41)-SUMIF(BM38,設定!$B$16,BL38)-SUMIF(BM40,設定!$B$16,BL40)</f>
        <v>0</v>
      </c>
      <c r="BM30" s="184"/>
    </row>
    <row r="31" spans="2:65">
      <c r="B31" s="175"/>
      <c r="C31" s="58">
        <f>設定!B17</f>
        <v>0</v>
      </c>
      <c r="D31" s="183">
        <f>設定!S17+SUMIF(E47:E56,設定!$B$17,D47:D56)-SUMIF(E58:E130,設定!$B$17,D58:D130)+SUMIF(E39,設定!$B$17,D39)+SUMIF(E41,設定!$B$17,D41)-SUMIF(E38,設定!$B$17,D38)-SUMIF(E40,設定!$B$17,D40)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  <c r="BJ31" s="183">
        <f>BH31+SUMIF(BK47:BK56,設定!$B$17,BJ47:BJ56)-SUMIF(BK58:BK130,設定!$B$17,BJ58:BJ130)+SUMIF(BK39,設定!$B$17,BJ39)+SUMIF(BK41,設定!$B$17,BJ41)-SUMIF(BK38,設定!$B$17,BJ38)-SUMIF(BK40,設定!$B$17,BJ40)</f>
        <v>0</v>
      </c>
      <c r="BK31" s="184"/>
      <c r="BL31" s="183">
        <f>BJ31+SUMIF(BM47:BM56,設定!$B$17,BL47:BL56)-SUMIF(BM58:BM130,設定!$B$17,BL58:BL130)+SUMIF(BM39,設定!$B$17,BL39)+SUMIF(BM41,設定!$B$17,BL41)-SUMIF(BM38,設定!$B$17,BL38)-SUMIF(BM40,設定!$B$17,BL40)</f>
        <v>0</v>
      </c>
      <c r="BM31" s="184"/>
    </row>
    <row r="32" spans="2:65">
      <c r="B32" s="175"/>
      <c r="C32" s="58">
        <f>設定!B18</f>
        <v>0</v>
      </c>
      <c r="D32" s="183">
        <f>設定!S18+SUMIF(E47:E56,設定!$B$18,D47:D56)-SUMIF(E58:E130,設定!$B$18,D58:D130)+SUMIF(E39,設定!$B$18,D39)+SUMIF(E41,設定!$B$18,D41)-SUMIF(E38,設定!$B$18,D38)-SUMIF(E40,設定!$B$18,D40)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  <c r="BJ32" s="183">
        <f>BH32+SUMIF(BK47:BK56,設定!$B$18,BJ47:BJ56)-SUMIF(BK58:BK130,設定!$B$18,BJ58:BJ130)+SUMIF(BK39,設定!$B$18,BJ39)+SUMIF(BK41,設定!$B$18,BJ41)-SUMIF(BK38,設定!$B$18,BJ38)-SUMIF(BK40,設定!$B$18,BJ40)</f>
        <v>0</v>
      </c>
      <c r="BK32" s="184"/>
      <c r="BL32" s="183">
        <f>BJ32+SUMIF(BM47:BM56,設定!$B$18,BL47:BL56)-SUMIF(BM58:BM130,設定!$B$18,BL58:BL130)+SUMIF(BM39,設定!$B$18,BL39)+SUMIF(BM41,設定!$B$18,BL41)-SUMIF(BM38,設定!$B$18,BL38)-SUMIF(BM40,設定!$B$18,BL40)</f>
        <v>0</v>
      </c>
      <c r="BM32" s="184"/>
    </row>
    <row r="33" spans="2:65">
      <c r="B33" s="175"/>
      <c r="C33" s="58">
        <f>設定!B19</f>
        <v>0</v>
      </c>
      <c r="D33" s="183">
        <f>設定!S19+SUMIF(E47:E56,設定!$B$19,D47:D56)-SUMIF(E58:E130,設定!$B$19,D58:D130)+SUMIF(E39,設定!$B$19,D39)+SUMIF(E41,設定!$B$19,D41)-SUMIF(E38,設定!$B$19,D38)-SUMIF(E40,設定!$B$19,D40)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  <c r="BJ33" s="183">
        <f>BH33+SUMIF(BK47:BK56,設定!$B$19,BJ47:BJ56)-SUMIF(BK58:BK130,設定!$B$19,BJ58:BJ130)+SUMIF(BK39,設定!$B$19,BJ39)+SUMIF(BK41,設定!$B$19,BJ41)-SUMIF(BK38,設定!$B$19,BJ38)-SUMIF(BK40,設定!$B$19,BJ40)</f>
        <v>0</v>
      </c>
      <c r="BK33" s="184"/>
      <c r="BL33" s="183">
        <f>BJ33+SUMIF(BM47:BM56,設定!$B$19,BL47:BL56)-SUMIF(BM58:BM130,設定!$B$19,BL58:BL130)+SUMIF(BM39,設定!$B$19,BL39)+SUMIF(BM41,設定!$B$19,BL41)-SUMIF(BM38,設定!$B$19,BL38)-SUMIF(BM40,設定!$B$19,BL40)</f>
        <v>0</v>
      </c>
      <c r="BM33" s="184"/>
    </row>
    <row r="34" spans="2:65" s="75" customFormat="1" ht="21" thickBot="1">
      <c r="B34" s="186"/>
      <c r="C34" s="81" t="s">
        <v>65</v>
      </c>
      <c r="D34" s="153">
        <f>SUM(D19:E33)</f>
        <v>7043000</v>
      </c>
      <c r="E34" s="154"/>
      <c r="F34" s="153">
        <f>SUM(F19:G33)</f>
        <v>7038000</v>
      </c>
      <c r="G34" s="154"/>
      <c r="H34" s="153">
        <f t="shared" ref="H34" si="6">SUM(H19:I33)</f>
        <v>7033000</v>
      </c>
      <c r="I34" s="154"/>
      <c r="J34" s="153">
        <f t="shared" ref="J34" si="7">SUM(J19:K33)</f>
        <v>7028000</v>
      </c>
      <c r="K34" s="154"/>
      <c r="L34" s="153">
        <f t="shared" ref="L34" si="8">SUM(L19:M33)</f>
        <v>7028000</v>
      </c>
      <c r="M34" s="154"/>
      <c r="N34" s="153">
        <f t="shared" ref="N34" si="9">SUM(N19:O33)</f>
        <v>7028000</v>
      </c>
      <c r="O34" s="154"/>
      <c r="P34" s="153">
        <f t="shared" ref="P34" si="10">SUM(P19:Q33)</f>
        <v>7021000</v>
      </c>
      <c r="Q34" s="154"/>
      <c r="R34" s="153">
        <f t="shared" ref="R34" si="11">SUM(R19:S33)</f>
        <v>7021000</v>
      </c>
      <c r="S34" s="154"/>
      <c r="T34" s="153">
        <f t="shared" ref="T34" si="12">SUM(T19:U33)</f>
        <v>7021000</v>
      </c>
      <c r="U34" s="154"/>
      <c r="V34" s="153">
        <f t="shared" ref="V34" si="13">SUM(V19:W33)</f>
        <v>7021000</v>
      </c>
      <c r="W34" s="154"/>
      <c r="X34" s="153">
        <f t="shared" ref="X34" si="14">SUM(X19:Y33)</f>
        <v>7021000</v>
      </c>
      <c r="Y34" s="154"/>
      <c r="Z34" s="153">
        <f t="shared" ref="Z34" si="15">SUM(Z19:AA33)</f>
        <v>7021000</v>
      </c>
      <c r="AA34" s="154"/>
      <c r="AB34" s="153">
        <f t="shared" ref="AB34" si="16">SUM(AB19:AC33)</f>
        <v>7021000</v>
      </c>
      <c r="AC34" s="154"/>
      <c r="AD34" s="153">
        <f t="shared" ref="AD34" si="17">SUM(AD19:AE33)</f>
        <v>7021000</v>
      </c>
      <c r="AE34" s="154"/>
      <c r="AF34" s="153">
        <f t="shared" ref="AF34" si="18">SUM(AF19:AG33)</f>
        <v>7021000</v>
      </c>
      <c r="AG34" s="154"/>
      <c r="AH34" s="153">
        <f t="shared" ref="AH34" si="19">SUM(AH19:AI33)</f>
        <v>7021000</v>
      </c>
      <c r="AI34" s="154"/>
      <c r="AJ34" s="153">
        <f t="shared" ref="AJ34" si="20">SUM(AJ19:AK33)</f>
        <v>7021000</v>
      </c>
      <c r="AK34" s="154"/>
      <c r="AL34" s="153">
        <f t="shared" ref="AL34" si="21">SUM(AL19:AM33)</f>
        <v>7021000</v>
      </c>
      <c r="AM34" s="154"/>
      <c r="AN34" s="153">
        <f t="shared" ref="AN34" si="22">SUM(AN19:AO33)</f>
        <v>7021000</v>
      </c>
      <c r="AO34" s="154"/>
      <c r="AP34" s="153">
        <f t="shared" ref="AP34" si="23">SUM(AP19:AQ33)</f>
        <v>7121000</v>
      </c>
      <c r="AQ34" s="154"/>
      <c r="AR34" s="153">
        <f t="shared" ref="AR34" si="24">SUM(AR19:AS33)</f>
        <v>7121000</v>
      </c>
      <c r="AS34" s="154"/>
      <c r="AT34" s="153">
        <f t="shared" ref="AT34" si="25">SUM(AT19:AU33)</f>
        <v>7121000</v>
      </c>
      <c r="AU34" s="154"/>
      <c r="AV34" s="153">
        <f t="shared" ref="AV34" si="26">SUM(AV19:AW33)</f>
        <v>7121000</v>
      </c>
      <c r="AW34" s="154"/>
      <c r="AX34" s="153">
        <f t="shared" ref="AX34" si="27">SUM(AX19:AY33)</f>
        <v>7121000</v>
      </c>
      <c r="AY34" s="154"/>
      <c r="AZ34" s="153">
        <f t="shared" ref="AZ34" si="28">SUM(AZ19:BA33)</f>
        <v>7121000</v>
      </c>
      <c r="BA34" s="154"/>
      <c r="BB34" s="153">
        <f t="shared" ref="BB34" si="29">SUM(BB19:BC33)</f>
        <v>7121000</v>
      </c>
      <c r="BC34" s="154"/>
      <c r="BD34" s="153">
        <f t="shared" ref="BD34" si="30">SUM(BD19:BE33)</f>
        <v>7121000</v>
      </c>
      <c r="BE34" s="154"/>
      <c r="BF34" s="153">
        <f t="shared" ref="BF34" si="31">SUM(BF19:BG33)</f>
        <v>7121000</v>
      </c>
      <c r="BG34" s="154"/>
      <c r="BH34" s="153">
        <f t="shared" ref="BH34" si="32">SUM(BH19:BI33)</f>
        <v>7121000</v>
      </c>
      <c r="BI34" s="154"/>
      <c r="BJ34" s="153">
        <f t="shared" ref="BJ34" si="33">SUM(BJ19:BK33)</f>
        <v>7121000</v>
      </c>
      <c r="BK34" s="154"/>
      <c r="BL34" s="153">
        <f t="shared" ref="BL34" si="34">SUM(BL19:BM33)</f>
        <v>7121000</v>
      </c>
      <c r="BM34" s="154"/>
    </row>
    <row r="35" spans="2:65" ht="21" thickBot="1">
      <c r="C35">
        <v>1</v>
      </c>
    </row>
    <row r="36" spans="2:65">
      <c r="B36" s="157" t="s">
        <v>62</v>
      </c>
      <c r="C36" s="45" t="s">
        <v>47</v>
      </c>
      <c r="D36" s="160">
        <f>D44</f>
        <v>45658</v>
      </c>
      <c r="E36" s="161"/>
      <c r="F36" s="160">
        <f>D36+1</f>
        <v>45659</v>
      </c>
      <c r="G36" s="161"/>
      <c r="H36" s="160">
        <f>F36+1</f>
        <v>45660</v>
      </c>
      <c r="I36" s="161"/>
      <c r="J36" s="160">
        <f>H36+1</f>
        <v>45661</v>
      </c>
      <c r="K36" s="161"/>
      <c r="L36" s="160">
        <f>J36+1</f>
        <v>45662</v>
      </c>
      <c r="M36" s="161"/>
      <c r="N36" s="160">
        <f>L36+1</f>
        <v>45663</v>
      </c>
      <c r="O36" s="161"/>
      <c r="P36" s="160">
        <f>N36+1</f>
        <v>45664</v>
      </c>
      <c r="Q36" s="161"/>
      <c r="R36" s="160">
        <f>P36+1</f>
        <v>45665</v>
      </c>
      <c r="S36" s="161"/>
      <c r="T36" s="160">
        <f>R36+1</f>
        <v>45666</v>
      </c>
      <c r="U36" s="161"/>
      <c r="V36" s="160">
        <f>T36+1</f>
        <v>45667</v>
      </c>
      <c r="W36" s="161"/>
      <c r="X36" s="160">
        <f>V36+1</f>
        <v>45668</v>
      </c>
      <c r="Y36" s="161"/>
      <c r="Z36" s="160">
        <f>X36+1</f>
        <v>45669</v>
      </c>
      <c r="AA36" s="161"/>
      <c r="AB36" s="160">
        <f>Z36+1</f>
        <v>45670</v>
      </c>
      <c r="AC36" s="161"/>
      <c r="AD36" s="160">
        <f>AB36+1</f>
        <v>45671</v>
      </c>
      <c r="AE36" s="161"/>
      <c r="AF36" s="160">
        <f>AD36+1</f>
        <v>45672</v>
      </c>
      <c r="AG36" s="161"/>
      <c r="AH36" s="160">
        <f>AF36+1</f>
        <v>45673</v>
      </c>
      <c r="AI36" s="161"/>
      <c r="AJ36" s="160">
        <f>AH36+1</f>
        <v>45674</v>
      </c>
      <c r="AK36" s="161"/>
      <c r="AL36" s="160">
        <f>AJ36+1</f>
        <v>45675</v>
      </c>
      <c r="AM36" s="161"/>
      <c r="AN36" s="160">
        <f>AL36+1</f>
        <v>45676</v>
      </c>
      <c r="AO36" s="161"/>
      <c r="AP36" s="160">
        <f>AN36+1</f>
        <v>45677</v>
      </c>
      <c r="AQ36" s="161"/>
      <c r="AR36" s="160">
        <f>AP36+1</f>
        <v>45678</v>
      </c>
      <c r="AS36" s="161"/>
      <c r="AT36" s="160">
        <f>AR36+1</f>
        <v>45679</v>
      </c>
      <c r="AU36" s="161"/>
      <c r="AV36" s="160">
        <f>AT36+1</f>
        <v>45680</v>
      </c>
      <c r="AW36" s="161"/>
      <c r="AX36" s="160">
        <f>AV36+1</f>
        <v>45681</v>
      </c>
      <c r="AY36" s="161"/>
      <c r="AZ36" s="160">
        <f>AX36+1</f>
        <v>45682</v>
      </c>
      <c r="BA36" s="161"/>
      <c r="BB36" s="160">
        <f>AZ36+1</f>
        <v>45683</v>
      </c>
      <c r="BC36" s="161"/>
      <c r="BD36" s="160">
        <f>BB36+1</f>
        <v>45684</v>
      </c>
      <c r="BE36" s="161"/>
      <c r="BF36" s="160">
        <f>BD36+1</f>
        <v>45685</v>
      </c>
      <c r="BG36" s="161"/>
      <c r="BH36" s="160">
        <f>BF36+1</f>
        <v>45686</v>
      </c>
      <c r="BI36" s="161"/>
      <c r="BJ36" s="160">
        <f>BH36+1</f>
        <v>45687</v>
      </c>
      <c r="BK36" s="161"/>
      <c r="BL36" s="160">
        <f>BJ36+1</f>
        <v>45688</v>
      </c>
      <c r="BM36" s="161"/>
    </row>
    <row r="37" spans="2:65" ht="21" thickBot="1">
      <c r="B37" s="158"/>
      <c r="C37" s="46" t="s">
        <v>46</v>
      </c>
      <c r="D37" s="162">
        <f>D36</f>
        <v>45658</v>
      </c>
      <c r="E37" s="163"/>
      <c r="F37" s="155">
        <f>F36</f>
        <v>45659</v>
      </c>
      <c r="G37" s="156"/>
      <c r="H37" s="155">
        <f>H36</f>
        <v>45660</v>
      </c>
      <c r="I37" s="156"/>
      <c r="J37" s="155">
        <f>J36</f>
        <v>45661</v>
      </c>
      <c r="K37" s="156"/>
      <c r="L37" s="155">
        <f>L36</f>
        <v>45662</v>
      </c>
      <c r="M37" s="156"/>
      <c r="N37" s="155">
        <f>N36</f>
        <v>45663</v>
      </c>
      <c r="O37" s="156"/>
      <c r="P37" s="155">
        <f>P36</f>
        <v>45664</v>
      </c>
      <c r="Q37" s="156"/>
      <c r="R37" s="155">
        <f>R36</f>
        <v>45665</v>
      </c>
      <c r="S37" s="156"/>
      <c r="T37" s="155">
        <f>T36</f>
        <v>45666</v>
      </c>
      <c r="U37" s="156"/>
      <c r="V37" s="155">
        <f>V36</f>
        <v>45667</v>
      </c>
      <c r="W37" s="156"/>
      <c r="X37" s="155">
        <f>X36</f>
        <v>45668</v>
      </c>
      <c r="Y37" s="156"/>
      <c r="Z37" s="155">
        <f>Z36</f>
        <v>45669</v>
      </c>
      <c r="AA37" s="156"/>
      <c r="AB37" s="155">
        <f>AB36</f>
        <v>45670</v>
      </c>
      <c r="AC37" s="156"/>
      <c r="AD37" s="155">
        <f>AD36</f>
        <v>45671</v>
      </c>
      <c r="AE37" s="156"/>
      <c r="AF37" s="155">
        <f>AF36</f>
        <v>45672</v>
      </c>
      <c r="AG37" s="156"/>
      <c r="AH37" s="155">
        <f>AH36</f>
        <v>45673</v>
      </c>
      <c r="AI37" s="156"/>
      <c r="AJ37" s="155">
        <f>AJ36</f>
        <v>45674</v>
      </c>
      <c r="AK37" s="156"/>
      <c r="AL37" s="155">
        <f>AL36</f>
        <v>45675</v>
      </c>
      <c r="AM37" s="156"/>
      <c r="AN37" s="155">
        <f>AN36</f>
        <v>45676</v>
      </c>
      <c r="AO37" s="156"/>
      <c r="AP37" s="155">
        <f>AP36</f>
        <v>45677</v>
      </c>
      <c r="AQ37" s="156"/>
      <c r="AR37" s="155">
        <f>AR36</f>
        <v>45678</v>
      </c>
      <c r="AS37" s="156"/>
      <c r="AT37" s="155">
        <f>AT36</f>
        <v>45679</v>
      </c>
      <c r="AU37" s="156"/>
      <c r="AV37" s="155">
        <f>AV36</f>
        <v>45680</v>
      </c>
      <c r="AW37" s="156"/>
      <c r="AX37" s="155">
        <f>AX36</f>
        <v>45681</v>
      </c>
      <c r="AY37" s="156"/>
      <c r="AZ37" s="155">
        <f>AZ36</f>
        <v>45682</v>
      </c>
      <c r="BA37" s="156"/>
      <c r="BB37" s="155">
        <f>BB36</f>
        <v>45683</v>
      </c>
      <c r="BC37" s="156"/>
      <c r="BD37" s="155">
        <f>BD36</f>
        <v>45684</v>
      </c>
      <c r="BE37" s="156"/>
      <c r="BF37" s="155">
        <f>BF36</f>
        <v>45685</v>
      </c>
      <c r="BG37" s="156"/>
      <c r="BH37" s="155">
        <f>BH36</f>
        <v>45686</v>
      </c>
      <c r="BI37" s="156"/>
      <c r="BJ37" s="155">
        <f>BJ36</f>
        <v>45687</v>
      </c>
      <c r="BK37" s="156"/>
      <c r="BL37" s="155">
        <f>BL36</f>
        <v>45688</v>
      </c>
      <c r="BM37" s="156"/>
    </row>
    <row r="38" spans="2:65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  <c r="BJ38" s="53"/>
      <c r="BK38" s="52"/>
      <c r="BL38" s="53"/>
      <c r="BM38" s="52"/>
    </row>
    <row r="39" spans="2:65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  <c r="BJ39" s="54"/>
      <c r="BK39" s="49"/>
      <c r="BL39" s="54"/>
      <c r="BM39" s="49"/>
    </row>
    <row r="40" spans="2:65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  <c r="BJ40" s="55"/>
      <c r="BK40" s="50"/>
      <c r="BL40" s="55"/>
      <c r="BM40" s="50"/>
    </row>
    <row r="41" spans="2:65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  <c r="BJ41" s="54"/>
      <c r="BK41" s="49"/>
      <c r="BL41" s="54"/>
      <c r="BM41" s="49"/>
    </row>
    <row r="42" spans="2:65" ht="21" thickBot="1">
      <c r="C42">
        <v>1</v>
      </c>
    </row>
    <row r="43" spans="2:65" ht="21" hidden="1" thickBot="1">
      <c r="C43">
        <v>1</v>
      </c>
      <c r="D43" s="164">
        <f>WEEKDAY(D44)</f>
        <v>4</v>
      </c>
      <c r="E43" s="164"/>
      <c r="F43" s="164">
        <f t="shared" ref="F43" si="35">WEEKDAY(F44)</f>
        <v>5</v>
      </c>
      <c r="G43" s="164"/>
      <c r="H43" s="164">
        <f t="shared" ref="H43" si="36">WEEKDAY(H44)</f>
        <v>6</v>
      </c>
      <c r="I43" s="164"/>
      <c r="J43" s="164">
        <f t="shared" ref="J43" si="37">WEEKDAY(J44)</f>
        <v>7</v>
      </c>
      <c r="K43" s="164"/>
      <c r="L43" s="164">
        <f t="shared" ref="L43" si="38">WEEKDAY(L44)</f>
        <v>1</v>
      </c>
      <c r="M43" s="164"/>
      <c r="N43" s="164">
        <f t="shared" ref="N43" si="39">WEEKDAY(N44)</f>
        <v>2</v>
      </c>
      <c r="O43" s="164"/>
      <c r="P43" s="164">
        <f t="shared" ref="P43" si="40">WEEKDAY(P44)</f>
        <v>3</v>
      </c>
      <c r="Q43" s="164"/>
      <c r="R43" s="164">
        <f t="shared" ref="R43" si="41">WEEKDAY(R44)</f>
        <v>4</v>
      </c>
      <c r="S43" s="164"/>
      <c r="T43" s="164">
        <f t="shared" ref="T43" si="42">WEEKDAY(T44)</f>
        <v>5</v>
      </c>
      <c r="U43" s="164"/>
      <c r="V43" s="164">
        <f t="shared" ref="V43" si="43">WEEKDAY(V44)</f>
        <v>6</v>
      </c>
      <c r="W43" s="164"/>
      <c r="X43" s="164">
        <f t="shared" ref="X43" si="44">WEEKDAY(X44)</f>
        <v>7</v>
      </c>
      <c r="Y43" s="164"/>
      <c r="Z43" s="164">
        <f t="shared" ref="Z43" si="45">WEEKDAY(Z44)</f>
        <v>1</v>
      </c>
      <c r="AA43" s="164"/>
      <c r="AB43" s="164">
        <f t="shared" ref="AB43" si="46">WEEKDAY(AB44)</f>
        <v>2</v>
      </c>
      <c r="AC43" s="164"/>
      <c r="AD43" s="164">
        <f t="shared" ref="AD43" si="47">WEEKDAY(AD44)</f>
        <v>3</v>
      </c>
      <c r="AE43" s="164"/>
      <c r="AF43" s="164">
        <f t="shared" ref="AF43" si="48">WEEKDAY(AF44)</f>
        <v>4</v>
      </c>
      <c r="AG43" s="164"/>
      <c r="AH43" s="164">
        <f t="shared" ref="AH43" si="49">WEEKDAY(AH44)</f>
        <v>5</v>
      </c>
      <c r="AI43" s="164"/>
      <c r="AJ43" s="164">
        <f t="shared" ref="AJ43" si="50">WEEKDAY(AJ44)</f>
        <v>6</v>
      </c>
      <c r="AK43" s="164"/>
      <c r="AL43" s="164">
        <f t="shared" ref="AL43" si="51">WEEKDAY(AL44)</f>
        <v>7</v>
      </c>
      <c r="AM43" s="164"/>
      <c r="AN43" s="164">
        <f t="shared" ref="AN43" si="52">WEEKDAY(AN44)</f>
        <v>1</v>
      </c>
      <c r="AO43" s="164"/>
      <c r="AP43" s="164">
        <f t="shared" ref="AP43" si="53">WEEKDAY(AP44)</f>
        <v>2</v>
      </c>
      <c r="AQ43" s="164"/>
      <c r="AR43" s="164">
        <f t="shared" ref="AR43" si="54">WEEKDAY(AR44)</f>
        <v>3</v>
      </c>
      <c r="AS43" s="164"/>
      <c r="AT43" s="164">
        <f t="shared" ref="AT43" si="55">WEEKDAY(AT44)</f>
        <v>4</v>
      </c>
      <c r="AU43" s="164"/>
      <c r="AV43" s="164">
        <f t="shared" ref="AV43" si="56">WEEKDAY(AV44)</f>
        <v>5</v>
      </c>
      <c r="AW43" s="164"/>
      <c r="AX43" s="164">
        <f t="shared" ref="AX43" si="57">WEEKDAY(AX44)</f>
        <v>6</v>
      </c>
      <c r="AY43" s="164"/>
      <c r="AZ43" s="164">
        <f t="shared" ref="AZ43" si="58">WEEKDAY(AZ44)</f>
        <v>7</v>
      </c>
      <c r="BA43" s="164"/>
      <c r="BB43" s="164">
        <f t="shared" ref="BB43" si="59">WEEKDAY(BB44)</f>
        <v>1</v>
      </c>
      <c r="BC43" s="164"/>
      <c r="BD43" s="164">
        <f t="shared" ref="BD43" si="60">WEEKDAY(BD44)</f>
        <v>2</v>
      </c>
      <c r="BE43" s="164"/>
      <c r="BF43" s="164">
        <f t="shared" ref="BF43" si="61">WEEKDAY(BF44)</f>
        <v>3</v>
      </c>
      <c r="BG43" s="164"/>
      <c r="BH43" s="164">
        <f t="shared" ref="BH43" si="62">WEEKDAY(BH44)</f>
        <v>4</v>
      </c>
      <c r="BI43" s="164"/>
      <c r="BJ43" s="164">
        <f t="shared" ref="BJ43" si="63">WEEKDAY(BJ44)</f>
        <v>5</v>
      </c>
      <c r="BK43" s="164"/>
      <c r="BL43" s="164">
        <f t="shared" ref="BL43" si="64">WEEKDAY(BL44)</f>
        <v>6</v>
      </c>
      <c r="BM43" s="164"/>
    </row>
    <row r="44" spans="2:65">
      <c r="B44" s="33"/>
      <c r="C44" s="35" t="s">
        <v>47</v>
      </c>
      <c r="D44" s="160">
        <f>DATE(設定!N8,1,設定!N5)</f>
        <v>45658</v>
      </c>
      <c r="E44" s="161"/>
      <c r="F44" s="160">
        <f>D44+1</f>
        <v>45659</v>
      </c>
      <c r="G44" s="161"/>
      <c r="H44" s="160">
        <f>F44+1</f>
        <v>45660</v>
      </c>
      <c r="I44" s="161"/>
      <c r="J44" s="160">
        <f>H44+1</f>
        <v>45661</v>
      </c>
      <c r="K44" s="161"/>
      <c r="L44" s="160">
        <f>J44+1</f>
        <v>45662</v>
      </c>
      <c r="M44" s="161"/>
      <c r="N44" s="160">
        <f>L44+1</f>
        <v>45663</v>
      </c>
      <c r="O44" s="161"/>
      <c r="P44" s="160">
        <f>N44+1</f>
        <v>45664</v>
      </c>
      <c r="Q44" s="161"/>
      <c r="R44" s="160">
        <f>P44+1</f>
        <v>45665</v>
      </c>
      <c r="S44" s="161"/>
      <c r="T44" s="160">
        <f>R44+1</f>
        <v>45666</v>
      </c>
      <c r="U44" s="161"/>
      <c r="V44" s="160">
        <f>T44+1</f>
        <v>45667</v>
      </c>
      <c r="W44" s="161"/>
      <c r="X44" s="160">
        <f>V44+1</f>
        <v>45668</v>
      </c>
      <c r="Y44" s="161"/>
      <c r="Z44" s="160">
        <f>X44+1</f>
        <v>45669</v>
      </c>
      <c r="AA44" s="161"/>
      <c r="AB44" s="160">
        <f>Z44+1</f>
        <v>45670</v>
      </c>
      <c r="AC44" s="161"/>
      <c r="AD44" s="160">
        <f>AB44+1</f>
        <v>45671</v>
      </c>
      <c r="AE44" s="161"/>
      <c r="AF44" s="160">
        <f>AD44+1</f>
        <v>45672</v>
      </c>
      <c r="AG44" s="161"/>
      <c r="AH44" s="160">
        <f>AF44+1</f>
        <v>45673</v>
      </c>
      <c r="AI44" s="161"/>
      <c r="AJ44" s="160">
        <f>AH44+1</f>
        <v>45674</v>
      </c>
      <c r="AK44" s="161"/>
      <c r="AL44" s="160">
        <f>AJ44+1</f>
        <v>45675</v>
      </c>
      <c r="AM44" s="161"/>
      <c r="AN44" s="160">
        <f>AL44+1</f>
        <v>45676</v>
      </c>
      <c r="AO44" s="161"/>
      <c r="AP44" s="160">
        <f>AN44+1</f>
        <v>45677</v>
      </c>
      <c r="AQ44" s="161"/>
      <c r="AR44" s="160">
        <f>AP44+1</f>
        <v>45678</v>
      </c>
      <c r="AS44" s="161"/>
      <c r="AT44" s="160">
        <f>AR44+1</f>
        <v>45679</v>
      </c>
      <c r="AU44" s="161"/>
      <c r="AV44" s="160">
        <f>AT44+1</f>
        <v>45680</v>
      </c>
      <c r="AW44" s="161"/>
      <c r="AX44" s="160">
        <f>AV44+1</f>
        <v>45681</v>
      </c>
      <c r="AY44" s="161"/>
      <c r="AZ44" s="160">
        <f>AX44+1</f>
        <v>45682</v>
      </c>
      <c r="BA44" s="161"/>
      <c r="BB44" s="160">
        <f>AZ44+1</f>
        <v>45683</v>
      </c>
      <c r="BC44" s="161"/>
      <c r="BD44" s="160">
        <f>BB44+1</f>
        <v>45684</v>
      </c>
      <c r="BE44" s="161"/>
      <c r="BF44" s="160">
        <f>BD44+1</f>
        <v>45685</v>
      </c>
      <c r="BG44" s="161"/>
      <c r="BH44" s="160">
        <f>BF44+1</f>
        <v>45686</v>
      </c>
      <c r="BI44" s="161"/>
      <c r="BJ44" s="160">
        <f>BH44+1</f>
        <v>45687</v>
      </c>
      <c r="BK44" s="161"/>
      <c r="BL44" s="160">
        <f>BJ44+1</f>
        <v>45688</v>
      </c>
      <c r="BM44" s="161"/>
    </row>
    <row r="45" spans="2:65">
      <c r="B45" s="34"/>
      <c r="C45" s="38" t="s">
        <v>46</v>
      </c>
      <c r="D45" s="155">
        <f>D44</f>
        <v>45658</v>
      </c>
      <c r="E45" s="156"/>
      <c r="F45" s="155">
        <f>F44</f>
        <v>45659</v>
      </c>
      <c r="G45" s="156"/>
      <c r="H45" s="155">
        <f>H44</f>
        <v>45660</v>
      </c>
      <c r="I45" s="156"/>
      <c r="J45" s="155">
        <f>J44</f>
        <v>45661</v>
      </c>
      <c r="K45" s="156"/>
      <c r="L45" s="155">
        <f>L44</f>
        <v>45662</v>
      </c>
      <c r="M45" s="156"/>
      <c r="N45" s="155">
        <f>N44</f>
        <v>45663</v>
      </c>
      <c r="O45" s="156"/>
      <c r="P45" s="155">
        <f>P44</f>
        <v>45664</v>
      </c>
      <c r="Q45" s="156"/>
      <c r="R45" s="155">
        <f>R44</f>
        <v>45665</v>
      </c>
      <c r="S45" s="156"/>
      <c r="T45" s="155">
        <f>T44</f>
        <v>45666</v>
      </c>
      <c r="U45" s="156"/>
      <c r="V45" s="155">
        <f>V44</f>
        <v>45667</v>
      </c>
      <c r="W45" s="156"/>
      <c r="X45" s="155">
        <f>X44</f>
        <v>45668</v>
      </c>
      <c r="Y45" s="156"/>
      <c r="Z45" s="155">
        <f>Z44</f>
        <v>45669</v>
      </c>
      <c r="AA45" s="156"/>
      <c r="AB45" s="155">
        <f>AB44</f>
        <v>45670</v>
      </c>
      <c r="AC45" s="156"/>
      <c r="AD45" s="155">
        <f>AD44</f>
        <v>45671</v>
      </c>
      <c r="AE45" s="156"/>
      <c r="AF45" s="155">
        <f>AF44</f>
        <v>45672</v>
      </c>
      <c r="AG45" s="156"/>
      <c r="AH45" s="155">
        <f>AH44</f>
        <v>45673</v>
      </c>
      <c r="AI45" s="156"/>
      <c r="AJ45" s="155">
        <f>AJ44</f>
        <v>45674</v>
      </c>
      <c r="AK45" s="156"/>
      <c r="AL45" s="155">
        <f>AL44</f>
        <v>45675</v>
      </c>
      <c r="AM45" s="156"/>
      <c r="AN45" s="155">
        <f>AN44</f>
        <v>45676</v>
      </c>
      <c r="AO45" s="156"/>
      <c r="AP45" s="155">
        <f>AP44</f>
        <v>45677</v>
      </c>
      <c r="AQ45" s="156"/>
      <c r="AR45" s="155">
        <f>AR44</f>
        <v>45678</v>
      </c>
      <c r="AS45" s="156"/>
      <c r="AT45" s="155">
        <f>AT44</f>
        <v>45679</v>
      </c>
      <c r="AU45" s="156"/>
      <c r="AV45" s="155">
        <f>AV44</f>
        <v>45680</v>
      </c>
      <c r="AW45" s="156"/>
      <c r="AX45" s="155">
        <f>AX44</f>
        <v>45681</v>
      </c>
      <c r="AY45" s="156"/>
      <c r="AZ45" s="155">
        <f>AZ44</f>
        <v>45682</v>
      </c>
      <c r="BA45" s="156"/>
      <c r="BB45" s="155">
        <f>BB44</f>
        <v>45683</v>
      </c>
      <c r="BC45" s="156"/>
      <c r="BD45" s="155">
        <f>BD44</f>
        <v>45684</v>
      </c>
      <c r="BE45" s="156"/>
      <c r="BF45" s="155">
        <f>BF44</f>
        <v>45685</v>
      </c>
      <c r="BG45" s="156"/>
      <c r="BH45" s="155">
        <f>BH44</f>
        <v>45686</v>
      </c>
      <c r="BI45" s="156"/>
      <c r="BJ45" s="155">
        <f>BJ44</f>
        <v>45687</v>
      </c>
      <c r="BK45" s="156"/>
      <c r="BL45" s="155">
        <f>BL44</f>
        <v>45688</v>
      </c>
      <c r="BM45" s="156"/>
    </row>
    <row r="46" spans="2:65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  <c r="BJ46" s="39" t="s">
        <v>60</v>
      </c>
      <c r="BK46" s="40" t="s">
        <v>61</v>
      </c>
      <c r="BL46" s="39" t="s">
        <v>60</v>
      </c>
      <c r="BM46" s="40" t="s">
        <v>61</v>
      </c>
    </row>
    <row r="47" spans="2:65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  <c r="BJ47" s="41"/>
      <c r="BK47" s="42"/>
      <c r="BL47" s="41"/>
      <c r="BM47" s="42"/>
    </row>
    <row r="48" spans="2:65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>
        <v>100000</v>
      </c>
      <c r="AQ48" s="42" t="s">
        <v>18</v>
      </c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  <c r="BJ48" s="41"/>
      <c r="BK48" s="42"/>
      <c r="BL48" s="41"/>
      <c r="BM48" s="42"/>
    </row>
    <row r="49" spans="2:65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  <c r="BJ49" s="41"/>
      <c r="BK49" s="42"/>
      <c r="BL49" s="41"/>
      <c r="BM49" s="42"/>
    </row>
    <row r="50" spans="2:65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  <c r="BJ50" s="41"/>
      <c r="BK50" s="42"/>
      <c r="BL50" s="41"/>
      <c r="BM50" s="42"/>
    </row>
    <row r="51" spans="2:65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  <c r="BJ51" s="41"/>
      <c r="BK51" s="42"/>
      <c r="BL51" s="41"/>
      <c r="BM51" s="42"/>
    </row>
    <row r="52" spans="2:65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  <c r="BJ52" s="41"/>
      <c r="BK52" s="42"/>
      <c r="BL52" s="41"/>
      <c r="BM52" s="42"/>
    </row>
    <row r="53" spans="2:65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  <c r="BJ53" s="41"/>
      <c r="BK53" s="42"/>
      <c r="BL53" s="41"/>
      <c r="BM53" s="42"/>
    </row>
    <row r="54" spans="2:65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  <c r="BJ54" s="41"/>
      <c r="BK54" s="42"/>
      <c r="BL54" s="41"/>
      <c r="BM54" s="42"/>
    </row>
    <row r="55" spans="2:65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  <c r="BJ55" s="41"/>
      <c r="BK55" s="42"/>
      <c r="BL55" s="41"/>
      <c r="BM55" s="42"/>
    </row>
    <row r="56" spans="2:65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  <c r="BJ56" s="41"/>
      <c r="BK56" s="42"/>
      <c r="BL56" s="41"/>
      <c r="BM56" s="42"/>
    </row>
    <row r="57" spans="2:65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100000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  <c r="BJ57" s="171">
        <f>SUM(BJ47:BJ56)</f>
        <v>0</v>
      </c>
      <c r="BK57" s="172"/>
      <c r="BL57" s="171">
        <f>SUM(BL47:BL56)</f>
        <v>0</v>
      </c>
      <c r="BM57" s="172"/>
    </row>
    <row r="58" spans="2:65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  <c r="BJ58" s="43"/>
      <c r="BK58" s="44"/>
      <c r="BL58" s="43"/>
      <c r="BM58" s="44"/>
    </row>
    <row r="59" spans="2:65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  <c r="BJ59" s="41"/>
      <c r="BK59" s="42"/>
      <c r="BL59" s="41"/>
      <c r="BM59" s="42"/>
    </row>
    <row r="60" spans="2:65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  <c r="BJ60" s="41"/>
      <c r="BK60" s="42"/>
      <c r="BL60" s="41"/>
      <c r="BM60" s="42"/>
    </row>
    <row r="61" spans="2:65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  <c r="BJ61" s="41"/>
      <c r="BK61" s="42"/>
      <c r="BL61" s="41"/>
      <c r="BM61" s="42"/>
    </row>
    <row r="62" spans="2:65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  <c r="BJ62" s="41"/>
      <c r="BK62" s="42"/>
      <c r="BL62" s="41"/>
      <c r="BM62" s="42"/>
    </row>
    <row r="63" spans="2:65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  <c r="BJ63" s="41"/>
      <c r="BK63" s="42"/>
      <c r="BL63" s="41"/>
      <c r="BM63" s="42"/>
    </row>
    <row r="64" spans="2:65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  <c r="BJ64" s="41"/>
      <c r="BK64" s="42"/>
      <c r="BL64" s="41"/>
      <c r="BM64" s="42"/>
    </row>
    <row r="65" spans="2:65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  <c r="BJ65" s="41"/>
      <c r="BK65" s="42"/>
      <c r="BL65" s="41"/>
      <c r="BM65" s="42"/>
    </row>
    <row r="66" spans="2:65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  <c r="BJ66" s="41"/>
      <c r="BK66" s="42"/>
      <c r="BL66" s="41"/>
      <c r="BM66" s="42"/>
    </row>
    <row r="67" spans="2:65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  <c r="BJ67" s="41"/>
      <c r="BK67" s="42"/>
      <c r="BL67" s="41"/>
      <c r="BM67" s="42"/>
    </row>
    <row r="68" spans="2:65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  <c r="BJ68" s="171">
        <f>SUM(BJ58:BJ67)</f>
        <v>0</v>
      </c>
      <c r="BK68" s="172"/>
      <c r="BL68" s="171">
        <f>SUM(BL58:BL67)</f>
        <v>0</v>
      </c>
      <c r="BM68" s="172"/>
    </row>
    <row r="69" spans="2:65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  <c r="BJ69" s="43"/>
      <c r="BK69" s="44"/>
      <c r="BL69" s="43"/>
      <c r="BM69" s="44"/>
    </row>
    <row r="70" spans="2:65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  <c r="BJ70" s="41"/>
      <c r="BK70" s="42"/>
      <c r="BL70" s="41"/>
      <c r="BM70" s="42"/>
    </row>
    <row r="71" spans="2:65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  <c r="BJ71" s="41"/>
      <c r="BK71" s="42"/>
      <c r="BL71" s="41"/>
      <c r="BM71" s="42"/>
    </row>
    <row r="72" spans="2:65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  <c r="BJ72" s="41"/>
      <c r="BK72" s="42"/>
      <c r="BL72" s="41"/>
      <c r="BM72" s="42"/>
    </row>
    <row r="73" spans="2:65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  <c r="BJ73" s="41"/>
      <c r="BK73" s="42"/>
      <c r="BL73" s="41"/>
      <c r="BM73" s="42"/>
    </row>
    <row r="74" spans="2:65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  <c r="BJ74" s="41"/>
      <c r="BK74" s="42"/>
      <c r="BL74" s="41"/>
      <c r="BM74" s="42"/>
    </row>
    <row r="75" spans="2:65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  <c r="BJ75" s="41"/>
      <c r="BK75" s="42"/>
      <c r="BL75" s="41"/>
      <c r="BM75" s="42"/>
    </row>
    <row r="76" spans="2:65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  <c r="BJ76" s="41"/>
      <c r="BK76" s="42"/>
      <c r="BL76" s="41"/>
      <c r="BM76" s="42"/>
    </row>
    <row r="77" spans="2:65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  <c r="BJ77" s="41"/>
      <c r="BK77" s="42"/>
      <c r="BL77" s="41"/>
      <c r="BM77" s="42"/>
    </row>
    <row r="78" spans="2:65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  <c r="BJ78" s="41"/>
      <c r="BK78" s="42"/>
      <c r="BL78" s="41"/>
      <c r="BM78" s="42"/>
    </row>
    <row r="79" spans="2:65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  <c r="BJ79" s="171">
        <f>SUM(BJ69:BJ78)</f>
        <v>0</v>
      </c>
      <c r="BK79" s="172"/>
      <c r="BL79" s="171">
        <f>SUM(BL69:BL78)</f>
        <v>0</v>
      </c>
      <c r="BM79" s="172"/>
    </row>
    <row r="80" spans="2:65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  <c r="BJ80" s="43"/>
      <c r="BK80" s="44"/>
      <c r="BL80" s="43"/>
      <c r="BM80" s="44"/>
    </row>
    <row r="81" spans="2:65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  <c r="BJ81" s="41"/>
      <c r="BK81" s="42"/>
      <c r="BL81" s="41"/>
      <c r="BM81" s="42"/>
    </row>
    <row r="82" spans="2:65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  <c r="BJ82" s="41"/>
      <c r="BK82" s="42"/>
      <c r="BL82" s="41"/>
      <c r="BM82" s="42"/>
    </row>
    <row r="83" spans="2:65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  <c r="BJ83" s="41"/>
      <c r="BK83" s="42"/>
      <c r="BL83" s="41"/>
      <c r="BM83" s="42"/>
    </row>
    <row r="84" spans="2:65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  <c r="BJ84" s="41"/>
      <c r="BK84" s="42"/>
      <c r="BL84" s="41"/>
      <c r="BM84" s="42"/>
    </row>
    <row r="85" spans="2:65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  <c r="BJ85" s="41"/>
      <c r="BK85" s="42"/>
      <c r="BL85" s="41"/>
      <c r="BM85" s="42"/>
    </row>
    <row r="86" spans="2:65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  <c r="BJ86" s="41"/>
      <c r="BK86" s="42"/>
      <c r="BL86" s="41"/>
      <c r="BM86" s="42"/>
    </row>
    <row r="87" spans="2:65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  <c r="BJ87" s="41"/>
      <c r="BK87" s="42"/>
      <c r="BL87" s="41"/>
      <c r="BM87" s="42"/>
    </row>
    <row r="88" spans="2:65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  <c r="BJ88" s="41"/>
      <c r="BK88" s="42"/>
      <c r="BL88" s="41"/>
      <c r="BM88" s="42"/>
    </row>
    <row r="89" spans="2:65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  <c r="BJ89" s="41"/>
      <c r="BK89" s="42"/>
      <c r="BL89" s="41"/>
      <c r="BM89" s="42"/>
    </row>
    <row r="90" spans="2:65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  <c r="BJ90" s="171">
        <f>SUM(BJ80:BJ89)</f>
        <v>0</v>
      </c>
      <c r="BK90" s="172"/>
      <c r="BL90" s="171">
        <f>SUM(BL80:BL89)</f>
        <v>0</v>
      </c>
      <c r="BM90" s="172"/>
    </row>
    <row r="91" spans="2:65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>
        <v>7000</v>
      </c>
      <c r="Q91" s="44" t="s">
        <v>41</v>
      </c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>
        <v>30000</v>
      </c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  <c r="BJ91" s="43"/>
      <c r="BK91" s="44"/>
      <c r="BL91" s="43"/>
      <c r="BM91" s="44"/>
    </row>
    <row r="92" spans="2:65">
      <c r="B92" s="179"/>
      <c r="C92" s="36" t="str">
        <f>C91</f>
        <v>食費</v>
      </c>
      <c r="D92" s="41"/>
      <c r="E92" s="42"/>
      <c r="F92" s="41"/>
      <c r="G92" s="42"/>
      <c r="H92" s="41"/>
      <c r="I92" s="216"/>
      <c r="J92" s="41"/>
      <c r="K92" s="217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3">
        <v>7000</v>
      </c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  <c r="BJ92" s="41"/>
      <c r="BK92" s="42"/>
      <c r="BL92" s="41"/>
      <c r="BM92" s="42"/>
    </row>
    <row r="93" spans="2:65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  <c r="BJ93" s="41"/>
      <c r="BK93" s="42"/>
      <c r="BL93" s="41"/>
      <c r="BM93" s="42"/>
    </row>
    <row r="94" spans="2:65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7000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7000</v>
      </c>
      <c r="AM94" s="170"/>
      <c r="AN94" s="169">
        <f>SUM(AN91:AN93)</f>
        <v>0</v>
      </c>
      <c r="AO94" s="170"/>
      <c r="AP94" s="169">
        <f>SUM(AP91:AP93)</f>
        <v>30000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  <c r="BJ94" s="169">
        <f>SUM(BJ91:BJ93)</f>
        <v>0</v>
      </c>
      <c r="BK94" s="170"/>
      <c r="BL94" s="169">
        <f>SUM(BL91:BL93)</f>
        <v>0</v>
      </c>
      <c r="BM94" s="170"/>
    </row>
    <row r="95" spans="2:65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>
        <v>5000</v>
      </c>
      <c r="K95" s="42" t="s">
        <v>34</v>
      </c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  <c r="BJ95" s="41"/>
      <c r="BK95" s="42"/>
      <c r="BL95" s="41"/>
      <c r="BM95" s="42"/>
    </row>
    <row r="96" spans="2:65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  <c r="BJ96" s="41"/>
      <c r="BK96" s="42"/>
      <c r="BL96" s="41"/>
      <c r="BM96" s="42"/>
    </row>
    <row r="97" spans="2:65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  <c r="BJ97" s="41"/>
      <c r="BK97" s="42"/>
      <c r="BL97" s="41"/>
      <c r="BM97" s="42"/>
    </row>
    <row r="98" spans="2:65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5000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  <c r="BJ98" s="169">
        <f>SUM(BJ95:BJ97)</f>
        <v>0</v>
      </c>
      <c r="BK98" s="170"/>
      <c r="BL98" s="169">
        <f>SUM(BL95:BL97)</f>
        <v>0</v>
      </c>
      <c r="BM98" s="170"/>
    </row>
    <row r="99" spans="2:65">
      <c r="B99" s="179"/>
      <c r="C99" s="36" t="str">
        <f>設定!L7</f>
        <v>日用品</v>
      </c>
      <c r="D99" s="41"/>
      <c r="E99" s="42"/>
      <c r="F99" s="41">
        <v>3000</v>
      </c>
      <c r="G99" s="42" t="s">
        <v>29</v>
      </c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  <c r="BJ99" s="41"/>
      <c r="BK99" s="42"/>
      <c r="BL99" s="41"/>
      <c r="BM99" s="42"/>
    </row>
    <row r="100" spans="2:65">
      <c r="B100" s="179"/>
      <c r="C100" s="36" t="str">
        <f>C99</f>
        <v>日用品</v>
      </c>
      <c r="D100" s="41"/>
      <c r="E100" s="42"/>
      <c r="F100" s="41">
        <v>2000</v>
      </c>
      <c r="G100" s="42" t="s">
        <v>34</v>
      </c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  <c r="BJ100" s="41"/>
      <c r="BK100" s="42"/>
      <c r="BL100" s="41"/>
      <c r="BM100" s="42"/>
    </row>
    <row r="101" spans="2:65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  <c r="BJ101" s="41"/>
      <c r="BK101" s="42"/>
      <c r="BL101" s="41"/>
      <c r="BM101" s="42"/>
    </row>
    <row r="102" spans="2:65">
      <c r="B102" s="179"/>
      <c r="C102" s="38" t="s">
        <v>52</v>
      </c>
      <c r="D102" s="169">
        <f>SUM(D99:D101)</f>
        <v>0</v>
      </c>
      <c r="E102" s="170"/>
      <c r="F102" s="169">
        <f>SUM(F99:F101)</f>
        <v>5000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  <c r="BJ102" s="169">
        <f>SUM(BJ99:BJ101)</f>
        <v>0</v>
      </c>
      <c r="BK102" s="170"/>
      <c r="BL102" s="169">
        <f>SUM(BL99:BL101)</f>
        <v>0</v>
      </c>
      <c r="BM102" s="170"/>
    </row>
    <row r="103" spans="2:65">
      <c r="B103" s="179"/>
      <c r="C103" s="36" t="str">
        <f>設定!L8</f>
        <v>娯楽費</v>
      </c>
      <c r="D103" s="41"/>
      <c r="E103" s="42"/>
      <c r="F103" s="41"/>
      <c r="G103" s="42"/>
      <c r="H103" s="41">
        <v>5000</v>
      </c>
      <c r="I103" s="42" t="s">
        <v>29</v>
      </c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  <c r="BJ103" s="41"/>
      <c r="BK103" s="42"/>
      <c r="BL103" s="41"/>
      <c r="BM103" s="42"/>
    </row>
    <row r="104" spans="2:65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  <c r="BJ104" s="41"/>
      <c r="BK104" s="42"/>
      <c r="BL104" s="41"/>
      <c r="BM104" s="42"/>
    </row>
    <row r="105" spans="2:65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  <c r="BJ105" s="41"/>
      <c r="BK105" s="42"/>
      <c r="BL105" s="41"/>
      <c r="BM105" s="42"/>
    </row>
    <row r="106" spans="2:65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5000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  <c r="BJ106" s="169">
        <f>SUM(BJ103:BJ105)</f>
        <v>0</v>
      </c>
      <c r="BK106" s="170"/>
      <c r="BL106" s="169">
        <f>SUM(BL103:BL105)</f>
        <v>0</v>
      </c>
      <c r="BM106" s="170"/>
    </row>
    <row r="107" spans="2:65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  <c r="BJ107" s="41"/>
      <c r="BK107" s="42"/>
      <c r="BL107" s="41"/>
      <c r="BM107" s="42"/>
    </row>
    <row r="108" spans="2:65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  <c r="BJ108" s="41"/>
      <c r="BK108" s="42"/>
      <c r="BL108" s="41"/>
      <c r="BM108" s="42"/>
    </row>
    <row r="109" spans="2:65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  <c r="BJ109" s="41"/>
      <c r="BK109" s="42"/>
      <c r="BL109" s="41"/>
      <c r="BM109" s="42"/>
    </row>
    <row r="110" spans="2:65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  <c r="BJ110" s="169">
        <f>SUM(BJ107:BJ109)</f>
        <v>0</v>
      </c>
      <c r="BK110" s="170"/>
      <c r="BL110" s="169">
        <f>SUM(BL107:BL109)</f>
        <v>0</v>
      </c>
      <c r="BM110" s="170"/>
    </row>
    <row r="111" spans="2:65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  <c r="BJ111" s="41"/>
      <c r="BK111" s="42"/>
      <c r="BL111" s="41"/>
      <c r="BM111" s="42"/>
    </row>
    <row r="112" spans="2:65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  <c r="BJ112" s="41"/>
      <c r="BK112" s="42"/>
      <c r="BL112" s="41"/>
      <c r="BM112" s="42"/>
    </row>
    <row r="113" spans="2:65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  <c r="BJ113" s="41"/>
      <c r="BK113" s="42"/>
      <c r="BL113" s="41"/>
      <c r="BM113" s="42"/>
    </row>
    <row r="114" spans="2:65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  <c r="BJ114" s="169">
        <f>SUM(BJ111:BJ113)</f>
        <v>0</v>
      </c>
      <c r="BK114" s="170"/>
      <c r="BL114" s="169">
        <f>SUM(BL111:BL113)</f>
        <v>0</v>
      </c>
      <c r="BM114" s="170"/>
    </row>
    <row r="115" spans="2:65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  <c r="BJ115" s="41"/>
      <c r="BK115" s="42"/>
      <c r="BL115" s="41"/>
      <c r="BM115" s="42"/>
    </row>
    <row r="116" spans="2:65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  <c r="BJ116" s="41"/>
      <c r="BK116" s="42"/>
      <c r="BL116" s="41"/>
      <c r="BM116" s="42"/>
    </row>
    <row r="117" spans="2:65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  <c r="BJ117" s="41"/>
      <c r="BK117" s="42"/>
      <c r="BL117" s="41"/>
      <c r="BM117" s="42"/>
    </row>
    <row r="118" spans="2:65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  <c r="BJ118" s="169">
        <f>SUM(BJ115:BJ117)</f>
        <v>0</v>
      </c>
      <c r="BK118" s="170"/>
      <c r="BL118" s="169">
        <f>SUM(BL115:BL117)</f>
        <v>0</v>
      </c>
      <c r="BM118" s="170"/>
    </row>
    <row r="119" spans="2:65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  <c r="BJ119" s="41"/>
      <c r="BK119" s="42"/>
      <c r="BL119" s="41"/>
      <c r="BM119" s="42"/>
    </row>
    <row r="120" spans="2:65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  <c r="BJ120" s="41"/>
      <c r="BK120" s="42"/>
      <c r="BL120" s="41"/>
      <c r="BM120" s="42"/>
    </row>
    <row r="121" spans="2:65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  <c r="BJ121" s="41"/>
      <c r="BK121" s="42"/>
      <c r="BL121" s="41"/>
      <c r="BM121" s="42"/>
    </row>
    <row r="122" spans="2:65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  <c r="BJ122" s="169">
        <f>SUM(BJ119:BJ121)</f>
        <v>0</v>
      </c>
      <c r="BK122" s="170"/>
      <c r="BL122" s="169">
        <f>SUM(BL119:BL121)</f>
        <v>0</v>
      </c>
      <c r="BM122" s="170"/>
    </row>
    <row r="123" spans="2:65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  <c r="BJ123" s="41"/>
      <c r="BK123" s="42"/>
      <c r="BL123" s="41"/>
      <c r="BM123" s="42"/>
    </row>
    <row r="124" spans="2:65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  <c r="BJ124" s="41"/>
      <c r="BK124" s="42"/>
      <c r="BL124" s="41"/>
      <c r="BM124" s="42"/>
    </row>
    <row r="125" spans="2:65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  <c r="BJ125" s="41"/>
      <c r="BK125" s="42"/>
      <c r="BL125" s="41"/>
      <c r="BM125" s="42"/>
    </row>
    <row r="126" spans="2:65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  <c r="BJ126" s="169">
        <f>SUM(BJ123:BJ125)</f>
        <v>0</v>
      </c>
      <c r="BK126" s="170"/>
      <c r="BL126" s="169">
        <f>SUM(BL123:BL125)</f>
        <v>0</v>
      </c>
      <c r="BM126" s="170"/>
    </row>
    <row r="127" spans="2:65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  <c r="BJ127" s="41"/>
      <c r="BK127" s="42"/>
      <c r="BL127" s="41"/>
      <c r="BM127" s="42"/>
    </row>
    <row r="128" spans="2:65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  <c r="BJ128" s="41"/>
      <c r="BK128" s="42"/>
      <c r="BL128" s="41"/>
      <c r="BM128" s="42"/>
    </row>
    <row r="129" spans="2:65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  <c r="BJ129" s="41"/>
      <c r="BK129" s="42"/>
      <c r="BL129" s="41"/>
      <c r="BM129" s="42"/>
    </row>
    <row r="130" spans="2:65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  <c r="BJ130" s="169">
        <f>SUM(BJ127:BJ129)</f>
        <v>0</v>
      </c>
      <c r="BK130" s="170"/>
      <c r="BL130" s="169">
        <f>SUM(BL127:BL129)</f>
        <v>0</v>
      </c>
      <c r="BM130" s="170"/>
    </row>
    <row r="131" spans="2:65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5000</v>
      </c>
      <c r="G131" s="172"/>
      <c r="H131" s="171">
        <f>SUM(H94,H98,H102,H106,H110,H114,H118,H122,H126,H130)</f>
        <v>5000</v>
      </c>
      <c r="I131" s="172"/>
      <c r="J131" s="171">
        <f>SUM(J94,J98,J102,J106,J110,J114,J118,J122,J126,J130)</f>
        <v>5000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7000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7000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30000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  <c r="BJ131" s="171">
        <f>SUM(BJ94,BJ98,BJ102,BJ106,BJ110,BJ114,BJ118,BJ122,BJ126,BJ130)</f>
        <v>0</v>
      </c>
      <c r="BK131" s="172"/>
      <c r="BL131" s="171">
        <f>SUM(BL94,BL98,BL102,BL106,BL110,BL114,BL118,BL122,BL126,BL130)</f>
        <v>0</v>
      </c>
      <c r="BM131" s="172"/>
    </row>
    <row r="132" spans="2:65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5000</v>
      </c>
      <c r="G132" s="168"/>
      <c r="H132" s="167">
        <f>SUM(H68,H79,H90,H131)</f>
        <v>5000</v>
      </c>
      <c r="I132" s="168"/>
      <c r="J132" s="167">
        <f>SUM(J68,J79,J90,J131)</f>
        <v>5000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7000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7000</v>
      </c>
      <c r="AM132" s="168"/>
      <c r="AN132" s="167">
        <f>SUM(AN68,AN79,AN90,AN131)</f>
        <v>0</v>
      </c>
      <c r="AO132" s="168"/>
      <c r="AP132" s="167">
        <f>SUM(AP68,AP79,AP90,AP131)</f>
        <v>30000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  <c r="BJ132" s="167">
        <f>SUM(BJ68,BJ79,BJ90,BJ131)</f>
        <v>0</v>
      </c>
      <c r="BK132" s="168"/>
      <c r="BL132" s="167">
        <f>SUM(BL68,BL79,BL90,BL131)</f>
        <v>0</v>
      </c>
      <c r="BM132" s="168"/>
    </row>
    <row r="133" spans="2:65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-5000</v>
      </c>
      <c r="G133" s="166"/>
      <c r="H133" s="165">
        <f>H57-H132</f>
        <v>-5000</v>
      </c>
      <c r="I133" s="166"/>
      <c r="J133" s="165">
        <f>J57-J132</f>
        <v>-5000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-7000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-7000</v>
      </c>
      <c r="AM133" s="166"/>
      <c r="AN133" s="165">
        <f>AN57-AN132</f>
        <v>0</v>
      </c>
      <c r="AO133" s="166"/>
      <c r="AP133" s="165">
        <f>AP57-AP132</f>
        <v>70000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  <c r="BJ133" s="165">
        <f>BJ57-BJ132</f>
        <v>0</v>
      </c>
      <c r="BK133" s="166"/>
      <c r="BL133" s="165">
        <f>BL57-BL132</f>
        <v>0</v>
      </c>
      <c r="BM133" s="166"/>
    </row>
  </sheetData>
  <autoFilter ref="B17:BM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</autoFilter>
  <mergeCells count="1260">
    <mergeCell ref="C2:H2"/>
    <mergeCell ref="J2:K2"/>
    <mergeCell ref="L2:M2"/>
    <mergeCell ref="N2:O2"/>
    <mergeCell ref="P2:Q2"/>
    <mergeCell ref="R2:T2"/>
    <mergeCell ref="U2:V2"/>
    <mergeCell ref="U4:V4"/>
    <mergeCell ref="U6:V6"/>
    <mergeCell ref="AV34:AW34"/>
    <mergeCell ref="AX34:AY34"/>
    <mergeCell ref="AZ34:BA34"/>
    <mergeCell ref="BB34:BC34"/>
    <mergeCell ref="BD34:BE34"/>
    <mergeCell ref="BF34:BG34"/>
    <mergeCell ref="BH34:BI34"/>
    <mergeCell ref="BJ34:BK34"/>
    <mergeCell ref="BB33:BC33"/>
    <mergeCell ref="BD33:BE33"/>
    <mergeCell ref="AX32:AY32"/>
    <mergeCell ref="AZ32:BA32"/>
    <mergeCell ref="BB32:BC32"/>
    <mergeCell ref="BD32:BE32"/>
    <mergeCell ref="BF32:BG32"/>
    <mergeCell ref="BH32:BI32"/>
    <mergeCell ref="BJ32:BK32"/>
    <mergeCell ref="BH31:BI31"/>
    <mergeCell ref="BJ31:BK31"/>
    <mergeCell ref="AZ30:BA30"/>
    <mergeCell ref="BB30:BC30"/>
    <mergeCell ref="BD30:BE30"/>
    <mergeCell ref="BF30:BG30"/>
    <mergeCell ref="BL34:BM34"/>
    <mergeCell ref="BF33:BG33"/>
    <mergeCell ref="BH33:BI33"/>
    <mergeCell ref="BJ33:BK33"/>
    <mergeCell ref="BL33:BM33"/>
    <mergeCell ref="H34:I34"/>
    <mergeCell ref="J34:K34"/>
    <mergeCell ref="L34:M34"/>
    <mergeCell ref="N34:O34"/>
    <mergeCell ref="P34:Q34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AN33:AO33"/>
    <mergeCell ref="AP33:AQ33"/>
    <mergeCell ref="AR33:AS33"/>
    <mergeCell ref="AT33:AU33"/>
    <mergeCell ref="AV33:AW33"/>
    <mergeCell ref="AX33:AY33"/>
    <mergeCell ref="AZ33:BA33"/>
    <mergeCell ref="BL32:BM32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J33:AK33"/>
    <mergeCell ref="AL33:AM33"/>
    <mergeCell ref="AN31:AO31"/>
    <mergeCell ref="BL31:BM31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AV32:AW32"/>
    <mergeCell ref="AP31:AQ31"/>
    <mergeCell ref="AR31:AS31"/>
    <mergeCell ref="AT31:AU31"/>
    <mergeCell ref="AV31:AW31"/>
    <mergeCell ref="AX31:AY31"/>
    <mergeCell ref="AZ31:BA31"/>
    <mergeCell ref="BB31:BC31"/>
    <mergeCell ref="BD31:BE31"/>
    <mergeCell ref="BF31:BG31"/>
    <mergeCell ref="AP30:AQ30"/>
    <mergeCell ref="AR30:AS30"/>
    <mergeCell ref="AT30:AU30"/>
    <mergeCell ref="AV30:AW30"/>
    <mergeCell ref="AX30:AY30"/>
    <mergeCell ref="AR29:AS29"/>
    <mergeCell ref="AT29:AU29"/>
    <mergeCell ref="AV29:AW29"/>
    <mergeCell ref="AX29:AY29"/>
    <mergeCell ref="AZ29:BA29"/>
    <mergeCell ref="BB29:BC29"/>
    <mergeCell ref="BD29:BE29"/>
    <mergeCell ref="BF29:BG29"/>
    <mergeCell ref="BH30:BI30"/>
    <mergeCell ref="BJ30:BK30"/>
    <mergeCell ref="BL30:BM30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J31:AK31"/>
    <mergeCell ref="AL31:AM31"/>
    <mergeCell ref="H30:I30"/>
    <mergeCell ref="J30:K30"/>
    <mergeCell ref="L30:M30"/>
    <mergeCell ref="N30:O30"/>
    <mergeCell ref="P30:Q30"/>
    <mergeCell ref="R30:S30"/>
    <mergeCell ref="T30:U30"/>
    <mergeCell ref="V30:W30"/>
    <mergeCell ref="X30:Y30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BH29:BI29"/>
    <mergeCell ref="BB28:BC28"/>
    <mergeCell ref="BD28:BE28"/>
    <mergeCell ref="BF28:BG28"/>
    <mergeCell ref="BH28:BI28"/>
    <mergeCell ref="BJ28:BK28"/>
    <mergeCell ref="BL28:BM28"/>
    <mergeCell ref="H29:I29"/>
    <mergeCell ref="J29:K29"/>
    <mergeCell ref="L29:M29"/>
    <mergeCell ref="N29:O29"/>
    <mergeCell ref="P29:Q29"/>
    <mergeCell ref="R29:S29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9:AK29"/>
    <mergeCell ref="AL29:AM29"/>
    <mergeCell ref="AN29:AO29"/>
    <mergeCell ref="AP29:AQ29"/>
    <mergeCell ref="BJ29:BK29"/>
    <mergeCell ref="BL29:BM29"/>
    <mergeCell ref="BL27:BM27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Z28:AA28"/>
    <mergeCell ref="AB28:AC28"/>
    <mergeCell ref="AD28:AE28"/>
    <mergeCell ref="AF28:AG28"/>
    <mergeCell ref="AH28:AI28"/>
    <mergeCell ref="AJ28:AK28"/>
    <mergeCell ref="AL28:AM28"/>
    <mergeCell ref="AN28:AO28"/>
    <mergeCell ref="AP28:AQ28"/>
    <mergeCell ref="AR28:AS28"/>
    <mergeCell ref="AT28:AU28"/>
    <mergeCell ref="AV28:AW28"/>
    <mergeCell ref="AX28:AY28"/>
    <mergeCell ref="AZ28:BA28"/>
    <mergeCell ref="AT27:AU27"/>
    <mergeCell ref="AV27:AW27"/>
    <mergeCell ref="AX27:AY27"/>
    <mergeCell ref="AZ27:BA27"/>
    <mergeCell ref="BB27:BC27"/>
    <mergeCell ref="BD27:BE27"/>
    <mergeCell ref="BF27:BG27"/>
    <mergeCell ref="BH27:BI27"/>
    <mergeCell ref="BJ27:BK27"/>
    <mergeCell ref="AB27:AC27"/>
    <mergeCell ref="AD27:AE27"/>
    <mergeCell ref="AF27:AG27"/>
    <mergeCell ref="AH27:AI27"/>
    <mergeCell ref="AJ27:AK27"/>
    <mergeCell ref="AL27:AM27"/>
    <mergeCell ref="AN27:AO27"/>
    <mergeCell ref="AP27:AQ27"/>
    <mergeCell ref="AR27:AS27"/>
    <mergeCell ref="J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V26:AW26"/>
    <mergeCell ref="AX26:AY26"/>
    <mergeCell ref="AZ26:BA26"/>
    <mergeCell ref="BB26:BC26"/>
    <mergeCell ref="BD26:BE26"/>
    <mergeCell ref="BF26:BG26"/>
    <mergeCell ref="BH26:BI26"/>
    <mergeCell ref="BJ26:BK26"/>
    <mergeCell ref="BL26:BM26"/>
    <mergeCell ref="AD26:AE26"/>
    <mergeCell ref="AF26:AG26"/>
    <mergeCell ref="AH26:AI26"/>
    <mergeCell ref="AJ26:AK26"/>
    <mergeCell ref="AL26:AM26"/>
    <mergeCell ref="AN26:AO26"/>
    <mergeCell ref="AP26:AQ26"/>
    <mergeCell ref="AR26:AS26"/>
    <mergeCell ref="AT26:AU26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L26:M26"/>
    <mergeCell ref="N26:O26"/>
    <mergeCell ref="P26:Q26"/>
    <mergeCell ref="R26:S26"/>
    <mergeCell ref="T26:U26"/>
    <mergeCell ref="V26:W26"/>
    <mergeCell ref="X26:Y26"/>
    <mergeCell ref="Z26:AA26"/>
    <mergeCell ref="AB26:AC26"/>
    <mergeCell ref="BL24:BM24"/>
    <mergeCell ref="AD24:AE24"/>
    <mergeCell ref="AF24:AG24"/>
    <mergeCell ref="AH24:AI24"/>
    <mergeCell ref="AJ24:AK24"/>
    <mergeCell ref="AL24:AM24"/>
    <mergeCell ref="AN24:AO24"/>
    <mergeCell ref="AP24:AQ24"/>
    <mergeCell ref="AR24:AS24"/>
    <mergeCell ref="AT24:AU24"/>
    <mergeCell ref="BL25:BM25"/>
    <mergeCell ref="AD25:AE25"/>
    <mergeCell ref="AF25:AG25"/>
    <mergeCell ref="AH25:AI25"/>
    <mergeCell ref="AJ25:AK25"/>
    <mergeCell ref="AL25:AM25"/>
    <mergeCell ref="AN25:AO25"/>
    <mergeCell ref="AP25:AQ25"/>
    <mergeCell ref="AR25:AS25"/>
    <mergeCell ref="AT25:AU25"/>
    <mergeCell ref="AV25:AW25"/>
    <mergeCell ref="AX25:AY25"/>
    <mergeCell ref="AZ25:BA25"/>
    <mergeCell ref="BB25:BC25"/>
    <mergeCell ref="BD25:BE25"/>
    <mergeCell ref="BF25:BG25"/>
    <mergeCell ref="BH25:BI25"/>
    <mergeCell ref="BJ25:BK25"/>
    <mergeCell ref="L24:M24"/>
    <mergeCell ref="N24:O24"/>
    <mergeCell ref="P24:Q24"/>
    <mergeCell ref="R24:S24"/>
    <mergeCell ref="T24:U24"/>
    <mergeCell ref="V24:W24"/>
    <mergeCell ref="X24:Y24"/>
    <mergeCell ref="Z24:AA24"/>
    <mergeCell ref="AB24:AC24"/>
    <mergeCell ref="AV23:AW23"/>
    <mergeCell ref="AX23:AY23"/>
    <mergeCell ref="AZ23:BA23"/>
    <mergeCell ref="BB23:BC23"/>
    <mergeCell ref="BD23:BE23"/>
    <mergeCell ref="BF23:BG23"/>
    <mergeCell ref="BH23:BI23"/>
    <mergeCell ref="BJ23:BK23"/>
    <mergeCell ref="AV24:AW24"/>
    <mergeCell ref="AX24:AY24"/>
    <mergeCell ref="AZ24:BA24"/>
    <mergeCell ref="BB24:BC24"/>
    <mergeCell ref="BD24:BE24"/>
    <mergeCell ref="BF24:BG24"/>
    <mergeCell ref="BH24:BI24"/>
    <mergeCell ref="BJ24:BK24"/>
    <mergeCell ref="BL23:BM23"/>
    <mergeCell ref="AD23:AE23"/>
    <mergeCell ref="AF23:AG23"/>
    <mergeCell ref="AH23:AI23"/>
    <mergeCell ref="AJ23:AK23"/>
    <mergeCell ref="AL23:AM23"/>
    <mergeCell ref="AN23:AO23"/>
    <mergeCell ref="AP23:AQ23"/>
    <mergeCell ref="AR23:AS23"/>
    <mergeCell ref="AT23:AU23"/>
    <mergeCell ref="L23:M23"/>
    <mergeCell ref="N23:O23"/>
    <mergeCell ref="P23:Q23"/>
    <mergeCell ref="R23:S23"/>
    <mergeCell ref="T23:U23"/>
    <mergeCell ref="V23:W23"/>
    <mergeCell ref="X23:Y23"/>
    <mergeCell ref="Z23:AA23"/>
    <mergeCell ref="AB23:AC23"/>
    <mergeCell ref="AV22:AW22"/>
    <mergeCell ref="AX22:AY22"/>
    <mergeCell ref="AZ22:BA22"/>
    <mergeCell ref="BB22:BC22"/>
    <mergeCell ref="BD22:BE22"/>
    <mergeCell ref="BF22:BG22"/>
    <mergeCell ref="BH22:BI22"/>
    <mergeCell ref="BJ22:BK22"/>
    <mergeCell ref="BL22:BM22"/>
    <mergeCell ref="AD22:AE22"/>
    <mergeCell ref="AF22:AG22"/>
    <mergeCell ref="AH22:AI22"/>
    <mergeCell ref="AJ22:AK22"/>
    <mergeCell ref="AL22:AM22"/>
    <mergeCell ref="AN22:AO22"/>
    <mergeCell ref="AP22:AQ22"/>
    <mergeCell ref="AR22:AS22"/>
    <mergeCell ref="AT22:AU22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  <mergeCell ref="BL20:BM20"/>
    <mergeCell ref="AD20:AE20"/>
    <mergeCell ref="AF20:AG20"/>
    <mergeCell ref="AH20:AI20"/>
    <mergeCell ref="AJ20:AK20"/>
    <mergeCell ref="AL20:AM20"/>
    <mergeCell ref="AN20:AO20"/>
    <mergeCell ref="AP20:AQ20"/>
    <mergeCell ref="AR20:AS20"/>
    <mergeCell ref="AT20:AU20"/>
    <mergeCell ref="BL21:BM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BL19:BM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L19:M19"/>
    <mergeCell ref="N19:O19"/>
    <mergeCell ref="P19:Q19"/>
    <mergeCell ref="R19:S19"/>
    <mergeCell ref="T19:U19"/>
    <mergeCell ref="V19:W19"/>
    <mergeCell ref="X19:Y19"/>
    <mergeCell ref="Z19:AA19"/>
    <mergeCell ref="AB19:AC19"/>
    <mergeCell ref="F28:G28"/>
    <mergeCell ref="F29:G29"/>
    <mergeCell ref="F30:G30"/>
    <mergeCell ref="F31:G31"/>
    <mergeCell ref="F32:G32"/>
    <mergeCell ref="F33:G33"/>
    <mergeCell ref="F34:G34"/>
    <mergeCell ref="H19:I19"/>
    <mergeCell ref="J19:K19"/>
    <mergeCell ref="H20:I20"/>
    <mergeCell ref="J20:K20"/>
    <mergeCell ref="H21:I21"/>
    <mergeCell ref="J21:K21"/>
    <mergeCell ref="H22:I22"/>
    <mergeCell ref="J22:K22"/>
    <mergeCell ref="H23:I23"/>
    <mergeCell ref="J23:K23"/>
    <mergeCell ref="H24:I24"/>
    <mergeCell ref="J24:K24"/>
    <mergeCell ref="H25:I25"/>
    <mergeCell ref="J25:K25"/>
    <mergeCell ref="H26:I26"/>
    <mergeCell ref="J26:K26"/>
    <mergeCell ref="H27:I27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BJ18:BK18"/>
    <mergeCell ref="BL18:BM18"/>
    <mergeCell ref="B17:B34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R18:AS18"/>
    <mergeCell ref="AT18:AU18"/>
    <mergeCell ref="AV18:AW18"/>
    <mergeCell ref="AX18:AY18"/>
    <mergeCell ref="AZ18:BA18"/>
    <mergeCell ref="BB18:BC18"/>
    <mergeCell ref="BD18:BE18"/>
    <mergeCell ref="BF18:BG18"/>
    <mergeCell ref="BH18:BI18"/>
    <mergeCell ref="BF17:BG17"/>
    <mergeCell ref="BH17:BI17"/>
    <mergeCell ref="BJ17:BK17"/>
    <mergeCell ref="BL17:BM17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AL18:AM18"/>
    <mergeCell ref="AN18:AO18"/>
    <mergeCell ref="AP18:AQ18"/>
    <mergeCell ref="AN17:AO17"/>
    <mergeCell ref="AP17:AQ17"/>
    <mergeCell ref="AR17:AS17"/>
    <mergeCell ref="AT17:AU17"/>
    <mergeCell ref="AV17:AW17"/>
    <mergeCell ref="AX17:AY17"/>
    <mergeCell ref="AZ17:BA17"/>
    <mergeCell ref="BB17:BC17"/>
    <mergeCell ref="BD17:BE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D126:E126"/>
    <mergeCell ref="D133:E133"/>
    <mergeCell ref="D132:E132"/>
    <mergeCell ref="D131:E131"/>
    <mergeCell ref="D130:E130"/>
    <mergeCell ref="B47:B57"/>
    <mergeCell ref="B58:B68"/>
    <mergeCell ref="B80:B90"/>
    <mergeCell ref="B91:B131"/>
    <mergeCell ref="B69:B79"/>
    <mergeCell ref="F102:G102"/>
    <mergeCell ref="F106:G106"/>
    <mergeCell ref="F44:G44"/>
    <mergeCell ref="F45:G45"/>
    <mergeCell ref="F57:G57"/>
    <mergeCell ref="F68:G68"/>
    <mergeCell ref="F79:G79"/>
    <mergeCell ref="D122:E122"/>
    <mergeCell ref="D44:E44"/>
    <mergeCell ref="D45:E45"/>
    <mergeCell ref="D57:E57"/>
    <mergeCell ref="D68:E68"/>
    <mergeCell ref="D79:E79"/>
    <mergeCell ref="D90:E90"/>
    <mergeCell ref="D102:E102"/>
    <mergeCell ref="D118:E118"/>
    <mergeCell ref="D94:E94"/>
    <mergeCell ref="D98:E98"/>
    <mergeCell ref="D106:E106"/>
    <mergeCell ref="D110:E110"/>
    <mergeCell ref="D114:E114"/>
    <mergeCell ref="F130:G130"/>
    <mergeCell ref="F131:G131"/>
    <mergeCell ref="F132:G132"/>
    <mergeCell ref="F133:G133"/>
    <mergeCell ref="H44:I44"/>
    <mergeCell ref="H45:I45"/>
    <mergeCell ref="H57:I57"/>
    <mergeCell ref="H68:I68"/>
    <mergeCell ref="H79:I79"/>
    <mergeCell ref="H90:I90"/>
    <mergeCell ref="H94:I94"/>
    <mergeCell ref="H98:I98"/>
    <mergeCell ref="H102:I102"/>
    <mergeCell ref="H106:I106"/>
    <mergeCell ref="H110:I110"/>
    <mergeCell ref="H114:I114"/>
    <mergeCell ref="F110:G110"/>
    <mergeCell ref="F114:G114"/>
    <mergeCell ref="F118:G118"/>
    <mergeCell ref="F122:G122"/>
    <mergeCell ref="F126:G126"/>
    <mergeCell ref="F90:G90"/>
    <mergeCell ref="F94:G94"/>
    <mergeCell ref="F98:G98"/>
    <mergeCell ref="H132:I132"/>
    <mergeCell ref="H133:I133"/>
    <mergeCell ref="J44:K44"/>
    <mergeCell ref="J45:K45"/>
    <mergeCell ref="J57:K57"/>
    <mergeCell ref="J68:K68"/>
    <mergeCell ref="J79:K79"/>
    <mergeCell ref="J90:K90"/>
    <mergeCell ref="J94:K94"/>
    <mergeCell ref="J98:K98"/>
    <mergeCell ref="J102:K102"/>
    <mergeCell ref="J106:K106"/>
    <mergeCell ref="J110:K110"/>
    <mergeCell ref="J114:K114"/>
    <mergeCell ref="J118:K118"/>
    <mergeCell ref="J122:K122"/>
    <mergeCell ref="H118:I118"/>
    <mergeCell ref="H122:I122"/>
    <mergeCell ref="H126:I126"/>
    <mergeCell ref="H130:I130"/>
    <mergeCell ref="H131:I131"/>
    <mergeCell ref="J126:K126"/>
    <mergeCell ref="J130:K130"/>
    <mergeCell ref="J131:K131"/>
    <mergeCell ref="J132:K132"/>
    <mergeCell ref="J133:K133"/>
    <mergeCell ref="L130:M130"/>
    <mergeCell ref="L131:M131"/>
    <mergeCell ref="L132:M132"/>
    <mergeCell ref="L133:M133"/>
    <mergeCell ref="N44:O44"/>
    <mergeCell ref="N45:O45"/>
    <mergeCell ref="N57:O57"/>
    <mergeCell ref="N68:O68"/>
    <mergeCell ref="N79:O79"/>
    <mergeCell ref="N90:O90"/>
    <mergeCell ref="N94:O94"/>
    <mergeCell ref="N98:O98"/>
    <mergeCell ref="N102:O102"/>
    <mergeCell ref="N106:O106"/>
    <mergeCell ref="N110:O110"/>
    <mergeCell ref="N114:O114"/>
    <mergeCell ref="L110:M110"/>
    <mergeCell ref="L114:M114"/>
    <mergeCell ref="L118:M118"/>
    <mergeCell ref="L122:M122"/>
    <mergeCell ref="L126:M126"/>
    <mergeCell ref="L90:M90"/>
    <mergeCell ref="L94:M94"/>
    <mergeCell ref="L98:M98"/>
    <mergeCell ref="L102:M102"/>
    <mergeCell ref="L106:M106"/>
    <mergeCell ref="L44:M44"/>
    <mergeCell ref="L45:M45"/>
    <mergeCell ref="L57:M57"/>
    <mergeCell ref="L68:M68"/>
    <mergeCell ref="L79:M79"/>
    <mergeCell ref="P131:Q131"/>
    <mergeCell ref="P132:Q132"/>
    <mergeCell ref="P133:Q133"/>
    <mergeCell ref="N132:O132"/>
    <mergeCell ref="N133:O133"/>
    <mergeCell ref="P44:Q44"/>
    <mergeCell ref="P45:Q45"/>
    <mergeCell ref="P57:Q57"/>
    <mergeCell ref="P68:Q68"/>
    <mergeCell ref="P79:Q79"/>
    <mergeCell ref="P90:Q90"/>
    <mergeCell ref="P94:Q94"/>
    <mergeCell ref="P98:Q98"/>
    <mergeCell ref="P102:Q102"/>
    <mergeCell ref="P106:Q106"/>
    <mergeCell ref="P110:Q110"/>
    <mergeCell ref="P114:Q114"/>
    <mergeCell ref="P118:Q118"/>
    <mergeCell ref="P122:Q122"/>
    <mergeCell ref="N118:O118"/>
    <mergeCell ref="N122:O122"/>
    <mergeCell ref="N126:O126"/>
    <mergeCell ref="N130:O130"/>
    <mergeCell ref="N131:O131"/>
    <mergeCell ref="P126:Q126"/>
    <mergeCell ref="P130:Q130"/>
    <mergeCell ref="R130:S130"/>
    <mergeCell ref="R131:S131"/>
    <mergeCell ref="R132:S132"/>
    <mergeCell ref="R133:S133"/>
    <mergeCell ref="T44:U44"/>
    <mergeCell ref="T45:U45"/>
    <mergeCell ref="T57:U57"/>
    <mergeCell ref="T68:U68"/>
    <mergeCell ref="T79:U79"/>
    <mergeCell ref="T90:U90"/>
    <mergeCell ref="T94:U94"/>
    <mergeCell ref="T98:U98"/>
    <mergeCell ref="T102:U102"/>
    <mergeCell ref="T106:U106"/>
    <mergeCell ref="T110:U110"/>
    <mergeCell ref="T114:U114"/>
    <mergeCell ref="R110:S110"/>
    <mergeCell ref="R114:S114"/>
    <mergeCell ref="R118:S118"/>
    <mergeCell ref="R122:S122"/>
    <mergeCell ref="R126:S126"/>
    <mergeCell ref="R90:S90"/>
    <mergeCell ref="R94:S94"/>
    <mergeCell ref="R98:S98"/>
    <mergeCell ref="R102:S102"/>
    <mergeCell ref="R106:S106"/>
    <mergeCell ref="R44:S44"/>
    <mergeCell ref="R45:S45"/>
    <mergeCell ref="R57:S57"/>
    <mergeCell ref="R68:S68"/>
    <mergeCell ref="R79:S79"/>
    <mergeCell ref="V131:W131"/>
    <mergeCell ref="V132:W132"/>
    <mergeCell ref="V133:W133"/>
    <mergeCell ref="T132:U132"/>
    <mergeCell ref="T133:U133"/>
    <mergeCell ref="V44:W44"/>
    <mergeCell ref="V45:W45"/>
    <mergeCell ref="V57:W57"/>
    <mergeCell ref="V68:W68"/>
    <mergeCell ref="V79:W79"/>
    <mergeCell ref="V90:W90"/>
    <mergeCell ref="V94:W94"/>
    <mergeCell ref="V98:W98"/>
    <mergeCell ref="V102:W102"/>
    <mergeCell ref="V106:W106"/>
    <mergeCell ref="V110:W110"/>
    <mergeCell ref="V114:W114"/>
    <mergeCell ref="V118:W118"/>
    <mergeCell ref="V122:W122"/>
    <mergeCell ref="T118:U118"/>
    <mergeCell ref="T122:U122"/>
    <mergeCell ref="T126:U126"/>
    <mergeCell ref="T130:U130"/>
    <mergeCell ref="T131:U131"/>
    <mergeCell ref="V126:W126"/>
    <mergeCell ref="V130:W130"/>
    <mergeCell ref="X130:Y130"/>
    <mergeCell ref="X131:Y131"/>
    <mergeCell ref="X132:Y132"/>
    <mergeCell ref="X133:Y133"/>
    <mergeCell ref="Z44:AA44"/>
    <mergeCell ref="Z45:AA45"/>
    <mergeCell ref="Z57:AA57"/>
    <mergeCell ref="Z68:AA68"/>
    <mergeCell ref="Z79:AA79"/>
    <mergeCell ref="Z90:AA90"/>
    <mergeCell ref="Z94:AA94"/>
    <mergeCell ref="Z98:AA98"/>
    <mergeCell ref="Z102:AA102"/>
    <mergeCell ref="Z106:AA106"/>
    <mergeCell ref="Z110:AA110"/>
    <mergeCell ref="Z114:AA114"/>
    <mergeCell ref="X110:Y110"/>
    <mergeCell ref="X114:Y114"/>
    <mergeCell ref="X118:Y118"/>
    <mergeCell ref="X122:Y122"/>
    <mergeCell ref="X126:Y126"/>
    <mergeCell ref="X90:Y90"/>
    <mergeCell ref="X94:Y94"/>
    <mergeCell ref="X98:Y98"/>
    <mergeCell ref="X102:Y102"/>
    <mergeCell ref="X106:Y106"/>
    <mergeCell ref="X44:Y44"/>
    <mergeCell ref="X45:Y45"/>
    <mergeCell ref="X57:Y57"/>
    <mergeCell ref="X68:Y68"/>
    <mergeCell ref="X79:Y79"/>
    <mergeCell ref="AB131:AC131"/>
    <mergeCell ref="AB132:AC132"/>
    <mergeCell ref="AB133:AC133"/>
    <mergeCell ref="Z132:AA132"/>
    <mergeCell ref="Z133:AA133"/>
    <mergeCell ref="AB44:AC44"/>
    <mergeCell ref="AB45:AC45"/>
    <mergeCell ref="AB57:AC57"/>
    <mergeCell ref="AB68:AC68"/>
    <mergeCell ref="AB79:AC79"/>
    <mergeCell ref="AB90:AC90"/>
    <mergeCell ref="AB94:AC94"/>
    <mergeCell ref="AB98:AC98"/>
    <mergeCell ref="AB102:AC102"/>
    <mergeCell ref="AB106:AC106"/>
    <mergeCell ref="AB110:AC110"/>
    <mergeCell ref="AB114:AC114"/>
    <mergeCell ref="AB118:AC118"/>
    <mergeCell ref="AB122:AC122"/>
    <mergeCell ref="Z118:AA118"/>
    <mergeCell ref="Z122:AA122"/>
    <mergeCell ref="Z126:AA126"/>
    <mergeCell ref="Z130:AA130"/>
    <mergeCell ref="Z131:AA131"/>
    <mergeCell ref="AB126:AC126"/>
    <mergeCell ref="AB130:AC130"/>
    <mergeCell ref="AD130:AE130"/>
    <mergeCell ref="AD131:AE131"/>
    <mergeCell ref="AD132:AE132"/>
    <mergeCell ref="AD133:AE133"/>
    <mergeCell ref="AF44:AG44"/>
    <mergeCell ref="AF45:AG45"/>
    <mergeCell ref="AF57:AG57"/>
    <mergeCell ref="AF68:AG68"/>
    <mergeCell ref="AF79:AG79"/>
    <mergeCell ref="AF90:AG90"/>
    <mergeCell ref="AF94:AG94"/>
    <mergeCell ref="AF98:AG98"/>
    <mergeCell ref="AF102:AG102"/>
    <mergeCell ref="AF106:AG106"/>
    <mergeCell ref="AF110:AG110"/>
    <mergeCell ref="AF114:AG114"/>
    <mergeCell ref="AD110:AE110"/>
    <mergeCell ref="AD114:AE114"/>
    <mergeCell ref="AD118:AE118"/>
    <mergeCell ref="AD122:AE122"/>
    <mergeCell ref="AD126:AE126"/>
    <mergeCell ref="AD90:AE90"/>
    <mergeCell ref="AD94:AE94"/>
    <mergeCell ref="AD98:AE98"/>
    <mergeCell ref="AD102:AE102"/>
    <mergeCell ref="AD106:AE106"/>
    <mergeCell ref="AD44:AE44"/>
    <mergeCell ref="AD45:AE45"/>
    <mergeCell ref="AD57:AE57"/>
    <mergeCell ref="AD68:AE68"/>
    <mergeCell ref="AD79:AE79"/>
    <mergeCell ref="AH131:AI131"/>
    <mergeCell ref="AH132:AI132"/>
    <mergeCell ref="AH133:AI133"/>
    <mergeCell ref="AF132:AG132"/>
    <mergeCell ref="AF133:AG133"/>
    <mergeCell ref="AH44:AI44"/>
    <mergeCell ref="AH45:AI45"/>
    <mergeCell ref="AH57:AI57"/>
    <mergeCell ref="AH68:AI68"/>
    <mergeCell ref="AH79:AI79"/>
    <mergeCell ref="AH90:AI90"/>
    <mergeCell ref="AH94:AI94"/>
    <mergeCell ref="AH98:AI98"/>
    <mergeCell ref="AH102:AI102"/>
    <mergeCell ref="AH106:AI106"/>
    <mergeCell ref="AH110:AI110"/>
    <mergeCell ref="AH114:AI114"/>
    <mergeCell ref="AH118:AI118"/>
    <mergeCell ref="AH122:AI122"/>
    <mergeCell ref="AF118:AG118"/>
    <mergeCell ref="AF122:AG122"/>
    <mergeCell ref="AF126:AG126"/>
    <mergeCell ref="AF130:AG130"/>
    <mergeCell ref="AF131:AG131"/>
    <mergeCell ref="AH126:AI126"/>
    <mergeCell ref="AH130:AI130"/>
    <mergeCell ref="AJ130:AK130"/>
    <mergeCell ref="AJ131:AK131"/>
    <mergeCell ref="AJ132:AK132"/>
    <mergeCell ref="AJ133:AK133"/>
    <mergeCell ref="AL44:AM44"/>
    <mergeCell ref="AL45:AM45"/>
    <mergeCell ref="AL57:AM57"/>
    <mergeCell ref="AL68:AM68"/>
    <mergeCell ref="AL79:AM79"/>
    <mergeCell ref="AL90:AM90"/>
    <mergeCell ref="AL94:AM94"/>
    <mergeCell ref="AL98:AM98"/>
    <mergeCell ref="AL102:AM102"/>
    <mergeCell ref="AL106:AM106"/>
    <mergeCell ref="AL110:AM110"/>
    <mergeCell ref="AL114:AM114"/>
    <mergeCell ref="AJ110:AK110"/>
    <mergeCell ref="AJ114:AK114"/>
    <mergeCell ref="AJ118:AK118"/>
    <mergeCell ref="AJ122:AK122"/>
    <mergeCell ref="AJ126:AK126"/>
    <mergeCell ref="AJ90:AK90"/>
    <mergeCell ref="AJ94:AK94"/>
    <mergeCell ref="AJ98:AK98"/>
    <mergeCell ref="AJ102:AK102"/>
    <mergeCell ref="AJ106:AK106"/>
    <mergeCell ref="AJ44:AK44"/>
    <mergeCell ref="AJ45:AK45"/>
    <mergeCell ref="AJ57:AK57"/>
    <mergeCell ref="AJ68:AK68"/>
    <mergeCell ref="AJ79:AK79"/>
    <mergeCell ref="AP44:AQ44"/>
    <mergeCell ref="AP45:AQ45"/>
    <mergeCell ref="AP57:AQ57"/>
    <mergeCell ref="AP68:AQ68"/>
    <mergeCell ref="AP79:AQ79"/>
    <mergeCell ref="AN131:AO131"/>
    <mergeCell ref="AN132:AO132"/>
    <mergeCell ref="AN133:AO133"/>
    <mergeCell ref="AL132:AM132"/>
    <mergeCell ref="AL133:AM133"/>
    <mergeCell ref="AN44:AO44"/>
    <mergeCell ref="AN45:AO45"/>
    <mergeCell ref="AN57:AO57"/>
    <mergeCell ref="AN68:AO68"/>
    <mergeCell ref="AN79:AO79"/>
    <mergeCell ref="AN90:AO90"/>
    <mergeCell ref="AN94:AO94"/>
    <mergeCell ref="AN98:AO98"/>
    <mergeCell ref="AN102:AO102"/>
    <mergeCell ref="AN106:AO106"/>
    <mergeCell ref="AN110:AO110"/>
    <mergeCell ref="AN114:AO114"/>
    <mergeCell ref="AN118:AO118"/>
    <mergeCell ref="AN122:AO122"/>
    <mergeCell ref="AL118:AM118"/>
    <mergeCell ref="AL122:AM122"/>
    <mergeCell ref="AL126:AM126"/>
    <mergeCell ref="AL130:AM130"/>
    <mergeCell ref="AL131:AM131"/>
    <mergeCell ref="AN126:AO126"/>
    <mergeCell ref="AN130:AO130"/>
    <mergeCell ref="AR122:AS122"/>
    <mergeCell ref="AR126:AS126"/>
    <mergeCell ref="AR130:AS130"/>
    <mergeCell ref="AR131:AS131"/>
    <mergeCell ref="AT126:AU126"/>
    <mergeCell ref="AT130:AU130"/>
    <mergeCell ref="AP130:AQ130"/>
    <mergeCell ref="AP131:AQ131"/>
    <mergeCell ref="AP132:AQ132"/>
    <mergeCell ref="AP133:AQ133"/>
    <mergeCell ref="AR44:AS44"/>
    <mergeCell ref="AR45:AS45"/>
    <mergeCell ref="AR57:AS57"/>
    <mergeCell ref="AR68:AS68"/>
    <mergeCell ref="AR79:AS79"/>
    <mergeCell ref="AR90:AS90"/>
    <mergeCell ref="AR94:AS94"/>
    <mergeCell ref="AR98:AS98"/>
    <mergeCell ref="AR102:AS102"/>
    <mergeCell ref="AR106:AS106"/>
    <mergeCell ref="AR110:AS110"/>
    <mergeCell ref="AR114:AS114"/>
    <mergeCell ref="AP110:AQ110"/>
    <mergeCell ref="AP114:AQ114"/>
    <mergeCell ref="AP118:AQ118"/>
    <mergeCell ref="AP122:AQ122"/>
    <mergeCell ref="AP126:AQ126"/>
    <mergeCell ref="AP90:AQ90"/>
    <mergeCell ref="AP94:AQ94"/>
    <mergeCell ref="AP98:AQ98"/>
    <mergeCell ref="AP102:AQ102"/>
    <mergeCell ref="AP106:AQ106"/>
    <mergeCell ref="AV122:AW122"/>
    <mergeCell ref="AV126:AW126"/>
    <mergeCell ref="AV90:AW90"/>
    <mergeCell ref="AV94:AW94"/>
    <mergeCell ref="AV98:AW98"/>
    <mergeCell ref="AV106:AW106"/>
    <mergeCell ref="AV44:AW44"/>
    <mergeCell ref="AV45:AW45"/>
    <mergeCell ref="AV57:AW57"/>
    <mergeCell ref="AV68:AW68"/>
    <mergeCell ref="AV79:AW79"/>
    <mergeCell ref="AV130:AW130"/>
    <mergeCell ref="AV131:AW131"/>
    <mergeCell ref="AV132:AW132"/>
    <mergeCell ref="AT133:AU133"/>
    <mergeCell ref="AR132:AS132"/>
    <mergeCell ref="AR133:AS133"/>
    <mergeCell ref="AT44:AU44"/>
    <mergeCell ref="AT45:AU45"/>
    <mergeCell ref="AT57:AU57"/>
    <mergeCell ref="AT68:AU68"/>
    <mergeCell ref="AT79:AU79"/>
    <mergeCell ref="AT90:AU90"/>
    <mergeCell ref="AT94:AU94"/>
    <mergeCell ref="AT98:AU98"/>
    <mergeCell ref="AT102:AU102"/>
    <mergeCell ref="AT106:AU106"/>
    <mergeCell ref="AT110:AU110"/>
    <mergeCell ref="AT114:AU114"/>
    <mergeCell ref="AT118:AU118"/>
    <mergeCell ref="AT122:AU122"/>
    <mergeCell ref="AR118:AS118"/>
    <mergeCell ref="AV102:AW102"/>
    <mergeCell ref="AZ44:BA44"/>
    <mergeCell ref="AZ45:BA45"/>
    <mergeCell ref="AZ57:BA57"/>
    <mergeCell ref="AZ68:BA68"/>
    <mergeCell ref="AZ79:BA79"/>
    <mergeCell ref="AZ90:BA90"/>
    <mergeCell ref="AZ94:BA94"/>
    <mergeCell ref="AT131:AU131"/>
    <mergeCell ref="AT132:AU132"/>
    <mergeCell ref="BF132:BG132"/>
    <mergeCell ref="BB130:BC130"/>
    <mergeCell ref="BB131:BC131"/>
    <mergeCell ref="BB132:BC132"/>
    <mergeCell ref="BB45:BC45"/>
    <mergeCell ref="BB44:BC44"/>
    <mergeCell ref="AV133:AW133"/>
    <mergeCell ref="AX44:AY44"/>
    <mergeCell ref="AX45:AY45"/>
    <mergeCell ref="AX57:AY57"/>
    <mergeCell ref="AX68:AY68"/>
    <mergeCell ref="AX79:AY79"/>
    <mergeCell ref="AX90:AY90"/>
    <mergeCell ref="AX94:AY94"/>
    <mergeCell ref="AX98:AY98"/>
    <mergeCell ref="AX102:AY102"/>
    <mergeCell ref="AX106:AY106"/>
    <mergeCell ref="AX110:AY110"/>
    <mergeCell ref="AX114:AY114"/>
    <mergeCell ref="AV110:AW110"/>
    <mergeCell ref="AV114:AW114"/>
    <mergeCell ref="AV118:AW118"/>
    <mergeCell ref="BL68:BM68"/>
    <mergeCell ref="BL79:BM79"/>
    <mergeCell ref="BL90:BM90"/>
    <mergeCell ref="BL94:BM94"/>
    <mergeCell ref="BL98:BM98"/>
    <mergeCell ref="BL102:BM102"/>
    <mergeCell ref="AZ133:BA133"/>
    <mergeCell ref="AX132:AY132"/>
    <mergeCell ref="AX133:AY133"/>
    <mergeCell ref="AZ106:BA106"/>
    <mergeCell ref="AZ110:BA110"/>
    <mergeCell ref="AZ114:BA114"/>
    <mergeCell ref="AZ118:BA118"/>
    <mergeCell ref="AZ122:BA122"/>
    <mergeCell ref="AX118:AY118"/>
    <mergeCell ref="AX122:AY122"/>
    <mergeCell ref="AX126:AY126"/>
    <mergeCell ref="AX130:AY130"/>
    <mergeCell ref="AX131:AY131"/>
    <mergeCell ref="BB133:BC133"/>
    <mergeCell ref="BD68:BE68"/>
    <mergeCell ref="AZ130:BA130"/>
    <mergeCell ref="AZ131:BA131"/>
    <mergeCell ref="AZ132:BA132"/>
    <mergeCell ref="BB94:BC94"/>
    <mergeCell ref="BB98:BC98"/>
    <mergeCell ref="BB102:BC102"/>
    <mergeCell ref="BB106:BC106"/>
    <mergeCell ref="BB110:BC110"/>
    <mergeCell ref="BB114:BC114"/>
    <mergeCell ref="BB118:BC118"/>
    <mergeCell ref="BB122:BC122"/>
    <mergeCell ref="AZ126:BA126"/>
    <mergeCell ref="BD131:BE131"/>
    <mergeCell ref="BF126:BG126"/>
    <mergeCell ref="BF130:BG130"/>
    <mergeCell ref="BF131:BG131"/>
    <mergeCell ref="BD130:BE130"/>
    <mergeCell ref="BD79:BE79"/>
    <mergeCell ref="BD90:BE90"/>
    <mergeCell ref="BD94:BE94"/>
    <mergeCell ref="BD98:BE98"/>
    <mergeCell ref="BD102:BE102"/>
    <mergeCell ref="BD106:BE106"/>
    <mergeCell ref="BL132:BM132"/>
    <mergeCell ref="BH130:BI130"/>
    <mergeCell ref="BH131:BI131"/>
    <mergeCell ref="BH132:BI132"/>
    <mergeCell ref="BJ114:BK114"/>
    <mergeCell ref="BH110:BI110"/>
    <mergeCell ref="BH114:BI114"/>
    <mergeCell ref="BH118:BI118"/>
    <mergeCell ref="BH122:BI122"/>
    <mergeCell ref="BH126:BI126"/>
    <mergeCell ref="BH106:BI106"/>
    <mergeCell ref="BB126:BC126"/>
    <mergeCell ref="BB90:BC90"/>
    <mergeCell ref="AZ98:BA98"/>
    <mergeCell ref="AZ102:BA102"/>
    <mergeCell ref="BF133:BG133"/>
    <mergeCell ref="BD132:BE132"/>
    <mergeCell ref="BD133:BE133"/>
    <mergeCell ref="BF44:BG44"/>
    <mergeCell ref="BF45:BG45"/>
    <mergeCell ref="BF57:BG57"/>
    <mergeCell ref="BF68:BG68"/>
    <mergeCell ref="BF79:BG79"/>
    <mergeCell ref="BF90:BG90"/>
    <mergeCell ref="BF94:BG94"/>
    <mergeCell ref="BF98:BG98"/>
    <mergeCell ref="BF102:BG102"/>
    <mergeCell ref="BF106:BG106"/>
    <mergeCell ref="BF110:BG110"/>
    <mergeCell ref="BF114:BG114"/>
    <mergeCell ref="BF118:BG118"/>
    <mergeCell ref="BF122:BG122"/>
    <mergeCell ref="BD118:BE118"/>
    <mergeCell ref="BD122:BE122"/>
    <mergeCell ref="BD126:BE126"/>
    <mergeCell ref="BD45:BE45"/>
    <mergeCell ref="BD57:BE57"/>
    <mergeCell ref="BH44:BI44"/>
    <mergeCell ref="BL131:BM131"/>
    <mergeCell ref="T43:U43"/>
    <mergeCell ref="V43:W43"/>
    <mergeCell ref="BJ44:BK44"/>
    <mergeCell ref="BJ45:BK45"/>
    <mergeCell ref="BJ57:BK57"/>
    <mergeCell ref="BJ68:BK68"/>
    <mergeCell ref="BJ79:BK79"/>
    <mergeCell ref="BJ90:BK90"/>
    <mergeCell ref="BJ94:BK94"/>
    <mergeCell ref="BJ98:BK98"/>
    <mergeCell ref="BJ102:BK102"/>
    <mergeCell ref="BD44:BE44"/>
    <mergeCell ref="BD110:BE110"/>
    <mergeCell ref="BD114:BE114"/>
    <mergeCell ref="AV43:AW43"/>
    <mergeCell ref="BH45:BI45"/>
    <mergeCell ref="BH57:BI57"/>
    <mergeCell ref="BH68:BI68"/>
    <mergeCell ref="BH79:BI79"/>
    <mergeCell ref="BH90:BI90"/>
    <mergeCell ref="BH94:BI94"/>
    <mergeCell ref="BH98:BI98"/>
    <mergeCell ref="BH102:BI102"/>
    <mergeCell ref="BL130:BM130"/>
    <mergeCell ref="BL44:BM44"/>
    <mergeCell ref="BL45:BM45"/>
    <mergeCell ref="BL57:BM57"/>
    <mergeCell ref="BB57:BC57"/>
    <mergeCell ref="BB68:BC68"/>
    <mergeCell ref="BB79:BC79"/>
    <mergeCell ref="BL133:BM133"/>
    <mergeCell ref="BJ132:BK132"/>
    <mergeCell ref="BJ133:BK133"/>
    <mergeCell ref="BL106:BM106"/>
    <mergeCell ref="BL110:BM110"/>
    <mergeCell ref="BL114:BM114"/>
    <mergeCell ref="BL118:BM118"/>
    <mergeCell ref="BL122:BM122"/>
    <mergeCell ref="BJ118:BK118"/>
    <mergeCell ref="BJ122:BK122"/>
    <mergeCell ref="BJ126:BK126"/>
    <mergeCell ref="BJ130:BK130"/>
    <mergeCell ref="BJ131:BK131"/>
    <mergeCell ref="BH133:BI133"/>
    <mergeCell ref="BJ106:BK106"/>
    <mergeCell ref="BJ110:BK110"/>
    <mergeCell ref="BL126:BM126"/>
    <mergeCell ref="BF36:BG36"/>
    <mergeCell ref="BH36:BI36"/>
    <mergeCell ref="BJ36:BK36"/>
    <mergeCell ref="AR36:AS36"/>
    <mergeCell ref="AT36:AU36"/>
    <mergeCell ref="D43:E43"/>
    <mergeCell ref="F43:G43"/>
    <mergeCell ref="H43:I43"/>
    <mergeCell ref="J43:K43"/>
    <mergeCell ref="L43:M43"/>
    <mergeCell ref="AX43:AY43"/>
    <mergeCell ref="AZ43:BA43"/>
    <mergeCell ref="AH43:AI43"/>
    <mergeCell ref="AJ43:AK43"/>
    <mergeCell ref="AL43:AM43"/>
    <mergeCell ref="AN43:AO43"/>
    <mergeCell ref="AP43:AQ43"/>
    <mergeCell ref="X43:Y43"/>
    <mergeCell ref="Z43:AA43"/>
    <mergeCell ref="AB43:AC43"/>
    <mergeCell ref="AD43:AE43"/>
    <mergeCell ref="AF43:AG43"/>
    <mergeCell ref="N37:O37"/>
    <mergeCell ref="P37:Q37"/>
    <mergeCell ref="R37:S37"/>
    <mergeCell ref="T37:U37"/>
    <mergeCell ref="V37:W37"/>
    <mergeCell ref="X37:Y37"/>
    <mergeCell ref="Z37:AA37"/>
    <mergeCell ref="N43:O43"/>
    <mergeCell ref="P43:Q43"/>
    <mergeCell ref="R43:S43"/>
    <mergeCell ref="AJ36:AK36"/>
    <mergeCell ref="AL36:AM36"/>
    <mergeCell ref="AN36:AO36"/>
    <mergeCell ref="AP36:AQ36"/>
    <mergeCell ref="AB37:AC37"/>
    <mergeCell ref="AD37:AE37"/>
    <mergeCell ref="BL43:BM43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BB43:BC43"/>
    <mergeCell ref="BD43:BE43"/>
    <mergeCell ref="BF43:BG43"/>
    <mergeCell ref="BH43:BI43"/>
    <mergeCell ref="BJ43:BK43"/>
    <mergeCell ref="AR43:AS43"/>
    <mergeCell ref="AT43:AU43"/>
    <mergeCell ref="AF37:AG37"/>
    <mergeCell ref="BB36:BC36"/>
    <mergeCell ref="BD36:BE36"/>
    <mergeCell ref="B2:B6"/>
    <mergeCell ref="U3:V3"/>
    <mergeCell ref="U5:V5"/>
    <mergeCell ref="U7:V7"/>
    <mergeCell ref="D34:E34"/>
    <mergeCell ref="BL37:BM37"/>
    <mergeCell ref="B36:B41"/>
    <mergeCell ref="BB37:BC37"/>
    <mergeCell ref="BD37:BE37"/>
    <mergeCell ref="BF37:BG37"/>
    <mergeCell ref="BH37:BI37"/>
    <mergeCell ref="BJ37:BK37"/>
    <mergeCell ref="AR37:AS37"/>
    <mergeCell ref="AT37:AU37"/>
    <mergeCell ref="AV37:AW37"/>
    <mergeCell ref="AX37:AY37"/>
    <mergeCell ref="AZ37:BA37"/>
    <mergeCell ref="AH37:AI37"/>
    <mergeCell ref="AJ37:AK37"/>
    <mergeCell ref="AL37:AM37"/>
    <mergeCell ref="AN37:AO37"/>
    <mergeCell ref="AP37:AQ37"/>
    <mergeCell ref="BL36:BM36"/>
    <mergeCell ref="D37:E37"/>
    <mergeCell ref="F37:G37"/>
    <mergeCell ref="H37:I37"/>
    <mergeCell ref="J37:K37"/>
    <mergeCell ref="L37:M37"/>
    <mergeCell ref="AV36:AW36"/>
    <mergeCell ref="AX36:AY36"/>
    <mergeCell ref="AZ36:BA36"/>
    <mergeCell ref="AH36:AI36"/>
  </mergeCells>
  <phoneticPr fontId="1"/>
  <conditionalFormatting sqref="D17:BM18">
    <cfRule type="expression" dxfId="51" priority="1" stopIfTrue="1">
      <formula>D$43=7</formula>
    </cfRule>
    <cfRule type="expression" dxfId="50" priority="2">
      <formula>D$43=1</formula>
    </cfRule>
  </conditionalFormatting>
  <conditionalFormatting sqref="D36:BM37">
    <cfRule type="expression" dxfId="49" priority="3" stopIfTrue="1">
      <formula>D$43=7</formula>
    </cfRule>
    <cfRule type="expression" dxfId="48" priority="4">
      <formula>D$43=1</formula>
    </cfRule>
  </conditionalFormatting>
  <conditionalFormatting sqref="D43:BM45">
    <cfRule type="expression" dxfId="47" priority="5" stopIfTrue="1">
      <formula>D$43=7</formula>
    </cfRule>
    <cfRule type="expression" dxfId="46" priority="6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C48292-E96E-CB44-A59D-250EEC7792B1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BK47:BK56 BK58:BK67 BK69:BK78 BK80:BK89 BK91:BK93 BK95:BK97 BK127:BK129 BK107:BK109 BK111:BK113 BK103:BK105 BK123:BK125 BK99:BK101 BK115:BK117 BK119:BK121 BM47:BM56 BM58:BM67 BM69:BM78 BM80:BM89 BM91:BM93 BM95:BM97 BM127:BM129 BM107:BM109 BM111:BM113 BM103:BM105 BM123:BM125 BM99:BM101 BM115:BM117 BM119:BM121 E38:E41 G38:G41 I38:I41 K38:K41 M38:M41 O38:O41 Q38:Q41 S38:S41 U38:U41 W38:W41 Y38:Y41 AA38:AA41 AC38:AC41 AE38:AE41 AG38:AG41 AI38:AI41 AK38:AK41 AM38:AM41 AO38:AO41 AQ38:AQ41 AS38:AS41 AU38:AU41 AW38:AW41 AY38:AY41 BA38:BA41 BC38:BC41 BE38:BE41 BG38:BG41 BI38:BI41 BK38:BK41 BM38:BM41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895CD-1876-634B-84C2-254958020C44}">
  <dimension ref="B1:BI133"/>
  <sheetViews>
    <sheetView showGridLines="0" zoomScale="90" zoomScaleNormal="9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79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190000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SUMIF($E$58:$BI$130,設定!B5,$D$58:$BI$130)</f>
        <v>70000</v>
      </c>
      <c r="E4" s="70">
        <f>D4/$G$14</f>
        <v>0.47619047619047616</v>
      </c>
      <c r="F4" s="67">
        <f>設定!B15</f>
        <v>0</v>
      </c>
      <c r="G4" s="69">
        <f>SUMIF($E$58:$BI$130,設定!B15,$D$58:$BI$130)</f>
        <v>0</v>
      </c>
      <c r="H4" s="71">
        <f>G4/$G$14</f>
        <v>0</v>
      </c>
      <c r="J4" s="36" t="str">
        <f>設定!D5</f>
        <v>夫</v>
      </c>
      <c r="K4" s="69">
        <f t="shared" ref="K4:K13" si="0">SUM(D47:BI47)</f>
        <v>300000</v>
      </c>
      <c r="L4" s="36" t="str">
        <f>設定!F5</f>
        <v>所得税</v>
      </c>
      <c r="M4" s="72">
        <f t="shared" ref="M4:M13" si="1">SUM(D58:BI58)</f>
        <v>30000</v>
      </c>
      <c r="N4" s="68" t="str">
        <f>設定!H5</f>
        <v>こども</v>
      </c>
      <c r="O4" s="69">
        <f t="shared" ref="O4:O13" si="2">SUM(D69:BI69)</f>
        <v>30000</v>
      </c>
      <c r="P4" s="36" t="str">
        <f>設定!J5</f>
        <v>住居費</v>
      </c>
      <c r="Q4" s="72">
        <f t="shared" ref="Q4:Q13" si="3">SUM(D80:BI80)</f>
        <v>70000</v>
      </c>
      <c r="R4" s="68" t="str">
        <f>設定!L5</f>
        <v>食費</v>
      </c>
      <c r="S4" s="73"/>
      <c r="T4" s="72">
        <f>SUM(D94:BI94)</f>
        <v>7000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SUMIF($E$58:$BI$130,設定!B6,$D$58:$BI$130)</f>
        <v>0</v>
      </c>
      <c r="E5" s="70">
        <f t="shared" ref="E5:E13" si="4">D5/$G$14</f>
        <v>0</v>
      </c>
      <c r="F5" s="67">
        <f>設定!B16</f>
        <v>0</v>
      </c>
      <c r="G5" s="69">
        <f>SUMIF($E$58:$BI$130,設定!B16,$D$58:$BI$130)</f>
        <v>0</v>
      </c>
      <c r="H5" s="71">
        <f t="shared" ref="H5:H8" si="5">G5/$G$14</f>
        <v>0</v>
      </c>
      <c r="J5" s="36" t="str">
        <f>設定!D6</f>
        <v>妻パート</v>
      </c>
      <c r="K5" s="69">
        <f t="shared" si="0"/>
        <v>0</v>
      </c>
      <c r="L5" s="36" t="str">
        <f>設定!F6</f>
        <v>住民税</v>
      </c>
      <c r="M5" s="72">
        <f t="shared" si="1"/>
        <v>10000</v>
      </c>
      <c r="N5" s="68" t="str">
        <f>設定!H6</f>
        <v>夫</v>
      </c>
      <c r="O5" s="69">
        <f t="shared" si="2"/>
        <v>0</v>
      </c>
      <c r="P5" s="36" t="str">
        <f>設定!J6</f>
        <v>光熱費</v>
      </c>
      <c r="Q5" s="72">
        <f t="shared" si="3"/>
        <v>0</v>
      </c>
      <c r="R5" s="68" t="str">
        <f>設定!L6</f>
        <v>外食</v>
      </c>
      <c r="S5" s="73"/>
      <c r="T5" s="72">
        <f>SUM(D98:BI98)</f>
        <v>0</v>
      </c>
      <c r="U5" s="149">
        <f>SUM(M14,O14,Q14,T14)</f>
        <v>147000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SUMIF($E$58:$BI$130,設定!B7,$D$58:$BI$130)</f>
        <v>0</v>
      </c>
      <c r="E6" s="70">
        <f t="shared" si="4"/>
        <v>0</v>
      </c>
      <c r="F6" s="67">
        <f>設定!B17</f>
        <v>0</v>
      </c>
      <c r="G6" s="69">
        <f>SUMIF($E$58:$BI$130,設定!B17,$D$58:$BI$130)</f>
        <v>0</v>
      </c>
      <c r="H6" s="71">
        <f t="shared" si="5"/>
        <v>0</v>
      </c>
      <c r="J6" s="36" t="str">
        <f>設定!D7</f>
        <v>ボーナス</v>
      </c>
      <c r="K6" s="69">
        <f t="shared" si="0"/>
        <v>0</v>
      </c>
      <c r="L6" s="36" t="str">
        <f>設定!F7</f>
        <v>健康保険</v>
      </c>
      <c r="M6" s="72">
        <f t="shared" si="1"/>
        <v>0</v>
      </c>
      <c r="N6" s="68" t="str">
        <f>設定!H7</f>
        <v>妻</v>
      </c>
      <c r="O6" s="69">
        <f t="shared" si="2"/>
        <v>0</v>
      </c>
      <c r="P6" s="36" t="str">
        <f>設定!J7</f>
        <v>水道費</v>
      </c>
      <c r="Q6" s="72">
        <f t="shared" si="3"/>
        <v>0</v>
      </c>
      <c r="R6" s="68" t="str">
        <f>設定!L7</f>
        <v>日用品</v>
      </c>
      <c r="S6" s="73"/>
      <c r="T6" s="72">
        <f>SUM(D102:BI102)</f>
        <v>0</v>
      </c>
      <c r="U6" s="195" t="s">
        <v>75</v>
      </c>
      <c r="V6" s="196"/>
      <c r="X6" s="74" t="s">
        <v>51</v>
      </c>
      <c r="Y6" s="69">
        <f>T14</f>
        <v>7000</v>
      </c>
    </row>
    <row r="7" spans="2:25" ht="21" thickBot="1">
      <c r="C7" s="36" t="str">
        <f>設定!B8</f>
        <v>PayPay</v>
      </c>
      <c r="D7" s="69">
        <f>SUMIF($E$58:$BI$130,設定!B8,$D$58:$BI$130)</f>
        <v>0</v>
      </c>
      <c r="E7" s="70">
        <f t="shared" si="4"/>
        <v>0</v>
      </c>
      <c r="F7" s="67">
        <f>設定!B18</f>
        <v>0</v>
      </c>
      <c r="G7" s="69">
        <f>SUMIF($E$58:$BI$130,設定!B18,$D$58:$BI$130)</f>
        <v>0</v>
      </c>
      <c r="H7" s="71">
        <f t="shared" si="5"/>
        <v>0</v>
      </c>
      <c r="J7" s="36" t="str">
        <f>設定!D8</f>
        <v>児童手当</v>
      </c>
      <c r="K7" s="69">
        <f t="shared" si="0"/>
        <v>0</v>
      </c>
      <c r="L7" s="36" t="str">
        <f>設定!F8</f>
        <v>厚生年金</v>
      </c>
      <c r="M7" s="72">
        <f t="shared" si="1"/>
        <v>0</v>
      </c>
      <c r="N7" s="68">
        <f>設定!H8</f>
        <v>0</v>
      </c>
      <c r="O7" s="69">
        <f t="shared" si="2"/>
        <v>0</v>
      </c>
      <c r="P7" s="36" t="str">
        <f>設定!J8</f>
        <v>通信費</v>
      </c>
      <c r="Q7" s="72">
        <f t="shared" si="3"/>
        <v>0</v>
      </c>
      <c r="R7" s="68" t="str">
        <f>設定!L8</f>
        <v>娯楽費</v>
      </c>
      <c r="S7" s="73"/>
      <c r="T7" s="72">
        <f>SUM(D106:BI106)</f>
        <v>0</v>
      </c>
      <c r="U7" s="151">
        <f>K14-U5</f>
        <v>183000</v>
      </c>
      <c r="V7" s="152"/>
    </row>
    <row r="8" spans="2:25">
      <c r="C8" s="36" t="str">
        <f>設定!B9</f>
        <v>現金</v>
      </c>
      <c r="D8" s="69">
        <f>SUMIF($E$58:$BI$130,設定!B9,$D$58:$BI$130)</f>
        <v>0</v>
      </c>
      <c r="E8" s="70">
        <f t="shared" si="4"/>
        <v>0</v>
      </c>
      <c r="F8" s="67">
        <f>設定!B19</f>
        <v>0</v>
      </c>
      <c r="G8" s="69">
        <f>SUMIF($E$58:$BI$130,設定!B19,$D$58:$BI$130)</f>
        <v>0</v>
      </c>
      <c r="H8" s="71">
        <f t="shared" si="5"/>
        <v>0</v>
      </c>
      <c r="J8" s="36" t="str">
        <f>設定!D9</f>
        <v>雑収入</v>
      </c>
      <c r="K8" s="69">
        <f t="shared" si="0"/>
        <v>30000</v>
      </c>
      <c r="L8" s="36">
        <f>設定!F9</f>
        <v>0</v>
      </c>
      <c r="M8" s="72">
        <f t="shared" si="1"/>
        <v>0</v>
      </c>
      <c r="N8" s="68">
        <f>設定!H9</f>
        <v>0</v>
      </c>
      <c r="O8" s="69">
        <f t="shared" si="2"/>
        <v>0</v>
      </c>
      <c r="P8" s="36" t="str">
        <f>設定!J9</f>
        <v>車費</v>
      </c>
      <c r="Q8" s="72">
        <f t="shared" si="3"/>
        <v>0</v>
      </c>
      <c r="R8" s="68" t="str">
        <f>設定!L9</f>
        <v>美容費</v>
      </c>
      <c r="S8" s="73"/>
      <c r="T8" s="72">
        <f>SUM(D110:BI110)</f>
        <v>0</v>
      </c>
    </row>
    <row r="9" spans="2:25">
      <c r="C9" s="36" t="str">
        <f>設定!B10</f>
        <v>JCB</v>
      </c>
      <c r="D9" s="69">
        <f>SUMIF($E$58:$BI$130,設定!B10,$D$58:$BI$130)</f>
        <v>70000</v>
      </c>
      <c r="E9" s="70">
        <f t="shared" si="4"/>
        <v>0.47619047619047616</v>
      </c>
      <c r="F9" s="67"/>
      <c r="G9" s="69"/>
      <c r="H9" s="59"/>
      <c r="J9" s="36">
        <f>設定!D10</f>
        <v>0</v>
      </c>
      <c r="K9" s="69">
        <f t="shared" si="0"/>
        <v>0</v>
      </c>
      <c r="L9" s="36">
        <f>設定!F10</f>
        <v>0</v>
      </c>
      <c r="M9" s="72">
        <f t="shared" si="1"/>
        <v>0</v>
      </c>
      <c r="N9" s="68">
        <f>設定!H10</f>
        <v>0</v>
      </c>
      <c r="O9" s="69">
        <f t="shared" si="2"/>
        <v>0</v>
      </c>
      <c r="P9" s="36" t="str">
        <f>設定!J10</f>
        <v>自己投資</v>
      </c>
      <c r="Q9" s="72">
        <f t="shared" si="3"/>
        <v>0</v>
      </c>
      <c r="R9" s="68" t="str">
        <f>設定!L10</f>
        <v>交際費</v>
      </c>
      <c r="S9" s="73"/>
      <c r="T9" s="72">
        <f>SUM(D114:BI114)</f>
        <v>0</v>
      </c>
    </row>
    <row r="10" spans="2:25">
      <c r="C10" s="36" t="str">
        <f>設定!B11</f>
        <v>VISA</v>
      </c>
      <c r="D10" s="69">
        <f>SUMIF($E$58:$BI$130,設定!B11,$D$58:$BI$130)</f>
        <v>7000</v>
      </c>
      <c r="E10" s="70">
        <f t="shared" si="4"/>
        <v>4.7619047619047616E-2</v>
      </c>
      <c r="F10" s="67"/>
      <c r="G10" s="69"/>
      <c r="H10" s="59"/>
      <c r="J10" s="36">
        <f>設定!D11</f>
        <v>0</v>
      </c>
      <c r="K10" s="69">
        <f t="shared" si="0"/>
        <v>0</v>
      </c>
      <c r="L10" s="36">
        <f>設定!F11</f>
        <v>0</v>
      </c>
      <c r="M10" s="72">
        <f t="shared" si="1"/>
        <v>0</v>
      </c>
      <c r="N10" s="68">
        <f>設定!H11</f>
        <v>0</v>
      </c>
      <c r="O10" s="69">
        <f t="shared" si="2"/>
        <v>0</v>
      </c>
      <c r="P10" s="36">
        <f>設定!J11</f>
        <v>0</v>
      </c>
      <c r="Q10" s="72">
        <f t="shared" si="3"/>
        <v>0</v>
      </c>
      <c r="R10" s="68" t="str">
        <f>設定!L11</f>
        <v>その他</v>
      </c>
      <c r="S10" s="73"/>
      <c r="T10" s="72">
        <f>SUM(D118:BI118)</f>
        <v>0</v>
      </c>
    </row>
    <row r="11" spans="2:25">
      <c r="C11" s="36" t="str">
        <f>設定!B12</f>
        <v>MASTER</v>
      </c>
      <c r="D11" s="69">
        <f>SUMIF($E$58:$BI$130,設定!B12,$D$58:$BI$130)</f>
        <v>0</v>
      </c>
      <c r="E11" s="70">
        <f t="shared" si="4"/>
        <v>0</v>
      </c>
      <c r="F11" s="67"/>
      <c r="G11" s="69"/>
      <c r="H11" s="59"/>
      <c r="J11" s="36">
        <f>設定!D12</f>
        <v>0</v>
      </c>
      <c r="K11" s="69">
        <f t="shared" si="0"/>
        <v>0</v>
      </c>
      <c r="L11" s="36">
        <f>設定!F12</f>
        <v>0</v>
      </c>
      <c r="M11" s="72">
        <f t="shared" si="1"/>
        <v>0</v>
      </c>
      <c r="N11" s="68">
        <f>設定!H12</f>
        <v>0</v>
      </c>
      <c r="O11" s="69">
        <f t="shared" si="2"/>
        <v>0</v>
      </c>
      <c r="P11" s="36">
        <f>設定!J12</f>
        <v>0</v>
      </c>
      <c r="Q11" s="72">
        <f t="shared" si="3"/>
        <v>0</v>
      </c>
      <c r="R11" s="68">
        <f>設定!L12</f>
        <v>0</v>
      </c>
      <c r="S11" s="73"/>
      <c r="T11" s="72">
        <f>SUM(D122:BI122)</f>
        <v>0</v>
      </c>
    </row>
    <row r="12" spans="2:25">
      <c r="C12" s="36" t="str">
        <f>設定!B13</f>
        <v>GMO証券</v>
      </c>
      <c r="D12" s="69">
        <f>SUMIF($E$58:$BI$130,設定!B13,$D$58:$BI$130)</f>
        <v>0</v>
      </c>
      <c r="E12" s="70">
        <f t="shared" si="4"/>
        <v>0</v>
      </c>
      <c r="F12" s="67"/>
      <c r="G12" s="69"/>
      <c r="H12" s="59"/>
      <c r="J12" s="36">
        <f>設定!D13</f>
        <v>0</v>
      </c>
      <c r="K12" s="69">
        <f t="shared" si="0"/>
        <v>0</v>
      </c>
      <c r="L12" s="36">
        <f>設定!F13</f>
        <v>0</v>
      </c>
      <c r="M12" s="72">
        <f t="shared" si="1"/>
        <v>0</v>
      </c>
      <c r="N12" s="68">
        <f>設定!H13</f>
        <v>0</v>
      </c>
      <c r="O12" s="69">
        <f t="shared" si="2"/>
        <v>0</v>
      </c>
      <c r="P12" s="36">
        <f>設定!J13</f>
        <v>0</v>
      </c>
      <c r="Q12" s="72">
        <f t="shared" si="3"/>
        <v>0</v>
      </c>
      <c r="R12" s="68">
        <f>設定!L13</f>
        <v>0</v>
      </c>
      <c r="S12" s="73"/>
      <c r="T12" s="72">
        <f>SUM(D126:BI126)</f>
        <v>0</v>
      </c>
    </row>
    <row r="13" spans="2:25">
      <c r="C13" s="36">
        <f>設定!B14</f>
        <v>0</v>
      </c>
      <c r="D13" s="69">
        <f>SUMIF($E$58:$BI$130,設定!B14,$D$58:$BI$130)</f>
        <v>0</v>
      </c>
      <c r="E13" s="70">
        <f t="shared" si="4"/>
        <v>0</v>
      </c>
      <c r="F13" s="67"/>
      <c r="G13" s="69"/>
      <c r="H13" s="59"/>
      <c r="J13" s="36">
        <f>設定!D14</f>
        <v>0</v>
      </c>
      <c r="K13" s="69">
        <f t="shared" si="0"/>
        <v>0</v>
      </c>
      <c r="L13" s="36">
        <f>設定!F14</f>
        <v>0</v>
      </c>
      <c r="M13" s="72">
        <f t="shared" si="1"/>
        <v>0</v>
      </c>
      <c r="N13" s="68">
        <f>設定!H14</f>
        <v>0</v>
      </c>
      <c r="O13" s="69">
        <f t="shared" si="2"/>
        <v>0</v>
      </c>
      <c r="P13" s="36">
        <f>設定!J14</f>
        <v>0</v>
      </c>
      <c r="Q13" s="72">
        <f t="shared" si="3"/>
        <v>0</v>
      </c>
      <c r="R13" s="68">
        <f>設定!L14</f>
        <v>0</v>
      </c>
      <c r="S13" s="73"/>
      <c r="T13" s="72">
        <f>SUM(D130:BI130)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147000</v>
      </c>
      <c r="H14" s="79">
        <f>SUM(E4:E13,H4:H8)</f>
        <v>1</v>
      </c>
      <c r="J14" s="76" t="s">
        <v>65</v>
      </c>
      <c r="K14" s="78">
        <f>SUM(K4:K13)</f>
        <v>330000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7000</v>
      </c>
    </row>
    <row r="16" spans="2:25" ht="21" thickBot="1"/>
    <row r="17" spans="2:61">
      <c r="B17" s="185" t="s">
        <v>66</v>
      </c>
      <c r="C17" s="56" t="s">
        <v>47</v>
      </c>
      <c r="D17" s="173">
        <f>D44</f>
        <v>45689</v>
      </c>
      <c r="E17" s="173"/>
      <c r="F17" s="174">
        <f>D17+1</f>
        <v>45690</v>
      </c>
      <c r="G17" s="161"/>
      <c r="H17" s="160">
        <f>F17+1</f>
        <v>45691</v>
      </c>
      <c r="I17" s="161"/>
      <c r="J17" s="160">
        <f>H17+1</f>
        <v>45692</v>
      </c>
      <c r="K17" s="161"/>
      <c r="L17" s="160">
        <f>J17+1</f>
        <v>45693</v>
      </c>
      <c r="M17" s="161"/>
      <c r="N17" s="160">
        <f>L17+1</f>
        <v>45694</v>
      </c>
      <c r="O17" s="161"/>
      <c r="P17" s="160">
        <f>N17+1</f>
        <v>45695</v>
      </c>
      <c r="Q17" s="161"/>
      <c r="R17" s="160">
        <f>P17+1</f>
        <v>45696</v>
      </c>
      <c r="S17" s="161"/>
      <c r="T17" s="160">
        <f>R17+1</f>
        <v>45697</v>
      </c>
      <c r="U17" s="161"/>
      <c r="V17" s="160">
        <f>T17+1</f>
        <v>45698</v>
      </c>
      <c r="W17" s="161"/>
      <c r="X17" s="160">
        <f>V17+1</f>
        <v>45699</v>
      </c>
      <c r="Y17" s="161"/>
      <c r="Z17" s="160">
        <f>X17+1</f>
        <v>45700</v>
      </c>
      <c r="AA17" s="161"/>
      <c r="AB17" s="160">
        <f>Z17+1</f>
        <v>45701</v>
      </c>
      <c r="AC17" s="161"/>
      <c r="AD17" s="160">
        <f>AB17+1</f>
        <v>45702</v>
      </c>
      <c r="AE17" s="161"/>
      <c r="AF17" s="160">
        <f>AD17+1</f>
        <v>45703</v>
      </c>
      <c r="AG17" s="161"/>
      <c r="AH17" s="160">
        <f>AF17+1</f>
        <v>45704</v>
      </c>
      <c r="AI17" s="161"/>
      <c r="AJ17" s="160">
        <f>AH17+1</f>
        <v>45705</v>
      </c>
      <c r="AK17" s="161"/>
      <c r="AL17" s="160">
        <f>AJ17+1</f>
        <v>45706</v>
      </c>
      <c r="AM17" s="161"/>
      <c r="AN17" s="160">
        <f>AL17+1</f>
        <v>45707</v>
      </c>
      <c r="AO17" s="161"/>
      <c r="AP17" s="160">
        <f>AN17+1</f>
        <v>45708</v>
      </c>
      <c r="AQ17" s="161"/>
      <c r="AR17" s="160">
        <f>AP17+1</f>
        <v>45709</v>
      </c>
      <c r="AS17" s="161"/>
      <c r="AT17" s="160">
        <f>AR17+1</f>
        <v>45710</v>
      </c>
      <c r="AU17" s="161"/>
      <c r="AV17" s="160">
        <f>AT17+1</f>
        <v>45711</v>
      </c>
      <c r="AW17" s="161"/>
      <c r="AX17" s="160">
        <f>AV17+1</f>
        <v>45712</v>
      </c>
      <c r="AY17" s="161"/>
      <c r="AZ17" s="160">
        <f>AX17+1</f>
        <v>45713</v>
      </c>
      <c r="BA17" s="161"/>
      <c r="BB17" s="160">
        <f>AZ17+1</f>
        <v>45714</v>
      </c>
      <c r="BC17" s="161"/>
      <c r="BD17" s="160">
        <f>BB17+1</f>
        <v>45715</v>
      </c>
      <c r="BE17" s="161"/>
      <c r="BF17" s="160">
        <f>BD17+1</f>
        <v>45716</v>
      </c>
      <c r="BG17" s="161"/>
      <c r="BH17" s="160">
        <f>BF17+1</f>
        <v>45717</v>
      </c>
      <c r="BI17" s="161"/>
    </row>
    <row r="18" spans="2:61">
      <c r="B18" s="175"/>
      <c r="C18" s="57" t="s">
        <v>46</v>
      </c>
      <c r="D18" s="181">
        <f>D17</f>
        <v>45689</v>
      </c>
      <c r="E18" s="181"/>
      <c r="F18" s="182">
        <f>F17</f>
        <v>45690</v>
      </c>
      <c r="G18" s="156"/>
      <c r="H18" s="155">
        <f>H17</f>
        <v>45691</v>
      </c>
      <c r="I18" s="156"/>
      <c r="J18" s="155">
        <f>J17</f>
        <v>45692</v>
      </c>
      <c r="K18" s="156"/>
      <c r="L18" s="155">
        <f>L17</f>
        <v>45693</v>
      </c>
      <c r="M18" s="156"/>
      <c r="N18" s="155">
        <f>N17</f>
        <v>45694</v>
      </c>
      <c r="O18" s="156"/>
      <c r="P18" s="155">
        <f>P17</f>
        <v>45695</v>
      </c>
      <c r="Q18" s="156"/>
      <c r="R18" s="155">
        <f>R17</f>
        <v>45696</v>
      </c>
      <c r="S18" s="156"/>
      <c r="T18" s="155">
        <f>T17</f>
        <v>45697</v>
      </c>
      <c r="U18" s="156"/>
      <c r="V18" s="155">
        <f>V17</f>
        <v>45698</v>
      </c>
      <c r="W18" s="156"/>
      <c r="X18" s="155">
        <f>X17</f>
        <v>45699</v>
      </c>
      <c r="Y18" s="156"/>
      <c r="Z18" s="155">
        <f>Z17</f>
        <v>45700</v>
      </c>
      <c r="AA18" s="156"/>
      <c r="AB18" s="155">
        <f>AB17</f>
        <v>45701</v>
      </c>
      <c r="AC18" s="156"/>
      <c r="AD18" s="155">
        <f>AD17</f>
        <v>45702</v>
      </c>
      <c r="AE18" s="156"/>
      <c r="AF18" s="155">
        <f>AF17</f>
        <v>45703</v>
      </c>
      <c r="AG18" s="156"/>
      <c r="AH18" s="155">
        <f>AH17</f>
        <v>45704</v>
      </c>
      <c r="AI18" s="156"/>
      <c r="AJ18" s="155">
        <f>AJ17</f>
        <v>45705</v>
      </c>
      <c r="AK18" s="156"/>
      <c r="AL18" s="155">
        <f>AL17</f>
        <v>45706</v>
      </c>
      <c r="AM18" s="156"/>
      <c r="AN18" s="155">
        <f>AN17</f>
        <v>45707</v>
      </c>
      <c r="AO18" s="156"/>
      <c r="AP18" s="155">
        <f>AP17</f>
        <v>45708</v>
      </c>
      <c r="AQ18" s="156"/>
      <c r="AR18" s="155">
        <f>AR17</f>
        <v>45709</v>
      </c>
      <c r="AS18" s="156"/>
      <c r="AT18" s="155">
        <f>AT17</f>
        <v>45710</v>
      </c>
      <c r="AU18" s="156"/>
      <c r="AV18" s="155">
        <f>AV17</f>
        <v>45711</v>
      </c>
      <c r="AW18" s="156"/>
      <c r="AX18" s="155">
        <f>AX17</f>
        <v>45712</v>
      </c>
      <c r="AY18" s="156"/>
      <c r="AZ18" s="155">
        <f>AZ17</f>
        <v>45713</v>
      </c>
      <c r="BA18" s="156"/>
      <c r="BB18" s="155">
        <f>BB17</f>
        <v>45714</v>
      </c>
      <c r="BC18" s="156"/>
      <c r="BD18" s="155">
        <f>BD17</f>
        <v>45715</v>
      </c>
      <c r="BE18" s="156"/>
      <c r="BF18" s="155">
        <f>BF17</f>
        <v>45716</v>
      </c>
      <c r="BG18" s="156"/>
      <c r="BH18" s="155">
        <f>BH17</f>
        <v>45717</v>
      </c>
      <c r="BI18" s="156"/>
    </row>
    <row r="19" spans="2:61">
      <c r="B19" s="175"/>
      <c r="C19" s="58" t="str">
        <f>設定!B5</f>
        <v>ゆうちょ(夫）</v>
      </c>
      <c r="D19" s="187">
        <f>'1月'!BL19+SUMIF(E47:E56,設定!$B$5,D47:D56)-SUMIF(E58:E130,設定!$B$5,D58:D130)+SUMIF(E39,設定!$B$5,D39)+SUMIF(E41,設定!$B$5,D41)-SUMIF(E38,設定!$B$5,D38)-SUMIF(E40,設定!$B$5,D40)</f>
        <v>3440000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3440000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3440000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3440000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3440000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3440000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3440000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3440000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3440000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3440000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3440000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3440000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3440000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3440000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3440000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3440000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3440000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3440000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3440000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3440000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3440000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3440000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3440000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3440000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3440000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3440000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3440000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3440000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3440000</v>
      </c>
      <c r="BI19" s="188"/>
    </row>
    <row r="20" spans="2:61">
      <c r="B20" s="175"/>
      <c r="C20" s="58" t="str">
        <f>設定!B6</f>
        <v>ゆうちょ(妻）</v>
      </c>
      <c r="D20" s="183">
        <f>'1月'!BL20+SUMIF(E47:E56,設定!$B$6,D47:D56)-SUMIF(E58:E130,設定!$B$6,D58:D130)+SUMIF(E39,設定!$B$6,D39)+SUMIF(E41,設定!$B$6,D41)-SUMIF(E38,設定!$B$6,D38)-SUMIF(E40,設定!$B$6,D40)</f>
        <v>1400000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1400000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1400000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1400000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1400000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1400000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1400000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1400000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1400000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1400000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1400000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1400000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1400000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1400000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1400000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1400000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1400000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1400000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1400000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1400000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1400000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1400000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1400000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1400000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1400000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1400000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1400000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1400000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1400000</v>
      </c>
      <c r="BI20" s="184"/>
    </row>
    <row r="21" spans="2:61">
      <c r="B21" s="175"/>
      <c r="C21" s="58" t="str">
        <f>設定!B7</f>
        <v>ゆうちょ(子供）</v>
      </c>
      <c r="D21" s="183">
        <f>'1月'!BL21+SUMIF(E47:E56,設定!$B$7,D47:D56)-SUMIF(E58:E130,設定!$B$7,D58:D130)+SUMIF(E39,設定!$B$7,D39)+SUMIF(E41,設定!$B$7,D41)-SUMIF(E38,設定!$B$7,D38)-SUMIF(E40,設定!$B$7,D40)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</row>
    <row r="22" spans="2:61">
      <c r="B22" s="175"/>
      <c r="C22" s="58" t="str">
        <f>設定!B8</f>
        <v>PayPay</v>
      </c>
      <c r="D22" s="183">
        <f>'1月'!BL22+SUMIF(E47:E56,設定!$B$8,D47:D56)-SUMIF(E58:E130,設定!$B$8,D58:D130)+SUMIF(E39,設定!$B$8,D39)+SUMIF(E41,設定!$B$8,D41)-SUMIF(E38,設定!$B$8,D38)-SUMIF(E40,設定!$B$8,D40)</f>
        <v>92000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92000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</row>
    <row r="23" spans="2:61">
      <c r="B23" s="175"/>
      <c r="C23" s="58" t="str">
        <f>設定!B9</f>
        <v>現金</v>
      </c>
      <c r="D23" s="183">
        <f>'1月'!BL23+SUMIF(E47:E56,設定!$B$9,D47:D56)-SUMIF(E58:E130,設定!$B$9,D58:D130)+SUMIF(E39,設定!$B$9,D39)+SUMIF(E41,設定!$B$9,D41)-SUMIF(E38,設定!$B$9,D38)-SUMIF(E40,設定!$B$9,D40)</f>
        <v>123000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123000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123000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123000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123000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123000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123000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123000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123000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123000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123000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123000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123000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123000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123000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123000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123000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123000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123000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123000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123000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123000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123000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123000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123000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123000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123000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123000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123000</v>
      </c>
      <c r="BI23" s="184"/>
    </row>
    <row r="24" spans="2:61">
      <c r="B24" s="175"/>
      <c r="C24" s="58" t="str">
        <f>設定!B10</f>
        <v>JCB</v>
      </c>
      <c r="D24" s="183">
        <f>'1月'!BL24+SUMIF(E47:E56,設定!$B$10,D47:D56)-SUMIF(E58:E130,設定!$B$10,D58:D130)+SUMIF(E39,設定!$B$10,D39)+SUMIF(E41,設定!$B$10,D41)-SUMIF(E38,設定!$B$10,D38)-SUMIF(E40,設定!$B$10,D40)</f>
        <v>-150000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-150000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-150000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-150000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-150000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-150000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-150000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-150000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-150000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-150000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-150000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-150000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-150000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-150000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-150000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-150000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-150000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-150000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-150000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-150000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-150000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-150000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-150000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-150000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-150000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-150000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-150000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-150000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-150000</v>
      </c>
      <c r="BI24" s="184"/>
    </row>
    <row r="25" spans="2:61">
      <c r="B25" s="175"/>
      <c r="C25" s="58" t="str">
        <f>設定!B11</f>
        <v>VISA</v>
      </c>
      <c r="D25" s="183">
        <f>'1月'!BL25+SUMIF(E47:E56,設定!$B$11,D47:D56)-SUMIF(E58:E130,設定!$B$11,D58:D130)+SUMIF(E39,設定!$B$11,D39)+SUMIF(E41,設定!$B$11,D41)-SUMIF(E38,設定!$B$11,D38)-SUMIF(E40,設定!$B$11,D40)</f>
        <v>-71000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-71000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-71000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-71000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-71000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-71000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-71000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-71000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-71000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-71000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-71000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-71000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-71000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-71000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-71000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-71000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-71000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-71000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-71000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-71000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-71000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-71000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-71000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-71000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-71000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-71000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-71000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-71000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-71000</v>
      </c>
      <c r="BI25" s="184"/>
    </row>
    <row r="26" spans="2:61">
      <c r="B26" s="175"/>
      <c r="C26" s="58" t="str">
        <f>設定!B12</f>
        <v>MASTER</v>
      </c>
      <c r="D26" s="183">
        <f>'1月'!BL26+SUMIF(E47:E56,設定!$B$12,D47:D56)-SUMIF(E58:E130,設定!$B$12,D58:D130)+SUMIF(E39,設定!$B$12,D39)+SUMIF(E41,設定!$B$12,D41)-SUMIF(E38,設定!$B$12,D38)-SUMIF(E40,設定!$B$12,D40)</f>
        <v>-30000</v>
      </c>
      <c r="E26" s="184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</row>
    <row r="27" spans="2:61">
      <c r="B27" s="175"/>
      <c r="C27" s="58" t="str">
        <f>設定!B13</f>
        <v>GMO証券</v>
      </c>
      <c r="D27" s="183">
        <f>'1月'!BL27+SUMIF(E47:E56,設定!$B$13,D47:D56)-SUMIF(E58:E130,設定!$B$13,D58:D130)+SUMIF(E39,設定!$B$13,D39)+SUMIF(E41,設定!$B$13,D41)-SUMIF(E38,設定!$B$13,D38)-SUMIF(E40,設定!$B$13,D40)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</row>
    <row r="28" spans="2:61">
      <c r="B28" s="175"/>
      <c r="C28" s="58">
        <f>設定!B14</f>
        <v>0</v>
      </c>
      <c r="D28" s="183">
        <f>'1月'!BL28+SUMIF(E47:E56,設定!$B$14,D47:D56)-SUMIF(E58:E130,設定!$B$14,D58:D130)+SUMIF(E39,設定!$B$14,D39)+SUMIF(E41,設定!$B$14,D41)-SUMIF(E38,設定!$B$14,D38)-SUMIF(E40,設定!$B$14,D40)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</row>
    <row r="29" spans="2:61">
      <c r="B29" s="175"/>
      <c r="C29" s="58">
        <f>設定!B15</f>
        <v>0</v>
      </c>
      <c r="D29" s="183">
        <f>'1月'!BL29+SUMIF(E47:E56,設定!$B$15,D47:D56)-SUMIF(E58:E130,設定!$B$15,D58:D130)+SUMIF(E39,設定!$B$15,D39)+SUMIF(E41,設定!$B$15,D41)-SUMIF(E38,設定!$B$15,D38)-SUMIF(E40,設定!$B$15,D40)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</row>
    <row r="30" spans="2:61">
      <c r="B30" s="175"/>
      <c r="C30" s="58">
        <f>設定!B16</f>
        <v>0</v>
      </c>
      <c r="D30" s="183">
        <f>'1月'!BL30+SUMIF(E47:E56,設定!$B$16,D47:D56)-SUMIF(E58:E130,設定!$B$16,D58:D130)+SUMIF(E39,設定!$B$16,D39)+SUMIF(E41,設定!$B$16,D41)-SUMIF(E38,設定!$B$16,D38)-SUMIF(E40,設定!$B$16,D40)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</row>
    <row r="31" spans="2:61">
      <c r="B31" s="175"/>
      <c r="C31" s="58">
        <f>設定!B17</f>
        <v>0</v>
      </c>
      <c r="D31" s="183">
        <f>'1月'!BL31+SUMIF(E47:E56,設定!$B$17,D47:D56)-SUMIF(E58:E130,設定!$B$17,D58:D130)+SUMIF(E39,設定!$B$17,D39)+SUMIF(E41,設定!$B$17,D41)-SUMIF(E38,設定!$B$17,D38)-SUMIF(E40,設定!$B$17,D40)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</row>
    <row r="32" spans="2:61">
      <c r="B32" s="175"/>
      <c r="C32" s="58">
        <f>設定!B18</f>
        <v>0</v>
      </c>
      <c r="D32" s="183">
        <f>'1月'!BL32+SUMIF(E47:E56,設定!$B$18,D47:D56)-SUMIF(E58:E130,設定!$B$18,D58:D130)+SUMIF(E39,設定!$B$18,D39)+SUMIF(E41,設定!$B$18,D41)-SUMIF(E38,設定!$B$18,D38)-SUMIF(E40,設定!$B$18,D40)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</row>
    <row r="33" spans="2:61">
      <c r="B33" s="175"/>
      <c r="C33" s="58">
        <f>設定!B19</f>
        <v>0</v>
      </c>
      <c r="D33" s="183">
        <f>'1月'!BL33+SUMIF(E47:E56,設定!$B$19,D47:D56)-SUMIF(E58:E130,設定!$B$19,D58:D130)+SUMIF(E39,設定!$B$19,D39)+SUMIF(E41,設定!$B$19,D41)-SUMIF(E38,設定!$B$19,D38)-SUMIF(E40,設定!$B$19,D40)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</row>
    <row r="34" spans="2:61" s="75" customFormat="1" ht="21" thickBot="1">
      <c r="B34" s="186"/>
      <c r="C34" s="81" t="s">
        <v>65</v>
      </c>
      <c r="D34" s="153">
        <f>SUM(D19:E33)</f>
        <v>7304000</v>
      </c>
      <c r="E34" s="154"/>
      <c r="F34" s="153">
        <f>SUM(F19:G33)</f>
        <v>7304000</v>
      </c>
      <c r="G34" s="154"/>
      <c r="H34" s="153">
        <f t="shared" ref="H34" si="6">SUM(H19:I33)</f>
        <v>7304000</v>
      </c>
      <c r="I34" s="154"/>
      <c r="J34" s="153">
        <f t="shared" ref="J34" si="7">SUM(J19:K33)</f>
        <v>7304000</v>
      </c>
      <c r="K34" s="154"/>
      <c r="L34" s="153">
        <f t="shared" ref="L34" si="8">SUM(L19:M33)</f>
        <v>7304000</v>
      </c>
      <c r="M34" s="154"/>
      <c r="N34" s="153">
        <f t="shared" ref="N34" si="9">SUM(N19:O33)</f>
        <v>7304000</v>
      </c>
      <c r="O34" s="154"/>
      <c r="P34" s="153">
        <f t="shared" ref="P34" si="10">SUM(P19:Q33)</f>
        <v>7304000</v>
      </c>
      <c r="Q34" s="154"/>
      <c r="R34" s="153">
        <f t="shared" ref="R34" si="11">SUM(R19:S33)</f>
        <v>7304000</v>
      </c>
      <c r="S34" s="154"/>
      <c r="T34" s="153">
        <f t="shared" ref="T34" si="12">SUM(T19:U33)</f>
        <v>7304000</v>
      </c>
      <c r="U34" s="154"/>
      <c r="V34" s="153">
        <f t="shared" ref="V34" si="13">SUM(V19:W33)</f>
        <v>7304000</v>
      </c>
      <c r="W34" s="154"/>
      <c r="X34" s="153">
        <f t="shared" ref="X34" si="14">SUM(X19:Y33)</f>
        <v>7304000</v>
      </c>
      <c r="Y34" s="154"/>
      <c r="Z34" s="153">
        <f t="shared" ref="Z34" si="15">SUM(Z19:AA33)</f>
        <v>7304000</v>
      </c>
      <c r="AA34" s="154"/>
      <c r="AB34" s="153">
        <f t="shared" ref="AB34" si="16">SUM(AB19:AC33)</f>
        <v>7304000</v>
      </c>
      <c r="AC34" s="154"/>
      <c r="AD34" s="153">
        <f t="shared" ref="AD34" si="17">SUM(AD19:AE33)</f>
        <v>7304000</v>
      </c>
      <c r="AE34" s="154"/>
      <c r="AF34" s="153">
        <f t="shared" ref="AF34" si="18">SUM(AF19:AG33)</f>
        <v>7304000</v>
      </c>
      <c r="AG34" s="154"/>
      <c r="AH34" s="153">
        <f t="shared" ref="AH34" si="19">SUM(AH19:AI33)</f>
        <v>7304000</v>
      </c>
      <c r="AI34" s="154"/>
      <c r="AJ34" s="153">
        <f t="shared" ref="AJ34" si="20">SUM(AJ19:AK33)</f>
        <v>7304000</v>
      </c>
      <c r="AK34" s="154"/>
      <c r="AL34" s="153">
        <f t="shared" ref="AL34" si="21">SUM(AL19:AM33)</f>
        <v>7304000</v>
      </c>
      <c r="AM34" s="154"/>
      <c r="AN34" s="153">
        <f t="shared" ref="AN34" si="22">SUM(AN19:AO33)</f>
        <v>7304000</v>
      </c>
      <c r="AO34" s="154"/>
      <c r="AP34" s="153">
        <f t="shared" ref="AP34" si="23">SUM(AP19:AQ33)</f>
        <v>7304000</v>
      </c>
      <c r="AQ34" s="154"/>
      <c r="AR34" s="153">
        <f t="shared" ref="AR34" si="24">SUM(AR19:AS33)</f>
        <v>7304000</v>
      </c>
      <c r="AS34" s="154"/>
      <c r="AT34" s="153">
        <f t="shared" ref="AT34" si="25">SUM(AT19:AU33)</f>
        <v>7304000</v>
      </c>
      <c r="AU34" s="154"/>
      <c r="AV34" s="153">
        <f t="shared" ref="AV34" si="26">SUM(AV19:AW33)</f>
        <v>7304000</v>
      </c>
      <c r="AW34" s="154"/>
      <c r="AX34" s="153">
        <f t="shared" ref="AX34" si="27">SUM(AX19:AY33)</f>
        <v>7304000</v>
      </c>
      <c r="AY34" s="154"/>
      <c r="AZ34" s="153">
        <f t="shared" ref="AZ34" si="28">SUM(AZ19:BA33)</f>
        <v>7304000</v>
      </c>
      <c r="BA34" s="154"/>
      <c r="BB34" s="153">
        <f t="shared" ref="BB34" si="29">SUM(BB19:BC33)</f>
        <v>7304000</v>
      </c>
      <c r="BC34" s="154"/>
      <c r="BD34" s="153">
        <f t="shared" ref="BD34" si="30">SUM(BD19:BE33)</f>
        <v>7304000</v>
      </c>
      <c r="BE34" s="154"/>
      <c r="BF34" s="153">
        <f t="shared" ref="BF34" si="31">SUM(BF19:BG33)</f>
        <v>7304000</v>
      </c>
      <c r="BG34" s="154"/>
      <c r="BH34" s="153">
        <f t="shared" ref="BH34" si="32">SUM(BH19:BI33)</f>
        <v>7304000</v>
      </c>
      <c r="BI34" s="154"/>
    </row>
    <row r="35" spans="2:61" ht="21" thickBot="1">
      <c r="C35">
        <v>1</v>
      </c>
    </row>
    <row r="36" spans="2:61">
      <c r="B36" s="157" t="s">
        <v>62</v>
      </c>
      <c r="C36" s="45" t="s">
        <v>47</v>
      </c>
      <c r="D36" s="160">
        <f>D44</f>
        <v>45689</v>
      </c>
      <c r="E36" s="161"/>
      <c r="F36" s="160">
        <f>D36+1</f>
        <v>45690</v>
      </c>
      <c r="G36" s="161"/>
      <c r="H36" s="160">
        <f>F36+1</f>
        <v>45691</v>
      </c>
      <c r="I36" s="161"/>
      <c r="J36" s="160">
        <f>H36+1</f>
        <v>45692</v>
      </c>
      <c r="K36" s="161"/>
      <c r="L36" s="160">
        <f>J36+1</f>
        <v>45693</v>
      </c>
      <c r="M36" s="161"/>
      <c r="N36" s="160">
        <f>L36+1</f>
        <v>45694</v>
      </c>
      <c r="O36" s="161"/>
      <c r="P36" s="160">
        <f>N36+1</f>
        <v>45695</v>
      </c>
      <c r="Q36" s="161"/>
      <c r="R36" s="160">
        <f>P36+1</f>
        <v>45696</v>
      </c>
      <c r="S36" s="161"/>
      <c r="T36" s="160">
        <f>R36+1</f>
        <v>45697</v>
      </c>
      <c r="U36" s="161"/>
      <c r="V36" s="160">
        <f>T36+1</f>
        <v>45698</v>
      </c>
      <c r="W36" s="161"/>
      <c r="X36" s="160">
        <f>V36+1</f>
        <v>45699</v>
      </c>
      <c r="Y36" s="161"/>
      <c r="Z36" s="160">
        <f>X36+1</f>
        <v>45700</v>
      </c>
      <c r="AA36" s="161"/>
      <c r="AB36" s="160">
        <f>Z36+1</f>
        <v>45701</v>
      </c>
      <c r="AC36" s="161"/>
      <c r="AD36" s="160">
        <f>AB36+1</f>
        <v>45702</v>
      </c>
      <c r="AE36" s="161"/>
      <c r="AF36" s="160">
        <f>AD36+1</f>
        <v>45703</v>
      </c>
      <c r="AG36" s="161"/>
      <c r="AH36" s="160">
        <f>AF36+1</f>
        <v>45704</v>
      </c>
      <c r="AI36" s="161"/>
      <c r="AJ36" s="160">
        <f>AH36+1</f>
        <v>45705</v>
      </c>
      <c r="AK36" s="161"/>
      <c r="AL36" s="160">
        <f>AJ36+1</f>
        <v>45706</v>
      </c>
      <c r="AM36" s="161"/>
      <c r="AN36" s="160">
        <f>AL36+1</f>
        <v>45707</v>
      </c>
      <c r="AO36" s="161"/>
      <c r="AP36" s="160">
        <f>AN36+1</f>
        <v>45708</v>
      </c>
      <c r="AQ36" s="161"/>
      <c r="AR36" s="160">
        <f>AP36+1</f>
        <v>45709</v>
      </c>
      <c r="AS36" s="161"/>
      <c r="AT36" s="160">
        <f>AR36+1</f>
        <v>45710</v>
      </c>
      <c r="AU36" s="161"/>
      <c r="AV36" s="160">
        <f>AT36+1</f>
        <v>45711</v>
      </c>
      <c r="AW36" s="161"/>
      <c r="AX36" s="160">
        <f>AV36+1</f>
        <v>45712</v>
      </c>
      <c r="AY36" s="161"/>
      <c r="AZ36" s="160">
        <f>AX36+1</f>
        <v>45713</v>
      </c>
      <c r="BA36" s="161"/>
      <c r="BB36" s="160">
        <f>AZ36+1</f>
        <v>45714</v>
      </c>
      <c r="BC36" s="161"/>
      <c r="BD36" s="160">
        <f>BB36+1</f>
        <v>45715</v>
      </c>
      <c r="BE36" s="161"/>
      <c r="BF36" s="160">
        <f>BD36+1</f>
        <v>45716</v>
      </c>
      <c r="BG36" s="161"/>
      <c r="BH36" s="160">
        <f>BF36+1</f>
        <v>45717</v>
      </c>
      <c r="BI36" s="161"/>
    </row>
    <row r="37" spans="2:61" ht="21" thickBot="1">
      <c r="B37" s="158"/>
      <c r="C37" s="46" t="s">
        <v>46</v>
      </c>
      <c r="D37" s="162">
        <f>D36</f>
        <v>45689</v>
      </c>
      <c r="E37" s="163"/>
      <c r="F37" s="155">
        <f>F36</f>
        <v>45690</v>
      </c>
      <c r="G37" s="156"/>
      <c r="H37" s="155">
        <f>H36</f>
        <v>45691</v>
      </c>
      <c r="I37" s="156"/>
      <c r="J37" s="155">
        <f>J36</f>
        <v>45692</v>
      </c>
      <c r="K37" s="156"/>
      <c r="L37" s="155">
        <f>L36</f>
        <v>45693</v>
      </c>
      <c r="M37" s="156"/>
      <c r="N37" s="155">
        <f>N36</f>
        <v>45694</v>
      </c>
      <c r="O37" s="156"/>
      <c r="P37" s="155">
        <f>P36</f>
        <v>45695</v>
      </c>
      <c r="Q37" s="156"/>
      <c r="R37" s="155">
        <f>R36</f>
        <v>45696</v>
      </c>
      <c r="S37" s="156"/>
      <c r="T37" s="155">
        <f>T36</f>
        <v>45697</v>
      </c>
      <c r="U37" s="156"/>
      <c r="V37" s="155">
        <f>V36</f>
        <v>45698</v>
      </c>
      <c r="W37" s="156"/>
      <c r="X37" s="155">
        <f>X36</f>
        <v>45699</v>
      </c>
      <c r="Y37" s="156"/>
      <c r="Z37" s="155">
        <f>Z36</f>
        <v>45700</v>
      </c>
      <c r="AA37" s="156"/>
      <c r="AB37" s="155">
        <f>AB36</f>
        <v>45701</v>
      </c>
      <c r="AC37" s="156"/>
      <c r="AD37" s="155">
        <f>AD36</f>
        <v>45702</v>
      </c>
      <c r="AE37" s="156"/>
      <c r="AF37" s="155">
        <f>AF36</f>
        <v>45703</v>
      </c>
      <c r="AG37" s="156"/>
      <c r="AH37" s="155">
        <f>AH36</f>
        <v>45704</v>
      </c>
      <c r="AI37" s="156"/>
      <c r="AJ37" s="155">
        <f>AJ36</f>
        <v>45705</v>
      </c>
      <c r="AK37" s="156"/>
      <c r="AL37" s="155">
        <f>AL36</f>
        <v>45706</v>
      </c>
      <c r="AM37" s="156"/>
      <c r="AN37" s="155">
        <f>AN36</f>
        <v>45707</v>
      </c>
      <c r="AO37" s="156"/>
      <c r="AP37" s="155">
        <f>AP36</f>
        <v>45708</v>
      </c>
      <c r="AQ37" s="156"/>
      <c r="AR37" s="155">
        <f>AR36</f>
        <v>45709</v>
      </c>
      <c r="AS37" s="156"/>
      <c r="AT37" s="155">
        <f>AT36</f>
        <v>45710</v>
      </c>
      <c r="AU37" s="156"/>
      <c r="AV37" s="155">
        <f>AV36</f>
        <v>45711</v>
      </c>
      <c r="AW37" s="156"/>
      <c r="AX37" s="155">
        <f>AX36</f>
        <v>45712</v>
      </c>
      <c r="AY37" s="156"/>
      <c r="AZ37" s="155">
        <f>AZ36</f>
        <v>45713</v>
      </c>
      <c r="BA37" s="156"/>
      <c r="BB37" s="155">
        <f>BB36</f>
        <v>45714</v>
      </c>
      <c r="BC37" s="156"/>
      <c r="BD37" s="155">
        <f>BD36</f>
        <v>45715</v>
      </c>
      <c r="BE37" s="156"/>
      <c r="BF37" s="155">
        <f>BF36</f>
        <v>45716</v>
      </c>
      <c r="BG37" s="156"/>
      <c r="BH37" s="155">
        <f>BH36</f>
        <v>45717</v>
      </c>
      <c r="BI37" s="156"/>
    </row>
    <row r="38" spans="2:61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</row>
    <row r="39" spans="2:61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</row>
    <row r="40" spans="2:61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</row>
    <row r="41" spans="2:61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</row>
    <row r="42" spans="2:61" ht="21" thickBot="1">
      <c r="C42">
        <v>1</v>
      </c>
    </row>
    <row r="43" spans="2:61" ht="21" hidden="1" thickBot="1">
      <c r="C43">
        <v>1</v>
      </c>
      <c r="D43" s="164">
        <f>WEEKDAY(D44)</f>
        <v>7</v>
      </c>
      <c r="E43" s="164"/>
      <c r="F43" s="164">
        <f t="shared" ref="F43" si="33">WEEKDAY(F44)</f>
        <v>1</v>
      </c>
      <c r="G43" s="164"/>
      <c r="H43" s="164">
        <f t="shared" ref="H43" si="34">WEEKDAY(H44)</f>
        <v>2</v>
      </c>
      <c r="I43" s="164"/>
      <c r="J43" s="164">
        <f t="shared" ref="J43" si="35">WEEKDAY(J44)</f>
        <v>3</v>
      </c>
      <c r="K43" s="164"/>
      <c r="L43" s="164">
        <f t="shared" ref="L43" si="36">WEEKDAY(L44)</f>
        <v>4</v>
      </c>
      <c r="M43" s="164"/>
      <c r="N43" s="164">
        <f t="shared" ref="N43" si="37">WEEKDAY(N44)</f>
        <v>5</v>
      </c>
      <c r="O43" s="164"/>
      <c r="P43" s="164">
        <f t="shared" ref="P43" si="38">WEEKDAY(P44)</f>
        <v>6</v>
      </c>
      <c r="Q43" s="164"/>
      <c r="R43" s="164">
        <f t="shared" ref="R43" si="39">WEEKDAY(R44)</f>
        <v>7</v>
      </c>
      <c r="S43" s="164"/>
      <c r="T43" s="164">
        <f t="shared" ref="T43" si="40">WEEKDAY(T44)</f>
        <v>1</v>
      </c>
      <c r="U43" s="164"/>
      <c r="V43" s="164">
        <f t="shared" ref="V43" si="41">WEEKDAY(V44)</f>
        <v>2</v>
      </c>
      <c r="W43" s="164"/>
      <c r="X43" s="164">
        <f t="shared" ref="X43" si="42">WEEKDAY(X44)</f>
        <v>3</v>
      </c>
      <c r="Y43" s="164"/>
      <c r="Z43" s="164">
        <f t="shared" ref="Z43" si="43">WEEKDAY(Z44)</f>
        <v>4</v>
      </c>
      <c r="AA43" s="164"/>
      <c r="AB43" s="164">
        <f t="shared" ref="AB43" si="44">WEEKDAY(AB44)</f>
        <v>5</v>
      </c>
      <c r="AC43" s="164"/>
      <c r="AD43" s="164">
        <f t="shared" ref="AD43" si="45">WEEKDAY(AD44)</f>
        <v>6</v>
      </c>
      <c r="AE43" s="164"/>
      <c r="AF43" s="164">
        <f t="shared" ref="AF43" si="46">WEEKDAY(AF44)</f>
        <v>7</v>
      </c>
      <c r="AG43" s="164"/>
      <c r="AH43" s="164">
        <f t="shared" ref="AH43" si="47">WEEKDAY(AH44)</f>
        <v>1</v>
      </c>
      <c r="AI43" s="164"/>
      <c r="AJ43" s="164">
        <f t="shared" ref="AJ43" si="48">WEEKDAY(AJ44)</f>
        <v>2</v>
      </c>
      <c r="AK43" s="164"/>
      <c r="AL43" s="164">
        <f t="shared" ref="AL43" si="49">WEEKDAY(AL44)</f>
        <v>3</v>
      </c>
      <c r="AM43" s="164"/>
      <c r="AN43" s="164">
        <f t="shared" ref="AN43" si="50">WEEKDAY(AN44)</f>
        <v>4</v>
      </c>
      <c r="AO43" s="164"/>
      <c r="AP43" s="164">
        <f t="shared" ref="AP43" si="51">WEEKDAY(AP44)</f>
        <v>5</v>
      </c>
      <c r="AQ43" s="164"/>
      <c r="AR43" s="164">
        <f t="shared" ref="AR43" si="52">WEEKDAY(AR44)</f>
        <v>6</v>
      </c>
      <c r="AS43" s="164"/>
      <c r="AT43" s="164">
        <f t="shared" ref="AT43" si="53">WEEKDAY(AT44)</f>
        <v>7</v>
      </c>
      <c r="AU43" s="164"/>
      <c r="AV43" s="164">
        <f t="shared" ref="AV43" si="54">WEEKDAY(AV44)</f>
        <v>1</v>
      </c>
      <c r="AW43" s="164"/>
      <c r="AX43" s="164">
        <f t="shared" ref="AX43" si="55">WEEKDAY(AX44)</f>
        <v>2</v>
      </c>
      <c r="AY43" s="164"/>
      <c r="AZ43" s="164">
        <f t="shared" ref="AZ43" si="56">WEEKDAY(AZ44)</f>
        <v>3</v>
      </c>
      <c r="BA43" s="164"/>
      <c r="BB43" s="164">
        <f t="shared" ref="BB43" si="57">WEEKDAY(BB44)</f>
        <v>4</v>
      </c>
      <c r="BC43" s="164"/>
      <c r="BD43" s="164">
        <f t="shared" ref="BD43" si="58">WEEKDAY(BD44)</f>
        <v>5</v>
      </c>
      <c r="BE43" s="164"/>
      <c r="BF43" s="164">
        <f t="shared" ref="BF43" si="59">WEEKDAY(BF44)</f>
        <v>6</v>
      </c>
      <c r="BG43" s="164"/>
      <c r="BH43" s="164">
        <f t="shared" ref="BH43" si="60">WEEKDAY(BH44)</f>
        <v>7</v>
      </c>
      <c r="BI43" s="164"/>
    </row>
    <row r="44" spans="2:61">
      <c r="B44" s="33"/>
      <c r="C44" s="35" t="s">
        <v>47</v>
      </c>
      <c r="D44" s="160">
        <f>DATE(設定!N8,2,設定!N5)</f>
        <v>45689</v>
      </c>
      <c r="E44" s="161"/>
      <c r="F44" s="160">
        <f>D44+1</f>
        <v>45690</v>
      </c>
      <c r="G44" s="161"/>
      <c r="H44" s="160">
        <f>F44+1</f>
        <v>45691</v>
      </c>
      <c r="I44" s="161"/>
      <c r="J44" s="160">
        <f>H44+1</f>
        <v>45692</v>
      </c>
      <c r="K44" s="161"/>
      <c r="L44" s="160">
        <f>J44+1</f>
        <v>45693</v>
      </c>
      <c r="M44" s="161"/>
      <c r="N44" s="160">
        <f>L44+1</f>
        <v>45694</v>
      </c>
      <c r="O44" s="161"/>
      <c r="P44" s="160">
        <f>N44+1</f>
        <v>45695</v>
      </c>
      <c r="Q44" s="161"/>
      <c r="R44" s="160">
        <f>P44+1</f>
        <v>45696</v>
      </c>
      <c r="S44" s="161"/>
      <c r="T44" s="160">
        <f>R44+1</f>
        <v>45697</v>
      </c>
      <c r="U44" s="161"/>
      <c r="V44" s="160">
        <f>T44+1</f>
        <v>45698</v>
      </c>
      <c r="W44" s="161"/>
      <c r="X44" s="160">
        <f>V44+1</f>
        <v>45699</v>
      </c>
      <c r="Y44" s="161"/>
      <c r="Z44" s="160">
        <f>X44+1</f>
        <v>45700</v>
      </c>
      <c r="AA44" s="161"/>
      <c r="AB44" s="160">
        <f>Z44+1</f>
        <v>45701</v>
      </c>
      <c r="AC44" s="161"/>
      <c r="AD44" s="160">
        <f>AB44+1</f>
        <v>45702</v>
      </c>
      <c r="AE44" s="161"/>
      <c r="AF44" s="160">
        <f>AD44+1</f>
        <v>45703</v>
      </c>
      <c r="AG44" s="161"/>
      <c r="AH44" s="160">
        <f>AF44+1</f>
        <v>45704</v>
      </c>
      <c r="AI44" s="161"/>
      <c r="AJ44" s="160">
        <f>AH44+1</f>
        <v>45705</v>
      </c>
      <c r="AK44" s="161"/>
      <c r="AL44" s="160">
        <f>AJ44+1</f>
        <v>45706</v>
      </c>
      <c r="AM44" s="161"/>
      <c r="AN44" s="160">
        <f>AL44+1</f>
        <v>45707</v>
      </c>
      <c r="AO44" s="161"/>
      <c r="AP44" s="160">
        <f>AN44+1</f>
        <v>45708</v>
      </c>
      <c r="AQ44" s="161"/>
      <c r="AR44" s="160">
        <f>AP44+1</f>
        <v>45709</v>
      </c>
      <c r="AS44" s="161"/>
      <c r="AT44" s="160">
        <f>AR44+1</f>
        <v>45710</v>
      </c>
      <c r="AU44" s="161"/>
      <c r="AV44" s="160">
        <f>AT44+1</f>
        <v>45711</v>
      </c>
      <c r="AW44" s="161"/>
      <c r="AX44" s="160">
        <f>AV44+1</f>
        <v>45712</v>
      </c>
      <c r="AY44" s="161"/>
      <c r="AZ44" s="160">
        <f>AX44+1</f>
        <v>45713</v>
      </c>
      <c r="BA44" s="161"/>
      <c r="BB44" s="160">
        <f>AZ44+1</f>
        <v>45714</v>
      </c>
      <c r="BC44" s="161"/>
      <c r="BD44" s="160">
        <f>BB44+1</f>
        <v>45715</v>
      </c>
      <c r="BE44" s="161"/>
      <c r="BF44" s="160">
        <f>BD44+1</f>
        <v>45716</v>
      </c>
      <c r="BG44" s="161"/>
      <c r="BH44" s="160">
        <f>BF44+1</f>
        <v>45717</v>
      </c>
      <c r="BI44" s="161"/>
    </row>
    <row r="45" spans="2:61">
      <c r="B45" s="34"/>
      <c r="C45" s="38" t="s">
        <v>46</v>
      </c>
      <c r="D45" s="155">
        <f>D44</f>
        <v>45689</v>
      </c>
      <c r="E45" s="156"/>
      <c r="F45" s="155">
        <f>F44</f>
        <v>45690</v>
      </c>
      <c r="G45" s="156"/>
      <c r="H45" s="155">
        <f>H44</f>
        <v>45691</v>
      </c>
      <c r="I45" s="156"/>
      <c r="J45" s="155">
        <f>J44</f>
        <v>45692</v>
      </c>
      <c r="K45" s="156"/>
      <c r="L45" s="155">
        <f>L44</f>
        <v>45693</v>
      </c>
      <c r="M45" s="156"/>
      <c r="N45" s="155">
        <f>N44</f>
        <v>45694</v>
      </c>
      <c r="O45" s="156"/>
      <c r="P45" s="155">
        <f>P44</f>
        <v>45695</v>
      </c>
      <c r="Q45" s="156"/>
      <c r="R45" s="155">
        <f>R44</f>
        <v>45696</v>
      </c>
      <c r="S45" s="156"/>
      <c r="T45" s="155">
        <f>T44</f>
        <v>45697</v>
      </c>
      <c r="U45" s="156"/>
      <c r="V45" s="155">
        <f>V44</f>
        <v>45698</v>
      </c>
      <c r="W45" s="156"/>
      <c r="X45" s="155">
        <f>X44</f>
        <v>45699</v>
      </c>
      <c r="Y45" s="156"/>
      <c r="Z45" s="155">
        <f>Z44</f>
        <v>45700</v>
      </c>
      <c r="AA45" s="156"/>
      <c r="AB45" s="155">
        <f>AB44</f>
        <v>45701</v>
      </c>
      <c r="AC45" s="156"/>
      <c r="AD45" s="155">
        <f>AD44</f>
        <v>45702</v>
      </c>
      <c r="AE45" s="156"/>
      <c r="AF45" s="155">
        <f>AF44</f>
        <v>45703</v>
      </c>
      <c r="AG45" s="156"/>
      <c r="AH45" s="155">
        <f>AH44</f>
        <v>45704</v>
      </c>
      <c r="AI45" s="156"/>
      <c r="AJ45" s="155">
        <f>AJ44</f>
        <v>45705</v>
      </c>
      <c r="AK45" s="156"/>
      <c r="AL45" s="155">
        <f>AL44</f>
        <v>45706</v>
      </c>
      <c r="AM45" s="156"/>
      <c r="AN45" s="155">
        <f>AN44</f>
        <v>45707</v>
      </c>
      <c r="AO45" s="156"/>
      <c r="AP45" s="155">
        <f>AP44</f>
        <v>45708</v>
      </c>
      <c r="AQ45" s="156"/>
      <c r="AR45" s="155">
        <f>AR44</f>
        <v>45709</v>
      </c>
      <c r="AS45" s="156"/>
      <c r="AT45" s="155">
        <f>AT44</f>
        <v>45710</v>
      </c>
      <c r="AU45" s="156"/>
      <c r="AV45" s="155">
        <f>AV44</f>
        <v>45711</v>
      </c>
      <c r="AW45" s="156"/>
      <c r="AX45" s="155">
        <f>AX44</f>
        <v>45712</v>
      </c>
      <c r="AY45" s="156"/>
      <c r="AZ45" s="155">
        <f>AZ44</f>
        <v>45713</v>
      </c>
      <c r="BA45" s="156"/>
      <c r="BB45" s="155">
        <f>BB44</f>
        <v>45714</v>
      </c>
      <c r="BC45" s="156"/>
      <c r="BD45" s="155">
        <f>BD44</f>
        <v>45715</v>
      </c>
      <c r="BE45" s="156"/>
      <c r="BF45" s="155">
        <f>BF44</f>
        <v>45716</v>
      </c>
      <c r="BG45" s="156"/>
      <c r="BH45" s="155">
        <f>BH44</f>
        <v>45717</v>
      </c>
      <c r="BI45" s="156"/>
    </row>
    <row r="46" spans="2:61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</row>
    <row r="47" spans="2:61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</row>
    <row r="48" spans="2:61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/>
      <c r="AQ48" s="42"/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</row>
    <row r="49" spans="2:61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</row>
    <row r="50" spans="2:61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</row>
    <row r="51" spans="2:61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</row>
    <row r="52" spans="2:61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</row>
    <row r="53" spans="2:61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</row>
    <row r="54" spans="2:61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</row>
    <row r="55" spans="2:61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</row>
    <row r="56" spans="2:61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</row>
    <row r="57" spans="2:61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</row>
    <row r="58" spans="2:61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</row>
    <row r="59" spans="2:61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</row>
    <row r="60" spans="2:61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</row>
    <row r="61" spans="2:61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</row>
    <row r="62" spans="2:61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</row>
    <row r="63" spans="2:61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</row>
    <row r="64" spans="2:61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</row>
    <row r="65" spans="2:61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</row>
    <row r="66" spans="2:61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</row>
    <row r="67" spans="2:61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</row>
    <row r="68" spans="2:61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</row>
    <row r="69" spans="2:61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</row>
    <row r="70" spans="2:61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</row>
    <row r="71" spans="2:61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</row>
    <row r="72" spans="2:61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</row>
    <row r="73" spans="2:61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</row>
    <row r="74" spans="2:61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</row>
    <row r="75" spans="2:61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</row>
    <row r="76" spans="2:61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</row>
    <row r="77" spans="2:61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</row>
    <row r="78" spans="2:61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</row>
    <row r="79" spans="2:61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</row>
    <row r="80" spans="2:61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</row>
    <row r="81" spans="2:61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</row>
    <row r="82" spans="2:61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</row>
    <row r="83" spans="2:61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</row>
    <row r="84" spans="2:61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</row>
    <row r="85" spans="2:61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</row>
    <row r="86" spans="2:61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</row>
    <row r="87" spans="2:61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</row>
    <row r="88" spans="2:61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</row>
    <row r="89" spans="2:61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</row>
    <row r="90" spans="2:61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</row>
    <row r="91" spans="2:61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/>
      <c r="Q91" s="44"/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/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</row>
    <row r="92" spans="2:61">
      <c r="B92" s="179"/>
      <c r="C92" s="36" t="str">
        <f>C91</f>
        <v>食費</v>
      </c>
      <c r="D92" s="41"/>
      <c r="E92" s="42"/>
      <c r="F92" s="41"/>
      <c r="G92" s="42"/>
      <c r="H92" s="41"/>
      <c r="I92" s="42"/>
      <c r="J92" s="41"/>
      <c r="K92" s="42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1"/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</row>
    <row r="93" spans="2:61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</row>
    <row r="94" spans="2:61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0</v>
      </c>
      <c r="AM94" s="170"/>
      <c r="AN94" s="169">
        <f>SUM(AN91:AN93)</f>
        <v>0</v>
      </c>
      <c r="AO94" s="170"/>
      <c r="AP94" s="169">
        <f>SUM(AP91:AP93)</f>
        <v>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</row>
    <row r="95" spans="2:61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/>
      <c r="K95" s="42"/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</row>
    <row r="96" spans="2:61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</row>
    <row r="97" spans="2:61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</row>
    <row r="98" spans="2:61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</row>
    <row r="99" spans="2:61">
      <c r="B99" s="179"/>
      <c r="C99" s="36" t="str">
        <f>設定!L7</f>
        <v>日用品</v>
      </c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</row>
    <row r="100" spans="2:61">
      <c r="B100" s="179"/>
      <c r="C100" s="36" t="str">
        <f>C99</f>
        <v>日用品</v>
      </c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</row>
    <row r="101" spans="2:61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</row>
    <row r="102" spans="2:61">
      <c r="B102" s="179"/>
      <c r="C102" s="38" t="s">
        <v>52</v>
      </c>
      <c r="D102" s="169">
        <f>SUM(D99:D101)</f>
        <v>0</v>
      </c>
      <c r="E102" s="170"/>
      <c r="F102" s="169">
        <f>SUM(F99:F101)</f>
        <v>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</row>
    <row r="103" spans="2:61">
      <c r="B103" s="179"/>
      <c r="C103" s="36" t="str">
        <f>設定!L8</f>
        <v>娯楽費</v>
      </c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</row>
    <row r="104" spans="2:61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</row>
    <row r="105" spans="2:61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</row>
    <row r="106" spans="2:61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</row>
    <row r="107" spans="2:61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</row>
    <row r="108" spans="2:61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</row>
    <row r="109" spans="2:61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</row>
    <row r="110" spans="2:61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</row>
    <row r="111" spans="2:61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</row>
    <row r="112" spans="2:61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</row>
    <row r="113" spans="2:61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</row>
    <row r="114" spans="2:61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</row>
    <row r="115" spans="2:61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</row>
    <row r="116" spans="2:61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</row>
    <row r="117" spans="2:61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</row>
    <row r="118" spans="2:61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</row>
    <row r="119" spans="2:61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</row>
    <row r="120" spans="2:61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</row>
    <row r="121" spans="2:61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</row>
    <row r="122" spans="2:61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</row>
    <row r="123" spans="2:61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</row>
    <row r="124" spans="2:61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</row>
    <row r="125" spans="2:61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</row>
    <row r="126" spans="2:61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</row>
    <row r="127" spans="2:61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</row>
    <row r="128" spans="2:61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</row>
    <row r="129" spans="2:61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</row>
    <row r="130" spans="2:61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</row>
    <row r="131" spans="2:61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0</v>
      </c>
      <c r="G131" s="172"/>
      <c r="H131" s="171">
        <f>SUM(H94,H98,H102,H106,H110,H114,H118,H122,H126,H130)</f>
        <v>0</v>
      </c>
      <c r="I131" s="172"/>
      <c r="J131" s="171">
        <f>SUM(J94,J98,J102,J106,J110,J114,J118,J122,J126,J130)</f>
        <v>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</row>
    <row r="132" spans="2:61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0</v>
      </c>
      <c r="G132" s="168"/>
      <c r="H132" s="167">
        <f>SUM(H68,H79,H90,H131)</f>
        <v>0</v>
      </c>
      <c r="I132" s="168"/>
      <c r="J132" s="167">
        <f>SUM(J68,J79,J90,J131)</f>
        <v>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0</v>
      </c>
      <c r="AM132" s="168"/>
      <c r="AN132" s="167">
        <f>SUM(AN68,AN79,AN90,AN131)</f>
        <v>0</v>
      </c>
      <c r="AO132" s="168"/>
      <c r="AP132" s="167">
        <f>SUM(AP68,AP79,AP90,AP131)</f>
        <v>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</row>
    <row r="133" spans="2:61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0</v>
      </c>
      <c r="G133" s="166"/>
      <c r="H133" s="165">
        <f>H57-H132</f>
        <v>0</v>
      </c>
      <c r="I133" s="166"/>
      <c r="J133" s="165">
        <f>J57-J132</f>
        <v>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0</v>
      </c>
      <c r="AM133" s="166"/>
      <c r="AN133" s="165">
        <f>AN57-AN132</f>
        <v>0</v>
      </c>
      <c r="AO133" s="166"/>
      <c r="AP133" s="165">
        <f>AP57-AP132</f>
        <v>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</row>
  </sheetData>
  <autoFilter ref="B17:BI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</autoFilter>
  <mergeCells count="1180">
    <mergeCell ref="AX133:AY133"/>
    <mergeCell ref="AZ133:BA133"/>
    <mergeCell ref="BB133:BC133"/>
    <mergeCell ref="BD133:BE133"/>
    <mergeCell ref="BF133:BG133"/>
    <mergeCell ref="BH133:BI133"/>
    <mergeCell ref="AL133:AM133"/>
    <mergeCell ref="AN133:AO133"/>
    <mergeCell ref="AP133:AQ133"/>
    <mergeCell ref="AR133:AS133"/>
    <mergeCell ref="AT133:AU133"/>
    <mergeCell ref="AV133:AW133"/>
    <mergeCell ref="Z133:AA133"/>
    <mergeCell ref="AB133:AC133"/>
    <mergeCell ref="AD133:AE133"/>
    <mergeCell ref="AF133:AG133"/>
    <mergeCell ref="AH133:AI133"/>
    <mergeCell ref="AJ133:AK133"/>
    <mergeCell ref="N133:O133"/>
    <mergeCell ref="P133:Q133"/>
    <mergeCell ref="R133:S133"/>
    <mergeCell ref="T133:U133"/>
    <mergeCell ref="V133:W133"/>
    <mergeCell ref="X133:Y133"/>
    <mergeCell ref="BD132:BE132"/>
    <mergeCell ref="BF132:BG132"/>
    <mergeCell ref="BH132:BI132"/>
    <mergeCell ref="D133:E133"/>
    <mergeCell ref="F133:G133"/>
    <mergeCell ref="H133:I133"/>
    <mergeCell ref="J133:K133"/>
    <mergeCell ref="L133:M133"/>
    <mergeCell ref="AR132:AS132"/>
    <mergeCell ref="AT132:AU132"/>
    <mergeCell ref="AV132:AW132"/>
    <mergeCell ref="AX132:AY132"/>
    <mergeCell ref="AZ132:BA132"/>
    <mergeCell ref="BB132:BC132"/>
    <mergeCell ref="AF132:AG132"/>
    <mergeCell ref="AH132:AI132"/>
    <mergeCell ref="AJ132:AK132"/>
    <mergeCell ref="AL132:AM132"/>
    <mergeCell ref="AN132:AO132"/>
    <mergeCell ref="AP132:AQ132"/>
    <mergeCell ref="T132:U132"/>
    <mergeCell ref="V132:W132"/>
    <mergeCell ref="X132:Y132"/>
    <mergeCell ref="Z132:AA132"/>
    <mergeCell ref="AB132:AC132"/>
    <mergeCell ref="AD132:AE132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AX131:AY131"/>
    <mergeCell ref="AZ131:BA131"/>
    <mergeCell ref="BB131:BC131"/>
    <mergeCell ref="BD131:BE131"/>
    <mergeCell ref="BF131:BG131"/>
    <mergeCell ref="BH131:BI131"/>
    <mergeCell ref="AL131:AM131"/>
    <mergeCell ref="AN131:AO131"/>
    <mergeCell ref="AP131:AQ131"/>
    <mergeCell ref="AR131:AS131"/>
    <mergeCell ref="AT131:AU131"/>
    <mergeCell ref="AV131:AW131"/>
    <mergeCell ref="Z131:AA131"/>
    <mergeCell ref="AB131:AC131"/>
    <mergeCell ref="AD131:AE131"/>
    <mergeCell ref="AF131:AG131"/>
    <mergeCell ref="AH131:AI131"/>
    <mergeCell ref="AJ131:AK131"/>
    <mergeCell ref="N131:O131"/>
    <mergeCell ref="P131:Q131"/>
    <mergeCell ref="R131:S131"/>
    <mergeCell ref="T131:U131"/>
    <mergeCell ref="V131:W131"/>
    <mergeCell ref="X131:Y131"/>
    <mergeCell ref="D131:E131"/>
    <mergeCell ref="F131:G131"/>
    <mergeCell ref="H131:I131"/>
    <mergeCell ref="J131:K131"/>
    <mergeCell ref="L131:M131"/>
    <mergeCell ref="AR130:AS130"/>
    <mergeCell ref="AT130:AU130"/>
    <mergeCell ref="AV130:AW130"/>
    <mergeCell ref="AX130:AY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T130:U130"/>
    <mergeCell ref="V130:W130"/>
    <mergeCell ref="X130:Y130"/>
    <mergeCell ref="Z130:AA130"/>
    <mergeCell ref="AB130:AC130"/>
    <mergeCell ref="AD130:AE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AX126:AY126"/>
    <mergeCell ref="AZ126:BA126"/>
    <mergeCell ref="BB126:BC126"/>
    <mergeCell ref="BD126:BE126"/>
    <mergeCell ref="BF126:BG126"/>
    <mergeCell ref="BH126:BI126"/>
    <mergeCell ref="AL126:AM126"/>
    <mergeCell ref="AN126:AO126"/>
    <mergeCell ref="AP126:AQ126"/>
    <mergeCell ref="AR126:AS126"/>
    <mergeCell ref="AT126:AU126"/>
    <mergeCell ref="AV126:AW126"/>
    <mergeCell ref="Z126:AA126"/>
    <mergeCell ref="AB126:AC126"/>
    <mergeCell ref="AD126:AE126"/>
    <mergeCell ref="AF126:AG126"/>
    <mergeCell ref="AH126:AI126"/>
    <mergeCell ref="AJ126:AK126"/>
    <mergeCell ref="BD130:BE130"/>
    <mergeCell ref="BF130:BG130"/>
    <mergeCell ref="BH130:BI130"/>
    <mergeCell ref="N126:O126"/>
    <mergeCell ref="P126:Q126"/>
    <mergeCell ref="R126:S126"/>
    <mergeCell ref="T126:U126"/>
    <mergeCell ref="V126:W126"/>
    <mergeCell ref="X126:Y126"/>
    <mergeCell ref="BD122:BE122"/>
    <mergeCell ref="BF122:BG122"/>
    <mergeCell ref="BH122:BI122"/>
    <mergeCell ref="D126:E126"/>
    <mergeCell ref="F126:G126"/>
    <mergeCell ref="H126:I126"/>
    <mergeCell ref="J126:K126"/>
    <mergeCell ref="L126:M126"/>
    <mergeCell ref="AR122:AS122"/>
    <mergeCell ref="AT122:AU122"/>
    <mergeCell ref="AV122:AW122"/>
    <mergeCell ref="AX122:AY122"/>
    <mergeCell ref="AZ122:BA122"/>
    <mergeCell ref="BB122:BC122"/>
    <mergeCell ref="AF122:AG122"/>
    <mergeCell ref="AH122:AI122"/>
    <mergeCell ref="AJ122:AK122"/>
    <mergeCell ref="AL122:AM122"/>
    <mergeCell ref="AN122:AO122"/>
    <mergeCell ref="AP122:AQ122"/>
    <mergeCell ref="T122:U122"/>
    <mergeCell ref="V122:W122"/>
    <mergeCell ref="X122:Y122"/>
    <mergeCell ref="Z122:AA122"/>
    <mergeCell ref="AB122:AC122"/>
    <mergeCell ref="AD122:AE122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D118:E118"/>
    <mergeCell ref="F118:G118"/>
    <mergeCell ref="H118:I118"/>
    <mergeCell ref="J118:K118"/>
    <mergeCell ref="L118:M118"/>
    <mergeCell ref="AR114:AS114"/>
    <mergeCell ref="AT114:AU114"/>
    <mergeCell ref="AV114:AW114"/>
    <mergeCell ref="AX114:AY114"/>
    <mergeCell ref="AZ114:BA114"/>
    <mergeCell ref="BB114:BC114"/>
    <mergeCell ref="AF114:AG114"/>
    <mergeCell ref="AH114:AI114"/>
    <mergeCell ref="AJ114:AK114"/>
    <mergeCell ref="AL114:AM114"/>
    <mergeCell ref="AN114:AO114"/>
    <mergeCell ref="AP114:AQ114"/>
    <mergeCell ref="T114:U114"/>
    <mergeCell ref="V114:W114"/>
    <mergeCell ref="X114:Y114"/>
    <mergeCell ref="Z114:AA114"/>
    <mergeCell ref="AB114:AC114"/>
    <mergeCell ref="AD114:AE114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BD114:BE114"/>
    <mergeCell ref="BF114:BG114"/>
    <mergeCell ref="BH114:BI114"/>
    <mergeCell ref="N110:O110"/>
    <mergeCell ref="P110:Q110"/>
    <mergeCell ref="R110:S110"/>
    <mergeCell ref="T110:U110"/>
    <mergeCell ref="V110:W110"/>
    <mergeCell ref="X110:Y110"/>
    <mergeCell ref="BD106:BE106"/>
    <mergeCell ref="BF106:BG106"/>
    <mergeCell ref="BH106:BI106"/>
    <mergeCell ref="D110:E110"/>
    <mergeCell ref="F110:G110"/>
    <mergeCell ref="H110:I110"/>
    <mergeCell ref="J110:K110"/>
    <mergeCell ref="L110:M110"/>
    <mergeCell ref="AR106:AS106"/>
    <mergeCell ref="AT106:AU106"/>
    <mergeCell ref="AV106:AW106"/>
    <mergeCell ref="AX106:AY106"/>
    <mergeCell ref="AZ106:BA106"/>
    <mergeCell ref="BB106:BC106"/>
    <mergeCell ref="AF106:AG106"/>
    <mergeCell ref="AH106:AI106"/>
    <mergeCell ref="AJ106:AK106"/>
    <mergeCell ref="AL106:AM106"/>
    <mergeCell ref="AN106:AO106"/>
    <mergeCell ref="AP106:AQ106"/>
    <mergeCell ref="T106:U106"/>
    <mergeCell ref="V106:W106"/>
    <mergeCell ref="X106:Y106"/>
    <mergeCell ref="Z106:AA106"/>
    <mergeCell ref="AB106:AC106"/>
    <mergeCell ref="AD106:AE106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AX102:AY102"/>
    <mergeCell ref="AZ102:BA102"/>
    <mergeCell ref="BB102:BC102"/>
    <mergeCell ref="BD102:BE102"/>
    <mergeCell ref="BF102:BG102"/>
    <mergeCell ref="BH102:BI102"/>
    <mergeCell ref="AL102:AM102"/>
    <mergeCell ref="AN102:AO102"/>
    <mergeCell ref="AP102:AQ102"/>
    <mergeCell ref="AR102:AS102"/>
    <mergeCell ref="AT102:AU102"/>
    <mergeCell ref="AV102:AW102"/>
    <mergeCell ref="Z102:AA102"/>
    <mergeCell ref="AB102:AC102"/>
    <mergeCell ref="AD102:AE102"/>
    <mergeCell ref="AF102:AG102"/>
    <mergeCell ref="AH102:AI102"/>
    <mergeCell ref="AJ102:AK102"/>
    <mergeCell ref="N102:O102"/>
    <mergeCell ref="P102:Q102"/>
    <mergeCell ref="R102:S102"/>
    <mergeCell ref="T102:U102"/>
    <mergeCell ref="V102:W102"/>
    <mergeCell ref="X102:Y102"/>
    <mergeCell ref="D102:E102"/>
    <mergeCell ref="F102:G102"/>
    <mergeCell ref="H102:I102"/>
    <mergeCell ref="J102:K102"/>
    <mergeCell ref="L102:M102"/>
    <mergeCell ref="AR98:AS98"/>
    <mergeCell ref="AT98:AU98"/>
    <mergeCell ref="AV98:AW98"/>
    <mergeCell ref="AX98:AY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T98:U98"/>
    <mergeCell ref="V98:W98"/>
    <mergeCell ref="X98:Y98"/>
    <mergeCell ref="Z98:AA98"/>
    <mergeCell ref="AB98:AC98"/>
    <mergeCell ref="AD98:AE98"/>
    <mergeCell ref="D98:E98"/>
    <mergeCell ref="F98:G98"/>
    <mergeCell ref="H98:I98"/>
    <mergeCell ref="J98:K98"/>
    <mergeCell ref="L98:M98"/>
    <mergeCell ref="N98:O98"/>
    <mergeCell ref="P98:Q98"/>
    <mergeCell ref="R98:S98"/>
    <mergeCell ref="AX94:AY94"/>
    <mergeCell ref="AZ94:BA94"/>
    <mergeCell ref="BB94:BC94"/>
    <mergeCell ref="BD94:BE94"/>
    <mergeCell ref="BF94:BG94"/>
    <mergeCell ref="BH94:BI94"/>
    <mergeCell ref="AL94:AM94"/>
    <mergeCell ref="AN94:AO94"/>
    <mergeCell ref="AP94:AQ94"/>
    <mergeCell ref="AR94:AS94"/>
    <mergeCell ref="AT94:AU94"/>
    <mergeCell ref="AV94:AW94"/>
    <mergeCell ref="Z94:AA94"/>
    <mergeCell ref="AB94:AC94"/>
    <mergeCell ref="AD94:AE94"/>
    <mergeCell ref="AF94:AG94"/>
    <mergeCell ref="AH94:AI94"/>
    <mergeCell ref="AJ94:AK94"/>
    <mergeCell ref="BD98:BE98"/>
    <mergeCell ref="BF98:BG98"/>
    <mergeCell ref="BH98:BI98"/>
    <mergeCell ref="N94:O94"/>
    <mergeCell ref="P94:Q94"/>
    <mergeCell ref="R94:S94"/>
    <mergeCell ref="T94:U94"/>
    <mergeCell ref="V94:W94"/>
    <mergeCell ref="X94:Y94"/>
    <mergeCell ref="B91:B131"/>
    <mergeCell ref="D94:E94"/>
    <mergeCell ref="F94:G94"/>
    <mergeCell ref="H94:I94"/>
    <mergeCell ref="J94:K94"/>
    <mergeCell ref="L94:M94"/>
    <mergeCell ref="BB90:BC90"/>
    <mergeCell ref="BD90:BE90"/>
    <mergeCell ref="BF90:BG90"/>
    <mergeCell ref="BH90:BI90"/>
    <mergeCell ref="AP90:AQ90"/>
    <mergeCell ref="AR90:AS90"/>
    <mergeCell ref="AT90:AU90"/>
    <mergeCell ref="AV90:AW90"/>
    <mergeCell ref="AX90:AY90"/>
    <mergeCell ref="AZ90:BA90"/>
    <mergeCell ref="AD90:AE90"/>
    <mergeCell ref="AF90:AG90"/>
    <mergeCell ref="AH90:AI90"/>
    <mergeCell ref="AJ90:AK90"/>
    <mergeCell ref="AL90:AM90"/>
    <mergeCell ref="AN90:AO90"/>
    <mergeCell ref="R90:S90"/>
    <mergeCell ref="T90:U90"/>
    <mergeCell ref="V90:W90"/>
    <mergeCell ref="X90:Y90"/>
    <mergeCell ref="Z90:AA90"/>
    <mergeCell ref="AB90:AC90"/>
    <mergeCell ref="B80:B90"/>
    <mergeCell ref="D90:E90"/>
    <mergeCell ref="F90:G90"/>
    <mergeCell ref="H90:I90"/>
    <mergeCell ref="J90:K90"/>
    <mergeCell ref="L90:M90"/>
    <mergeCell ref="N90:O90"/>
    <mergeCell ref="P90:Q90"/>
    <mergeCell ref="AX79:AY79"/>
    <mergeCell ref="AZ79:BA79"/>
    <mergeCell ref="BB79:BC79"/>
    <mergeCell ref="BD79:BE79"/>
    <mergeCell ref="B69:B79"/>
    <mergeCell ref="D79:E79"/>
    <mergeCell ref="F79:G79"/>
    <mergeCell ref="H79:I79"/>
    <mergeCell ref="J79:K79"/>
    <mergeCell ref="L79:M79"/>
    <mergeCell ref="BF79:BG79"/>
    <mergeCell ref="BH79:BI79"/>
    <mergeCell ref="AL79:AM79"/>
    <mergeCell ref="AN79:AO79"/>
    <mergeCell ref="AP79:AQ79"/>
    <mergeCell ref="AR79:AS79"/>
    <mergeCell ref="AT79:AU79"/>
    <mergeCell ref="AV79:AW79"/>
    <mergeCell ref="Z79:AA79"/>
    <mergeCell ref="AB79:AC79"/>
    <mergeCell ref="AD79:AE79"/>
    <mergeCell ref="AF79:AG79"/>
    <mergeCell ref="AH79:AI79"/>
    <mergeCell ref="AJ79:AK79"/>
    <mergeCell ref="N79:O79"/>
    <mergeCell ref="P79:Q79"/>
    <mergeCell ref="R79:S79"/>
    <mergeCell ref="T79:U79"/>
    <mergeCell ref="V79:W79"/>
    <mergeCell ref="X79:Y79"/>
    <mergeCell ref="BB68:BC68"/>
    <mergeCell ref="BD68:BE68"/>
    <mergeCell ref="BF68:BG68"/>
    <mergeCell ref="BH68:BI68"/>
    <mergeCell ref="AP68:AQ68"/>
    <mergeCell ref="AR68:AS68"/>
    <mergeCell ref="AT68:AU68"/>
    <mergeCell ref="AV68:AW68"/>
    <mergeCell ref="AX68:AY68"/>
    <mergeCell ref="AZ68:BA68"/>
    <mergeCell ref="AD68:AE68"/>
    <mergeCell ref="AF68:AG68"/>
    <mergeCell ref="AH68:AI68"/>
    <mergeCell ref="AJ68:AK68"/>
    <mergeCell ref="AL68:AM68"/>
    <mergeCell ref="AN68:AO68"/>
    <mergeCell ref="R68:S68"/>
    <mergeCell ref="T68:U68"/>
    <mergeCell ref="V68:W68"/>
    <mergeCell ref="X68:Y68"/>
    <mergeCell ref="Z68:AA68"/>
    <mergeCell ref="AB68:AC68"/>
    <mergeCell ref="B58:B68"/>
    <mergeCell ref="D68:E68"/>
    <mergeCell ref="F68:G68"/>
    <mergeCell ref="H68:I68"/>
    <mergeCell ref="J68:K68"/>
    <mergeCell ref="L68:M68"/>
    <mergeCell ref="N68:O68"/>
    <mergeCell ref="P68:Q68"/>
    <mergeCell ref="AX57:AY57"/>
    <mergeCell ref="AZ57:BA57"/>
    <mergeCell ref="BB57:BC57"/>
    <mergeCell ref="BD57:BE57"/>
    <mergeCell ref="BF57:BG57"/>
    <mergeCell ref="BH57:BI57"/>
    <mergeCell ref="AL57:AM57"/>
    <mergeCell ref="AN57:AO57"/>
    <mergeCell ref="AP57:AQ57"/>
    <mergeCell ref="AR57:AS57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N57:O57"/>
    <mergeCell ref="P57:Q57"/>
    <mergeCell ref="R57:S57"/>
    <mergeCell ref="T57:U57"/>
    <mergeCell ref="V57:W57"/>
    <mergeCell ref="X57:Y57"/>
    <mergeCell ref="B47:B57"/>
    <mergeCell ref="D57:E57"/>
    <mergeCell ref="F57:G57"/>
    <mergeCell ref="H57:I57"/>
    <mergeCell ref="J57:K57"/>
    <mergeCell ref="L57:M57"/>
    <mergeCell ref="AT45:AU45"/>
    <mergeCell ref="AV45:AW45"/>
    <mergeCell ref="AX45:AY45"/>
    <mergeCell ref="AZ45:BA45"/>
    <mergeCell ref="BB45:BC45"/>
    <mergeCell ref="BD45:BE45"/>
    <mergeCell ref="AH45:AI45"/>
    <mergeCell ref="AJ45:AK45"/>
    <mergeCell ref="AL45:AM45"/>
    <mergeCell ref="AN45:AO45"/>
    <mergeCell ref="AP45:AQ45"/>
    <mergeCell ref="AR45:AS45"/>
    <mergeCell ref="V45:W45"/>
    <mergeCell ref="X45:Y45"/>
    <mergeCell ref="Z45:AA45"/>
    <mergeCell ref="AB45:AC45"/>
    <mergeCell ref="AD45:AE45"/>
    <mergeCell ref="AF45:AG45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AZ44:BA44"/>
    <mergeCell ref="BB44:BC44"/>
    <mergeCell ref="BD44:BE44"/>
    <mergeCell ref="BF44:BG44"/>
    <mergeCell ref="BH44:BI44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P44:Q44"/>
    <mergeCell ref="R44:S44"/>
    <mergeCell ref="T44:U44"/>
    <mergeCell ref="V44:W44"/>
    <mergeCell ref="X44:Y44"/>
    <mergeCell ref="Z44:AA44"/>
    <mergeCell ref="BF45:BG45"/>
    <mergeCell ref="BH45:BI45"/>
    <mergeCell ref="D44:E44"/>
    <mergeCell ref="F44:G44"/>
    <mergeCell ref="H44:I44"/>
    <mergeCell ref="J44:K44"/>
    <mergeCell ref="L44:M44"/>
    <mergeCell ref="N44:O44"/>
    <mergeCell ref="AT43:AU43"/>
    <mergeCell ref="AV43:AW43"/>
    <mergeCell ref="AX43:AY43"/>
    <mergeCell ref="AZ43:BA43"/>
    <mergeCell ref="BB43:BC43"/>
    <mergeCell ref="BD43:BE43"/>
    <mergeCell ref="AH43:AI43"/>
    <mergeCell ref="AJ43:AK43"/>
    <mergeCell ref="AL43:AM43"/>
    <mergeCell ref="AN43:AO43"/>
    <mergeCell ref="AP43:AQ43"/>
    <mergeCell ref="AR43:AS43"/>
    <mergeCell ref="V43:W43"/>
    <mergeCell ref="X43:Y43"/>
    <mergeCell ref="Z43:AA43"/>
    <mergeCell ref="AB43:AC43"/>
    <mergeCell ref="AD43:AE43"/>
    <mergeCell ref="AF43:AG43"/>
    <mergeCell ref="H43:I43"/>
    <mergeCell ref="J43:K43"/>
    <mergeCell ref="L43:M43"/>
    <mergeCell ref="N43:O43"/>
    <mergeCell ref="P43:Q43"/>
    <mergeCell ref="R43:S43"/>
    <mergeCell ref="T43:U43"/>
    <mergeCell ref="AZ37:BA37"/>
    <mergeCell ref="BB37:BC37"/>
    <mergeCell ref="BD37:BE37"/>
    <mergeCell ref="BF37:BG37"/>
    <mergeCell ref="BH37:BI37"/>
    <mergeCell ref="AN37:AO37"/>
    <mergeCell ref="AP37:AQ37"/>
    <mergeCell ref="AR37:AS37"/>
    <mergeCell ref="AT37:AU37"/>
    <mergeCell ref="AV37:AW37"/>
    <mergeCell ref="AX37:AY37"/>
    <mergeCell ref="AB37:AC37"/>
    <mergeCell ref="AD37:AE37"/>
    <mergeCell ref="AF37:AG37"/>
    <mergeCell ref="AH37:AI37"/>
    <mergeCell ref="AJ37:AK37"/>
    <mergeCell ref="AL37:AM37"/>
    <mergeCell ref="P37:Q37"/>
    <mergeCell ref="R37:S37"/>
    <mergeCell ref="T37:U37"/>
    <mergeCell ref="V37:W37"/>
    <mergeCell ref="X37:Y37"/>
    <mergeCell ref="Z37:AA37"/>
    <mergeCell ref="BF43:BG43"/>
    <mergeCell ref="BH43:BI43"/>
    <mergeCell ref="D37:E37"/>
    <mergeCell ref="F37:G37"/>
    <mergeCell ref="H37:I37"/>
    <mergeCell ref="J37:K37"/>
    <mergeCell ref="L37:M37"/>
    <mergeCell ref="N37:O37"/>
    <mergeCell ref="BB36:BC36"/>
    <mergeCell ref="BD36:BE36"/>
    <mergeCell ref="BF36:BG36"/>
    <mergeCell ref="BH36:BI36"/>
    <mergeCell ref="AP36:AQ36"/>
    <mergeCell ref="AR36:AS36"/>
    <mergeCell ref="AT36:AU36"/>
    <mergeCell ref="AV36:AW36"/>
    <mergeCell ref="AX36:AY36"/>
    <mergeCell ref="AZ36:BA36"/>
    <mergeCell ref="AD36:AE36"/>
    <mergeCell ref="AF36:AG36"/>
    <mergeCell ref="AH36:AI36"/>
    <mergeCell ref="AJ36:AK36"/>
    <mergeCell ref="AL36:AM36"/>
    <mergeCell ref="AN36:AO36"/>
    <mergeCell ref="R36:S36"/>
    <mergeCell ref="T36:U36"/>
    <mergeCell ref="V36:W36"/>
    <mergeCell ref="X36:Y36"/>
    <mergeCell ref="Z36:AA36"/>
    <mergeCell ref="AB36:AC36"/>
    <mergeCell ref="D43:E43"/>
    <mergeCell ref="F43:G43"/>
    <mergeCell ref="B36:B41"/>
    <mergeCell ref="D36:E36"/>
    <mergeCell ref="F36:G36"/>
    <mergeCell ref="H36:I36"/>
    <mergeCell ref="J36:K36"/>
    <mergeCell ref="L36:M36"/>
    <mergeCell ref="N36:O36"/>
    <mergeCell ref="P36:Q36"/>
    <mergeCell ref="AX34:AY34"/>
    <mergeCell ref="AZ34:BA34"/>
    <mergeCell ref="BB34:BC34"/>
    <mergeCell ref="BD34:BE34"/>
    <mergeCell ref="BF34:BG34"/>
    <mergeCell ref="BH34:BI34"/>
    <mergeCell ref="AL34:AM34"/>
    <mergeCell ref="AN34:AO34"/>
    <mergeCell ref="AP34:AQ34"/>
    <mergeCell ref="AR34:AS34"/>
    <mergeCell ref="AT34:AU34"/>
    <mergeCell ref="AV34:AW34"/>
    <mergeCell ref="Z34:AA34"/>
    <mergeCell ref="AB34:AC34"/>
    <mergeCell ref="AD34:AE34"/>
    <mergeCell ref="AF34:AG34"/>
    <mergeCell ref="AH34:AI34"/>
    <mergeCell ref="AJ34:AK34"/>
    <mergeCell ref="N34:O34"/>
    <mergeCell ref="P34:Q34"/>
    <mergeCell ref="R34:S34"/>
    <mergeCell ref="T34:U34"/>
    <mergeCell ref="V34:W34"/>
    <mergeCell ref="X34:Y34"/>
    <mergeCell ref="D34:E34"/>
    <mergeCell ref="F34:G34"/>
    <mergeCell ref="H34:I34"/>
    <mergeCell ref="J34:K34"/>
    <mergeCell ref="L34:M34"/>
    <mergeCell ref="AR33:AS33"/>
    <mergeCell ref="AT33:AU33"/>
    <mergeCell ref="AV33:AW33"/>
    <mergeCell ref="AX33:AY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T33:U33"/>
    <mergeCell ref="V33:W33"/>
    <mergeCell ref="X33:Y33"/>
    <mergeCell ref="Z33:AA33"/>
    <mergeCell ref="AB33:AC33"/>
    <mergeCell ref="AD33:AE33"/>
    <mergeCell ref="D33:E33"/>
    <mergeCell ref="F33:G33"/>
    <mergeCell ref="H33:I33"/>
    <mergeCell ref="J33:K33"/>
    <mergeCell ref="L33:M33"/>
    <mergeCell ref="N33:O33"/>
    <mergeCell ref="P33:Q33"/>
    <mergeCell ref="R33:S33"/>
    <mergeCell ref="AX32:AY32"/>
    <mergeCell ref="AZ32:BA32"/>
    <mergeCell ref="BB32:BC32"/>
    <mergeCell ref="BD32:BE32"/>
    <mergeCell ref="BF32:BG32"/>
    <mergeCell ref="BH32:BI32"/>
    <mergeCell ref="AL32:AM32"/>
    <mergeCell ref="AN32:AO32"/>
    <mergeCell ref="AP32:AQ32"/>
    <mergeCell ref="AR32:AS32"/>
    <mergeCell ref="AT32:AU32"/>
    <mergeCell ref="AV32:AW32"/>
    <mergeCell ref="Z32:AA32"/>
    <mergeCell ref="AB32:AC32"/>
    <mergeCell ref="AD32:AE32"/>
    <mergeCell ref="AF32:AG32"/>
    <mergeCell ref="AH32:AI32"/>
    <mergeCell ref="AJ32:AK32"/>
    <mergeCell ref="BD33:BE33"/>
    <mergeCell ref="BF33:BG33"/>
    <mergeCell ref="BH33:BI33"/>
    <mergeCell ref="N32:O32"/>
    <mergeCell ref="P32:Q32"/>
    <mergeCell ref="R32:S32"/>
    <mergeCell ref="T32:U32"/>
    <mergeCell ref="V32:W32"/>
    <mergeCell ref="X32:Y32"/>
    <mergeCell ref="BD31:BE31"/>
    <mergeCell ref="BF31:BG31"/>
    <mergeCell ref="BH31:BI31"/>
    <mergeCell ref="D32:E32"/>
    <mergeCell ref="F32:G32"/>
    <mergeCell ref="H32:I32"/>
    <mergeCell ref="J32:K32"/>
    <mergeCell ref="L32:M32"/>
    <mergeCell ref="AR31:AS31"/>
    <mergeCell ref="AT31:AU31"/>
    <mergeCell ref="AV31:AW31"/>
    <mergeCell ref="AX31:AY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T31:U31"/>
    <mergeCell ref="V31:W31"/>
    <mergeCell ref="X31:Y31"/>
    <mergeCell ref="Z31:AA31"/>
    <mergeCell ref="AB31:AC31"/>
    <mergeCell ref="AD31:AE31"/>
    <mergeCell ref="D31:E31"/>
    <mergeCell ref="F31:G31"/>
    <mergeCell ref="H31:I31"/>
    <mergeCell ref="J31:K31"/>
    <mergeCell ref="L31:M31"/>
    <mergeCell ref="N31:O31"/>
    <mergeCell ref="P31:Q31"/>
    <mergeCell ref="R31:S31"/>
    <mergeCell ref="AX30:AY30"/>
    <mergeCell ref="AZ30:BA30"/>
    <mergeCell ref="BB30:BC30"/>
    <mergeCell ref="BD30:BE30"/>
    <mergeCell ref="BF30:BG30"/>
    <mergeCell ref="BH30:BI30"/>
    <mergeCell ref="AL30:AM30"/>
    <mergeCell ref="AN30:AO30"/>
    <mergeCell ref="AP30:AQ30"/>
    <mergeCell ref="AR30:AS30"/>
    <mergeCell ref="AT30:AU30"/>
    <mergeCell ref="AV30:AW30"/>
    <mergeCell ref="Z30:AA30"/>
    <mergeCell ref="AB30:AC30"/>
    <mergeCell ref="AD30:AE30"/>
    <mergeCell ref="AF30:AG30"/>
    <mergeCell ref="AH30:AI30"/>
    <mergeCell ref="AJ30:AK30"/>
    <mergeCell ref="N30:O30"/>
    <mergeCell ref="P30:Q30"/>
    <mergeCell ref="R30:S30"/>
    <mergeCell ref="T30:U30"/>
    <mergeCell ref="V30:W30"/>
    <mergeCell ref="X30:Y30"/>
    <mergeCell ref="D30:E30"/>
    <mergeCell ref="F30:G30"/>
    <mergeCell ref="H30:I30"/>
    <mergeCell ref="J30:K30"/>
    <mergeCell ref="L30:M30"/>
    <mergeCell ref="AR29:AS29"/>
    <mergeCell ref="AT29:AU29"/>
    <mergeCell ref="AV29:AW29"/>
    <mergeCell ref="AX29:AY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D29:E29"/>
    <mergeCell ref="F29:G29"/>
    <mergeCell ref="H29:I29"/>
    <mergeCell ref="J29:K29"/>
    <mergeCell ref="L29:M29"/>
    <mergeCell ref="N29:O29"/>
    <mergeCell ref="P29:Q29"/>
    <mergeCell ref="R29:S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BD29:BE29"/>
    <mergeCell ref="BF29:BG29"/>
    <mergeCell ref="BH29:BI29"/>
    <mergeCell ref="N28:O28"/>
    <mergeCell ref="P28:Q28"/>
    <mergeCell ref="R28:S28"/>
    <mergeCell ref="T28:U28"/>
    <mergeCell ref="V28:W28"/>
    <mergeCell ref="X28:Y28"/>
    <mergeCell ref="BD27:BE27"/>
    <mergeCell ref="BF27:BG27"/>
    <mergeCell ref="BH27:BI27"/>
    <mergeCell ref="D28:E28"/>
    <mergeCell ref="F28:G28"/>
    <mergeCell ref="H28:I28"/>
    <mergeCell ref="J28:K28"/>
    <mergeCell ref="L28:M28"/>
    <mergeCell ref="AR27:AS27"/>
    <mergeCell ref="AT27:AU27"/>
    <mergeCell ref="AV27:AW27"/>
    <mergeCell ref="AX27:AY27"/>
    <mergeCell ref="AZ27:BA27"/>
    <mergeCell ref="BB27:BC27"/>
    <mergeCell ref="AF27:AG27"/>
    <mergeCell ref="AH27:AI27"/>
    <mergeCell ref="AJ27:AK27"/>
    <mergeCell ref="AL27:AM27"/>
    <mergeCell ref="AN27:AO27"/>
    <mergeCell ref="AP27:AQ27"/>
    <mergeCell ref="T27:U27"/>
    <mergeCell ref="V27:W27"/>
    <mergeCell ref="X27:Y27"/>
    <mergeCell ref="Z27:AA27"/>
    <mergeCell ref="AB27:AC27"/>
    <mergeCell ref="AD27:AE27"/>
    <mergeCell ref="D27:E27"/>
    <mergeCell ref="F27:G27"/>
    <mergeCell ref="H27:I27"/>
    <mergeCell ref="J27:K27"/>
    <mergeCell ref="L27:M27"/>
    <mergeCell ref="N27:O27"/>
    <mergeCell ref="P27:Q27"/>
    <mergeCell ref="R27:S27"/>
    <mergeCell ref="AX26:AY26"/>
    <mergeCell ref="AZ26:BA26"/>
    <mergeCell ref="BB26:BC26"/>
    <mergeCell ref="BD26:BE26"/>
    <mergeCell ref="BF26:BG26"/>
    <mergeCell ref="BH26:BI26"/>
    <mergeCell ref="AL26:AM26"/>
    <mergeCell ref="AN26:AO26"/>
    <mergeCell ref="AP26:AQ26"/>
    <mergeCell ref="AR26:AS26"/>
    <mergeCell ref="AT26:AU26"/>
    <mergeCell ref="AV26:AW26"/>
    <mergeCell ref="Z26:AA26"/>
    <mergeCell ref="AB26:AC26"/>
    <mergeCell ref="AD26:AE26"/>
    <mergeCell ref="AF26:AG26"/>
    <mergeCell ref="AH26:AI26"/>
    <mergeCell ref="AJ26:AK26"/>
    <mergeCell ref="N26:O26"/>
    <mergeCell ref="P26:Q26"/>
    <mergeCell ref="R26:S26"/>
    <mergeCell ref="T26:U26"/>
    <mergeCell ref="V26:W26"/>
    <mergeCell ref="X26:Y26"/>
    <mergeCell ref="D26:E26"/>
    <mergeCell ref="F26:G26"/>
    <mergeCell ref="H26:I26"/>
    <mergeCell ref="J26:K26"/>
    <mergeCell ref="L26:M26"/>
    <mergeCell ref="AR25:AS25"/>
    <mergeCell ref="AT25:AU25"/>
    <mergeCell ref="AV25:AW25"/>
    <mergeCell ref="AX25:AY25"/>
    <mergeCell ref="AZ25:BA25"/>
    <mergeCell ref="BB25:BC25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D25:E25"/>
    <mergeCell ref="F25:G25"/>
    <mergeCell ref="H25:I25"/>
    <mergeCell ref="J25:K25"/>
    <mergeCell ref="L25:M25"/>
    <mergeCell ref="N25:O25"/>
    <mergeCell ref="P25:Q25"/>
    <mergeCell ref="R25:S25"/>
    <mergeCell ref="AX24:AY24"/>
    <mergeCell ref="AZ24:BA24"/>
    <mergeCell ref="BB24:BC24"/>
    <mergeCell ref="BD24:BE24"/>
    <mergeCell ref="BF24:BG24"/>
    <mergeCell ref="BH24:BI24"/>
    <mergeCell ref="AL24:AM24"/>
    <mergeCell ref="AN24:AO24"/>
    <mergeCell ref="AP24:AQ24"/>
    <mergeCell ref="AR24:AS24"/>
    <mergeCell ref="AT24:AU24"/>
    <mergeCell ref="AV24:AW24"/>
    <mergeCell ref="Z24:AA24"/>
    <mergeCell ref="AB24:AC24"/>
    <mergeCell ref="AD24:AE24"/>
    <mergeCell ref="AF24:AG24"/>
    <mergeCell ref="AH24:AI24"/>
    <mergeCell ref="AJ24:AK24"/>
    <mergeCell ref="BD25:BE25"/>
    <mergeCell ref="BF25:BG25"/>
    <mergeCell ref="BH25:BI25"/>
    <mergeCell ref="N24:O24"/>
    <mergeCell ref="P24:Q24"/>
    <mergeCell ref="R24:S24"/>
    <mergeCell ref="T24:U24"/>
    <mergeCell ref="V24:W24"/>
    <mergeCell ref="X24:Y24"/>
    <mergeCell ref="BD23:BE23"/>
    <mergeCell ref="BF23:BG23"/>
    <mergeCell ref="BH23:BI23"/>
    <mergeCell ref="D24:E24"/>
    <mergeCell ref="F24:G24"/>
    <mergeCell ref="H24:I24"/>
    <mergeCell ref="J24:K24"/>
    <mergeCell ref="L24:M24"/>
    <mergeCell ref="AR23:AS23"/>
    <mergeCell ref="AT23:AU23"/>
    <mergeCell ref="AV23:AW23"/>
    <mergeCell ref="AX23:AY23"/>
    <mergeCell ref="AZ23:BA23"/>
    <mergeCell ref="BB23:BC23"/>
    <mergeCell ref="AF23:AG23"/>
    <mergeCell ref="AH23:AI23"/>
    <mergeCell ref="AJ23:AK23"/>
    <mergeCell ref="AL23:AM23"/>
    <mergeCell ref="AN23:AO23"/>
    <mergeCell ref="AP23:AQ23"/>
    <mergeCell ref="T23:U23"/>
    <mergeCell ref="V23:W23"/>
    <mergeCell ref="X23:Y23"/>
    <mergeCell ref="Z23:AA23"/>
    <mergeCell ref="AB23:AC23"/>
    <mergeCell ref="AD23:AE23"/>
    <mergeCell ref="D23:E23"/>
    <mergeCell ref="F23:G23"/>
    <mergeCell ref="H23:I23"/>
    <mergeCell ref="J23:K23"/>
    <mergeCell ref="L23:M23"/>
    <mergeCell ref="N23:O23"/>
    <mergeCell ref="P23:Q23"/>
    <mergeCell ref="R23:S23"/>
    <mergeCell ref="AX22:AY22"/>
    <mergeCell ref="AZ22:BA22"/>
    <mergeCell ref="BB22:BC22"/>
    <mergeCell ref="BD22:BE22"/>
    <mergeCell ref="BF22:BG22"/>
    <mergeCell ref="BH22:BI22"/>
    <mergeCell ref="AL22:AM22"/>
    <mergeCell ref="AN22:AO22"/>
    <mergeCell ref="AP22:AQ22"/>
    <mergeCell ref="AR22:AS22"/>
    <mergeCell ref="AT22:AU22"/>
    <mergeCell ref="AV22:AW22"/>
    <mergeCell ref="Z22:AA22"/>
    <mergeCell ref="AB22:AC22"/>
    <mergeCell ref="AD22:AE22"/>
    <mergeCell ref="AF22:AG22"/>
    <mergeCell ref="AH22:AI22"/>
    <mergeCell ref="AJ22:AK22"/>
    <mergeCell ref="N22:O22"/>
    <mergeCell ref="P22:Q22"/>
    <mergeCell ref="R22:S22"/>
    <mergeCell ref="T22:U22"/>
    <mergeCell ref="V22:W22"/>
    <mergeCell ref="X22:Y22"/>
    <mergeCell ref="D22:E22"/>
    <mergeCell ref="F22:G22"/>
    <mergeCell ref="H22:I22"/>
    <mergeCell ref="J22:K22"/>
    <mergeCell ref="L22:M22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T21:U21"/>
    <mergeCell ref="V21:W21"/>
    <mergeCell ref="X21:Y21"/>
    <mergeCell ref="Z21:AA21"/>
    <mergeCell ref="AB21:AC21"/>
    <mergeCell ref="AD21:AE21"/>
    <mergeCell ref="D21:E21"/>
    <mergeCell ref="F21:G21"/>
    <mergeCell ref="H21:I21"/>
    <mergeCell ref="J21:K21"/>
    <mergeCell ref="L21:M21"/>
    <mergeCell ref="N21:O21"/>
    <mergeCell ref="P21:Q21"/>
    <mergeCell ref="R21:S21"/>
    <mergeCell ref="AX20:AY20"/>
    <mergeCell ref="AZ20:BA20"/>
    <mergeCell ref="BB20:BC20"/>
    <mergeCell ref="BD20:BE20"/>
    <mergeCell ref="BF20:BG20"/>
    <mergeCell ref="BH20:BI20"/>
    <mergeCell ref="AL20:AM20"/>
    <mergeCell ref="AN20:AO20"/>
    <mergeCell ref="AP20:AQ20"/>
    <mergeCell ref="AR20:AS20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BD21:BE21"/>
    <mergeCell ref="BF21:BG21"/>
    <mergeCell ref="BH21:BI21"/>
    <mergeCell ref="R20:S20"/>
    <mergeCell ref="T20:U20"/>
    <mergeCell ref="V20:W20"/>
    <mergeCell ref="X20:Y20"/>
    <mergeCell ref="BD19:BE19"/>
    <mergeCell ref="BF19:BG19"/>
    <mergeCell ref="BH19:BI19"/>
    <mergeCell ref="D20:E20"/>
    <mergeCell ref="F20:G20"/>
    <mergeCell ref="H20:I20"/>
    <mergeCell ref="J20:K20"/>
    <mergeCell ref="L20:M20"/>
    <mergeCell ref="AR19:AS19"/>
    <mergeCell ref="AT19:AU19"/>
    <mergeCell ref="AV19:AW19"/>
    <mergeCell ref="AX19:AY19"/>
    <mergeCell ref="AZ19:BA19"/>
    <mergeCell ref="BB19:BC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X19:Y19"/>
    <mergeCell ref="Z19:AA19"/>
    <mergeCell ref="AB19:AC19"/>
    <mergeCell ref="AD19:AE19"/>
    <mergeCell ref="AL18:AM18"/>
    <mergeCell ref="AN18:AO18"/>
    <mergeCell ref="AP18:AQ18"/>
    <mergeCell ref="AR18:AS18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N18:O18"/>
    <mergeCell ref="P18:Q18"/>
    <mergeCell ref="R18:S18"/>
    <mergeCell ref="T18:U18"/>
    <mergeCell ref="V18:W18"/>
    <mergeCell ref="X18:Y18"/>
    <mergeCell ref="BD17:BE17"/>
    <mergeCell ref="BF17:BG17"/>
    <mergeCell ref="BH17:BI17"/>
    <mergeCell ref="D18:E18"/>
    <mergeCell ref="F18:G18"/>
    <mergeCell ref="H18:I18"/>
    <mergeCell ref="J18:K18"/>
    <mergeCell ref="L18:M18"/>
    <mergeCell ref="AR17:AS17"/>
    <mergeCell ref="AT17:AU17"/>
    <mergeCell ref="AV17:AW17"/>
    <mergeCell ref="AX17:AY17"/>
    <mergeCell ref="AZ17:BA17"/>
    <mergeCell ref="BB17:BC17"/>
    <mergeCell ref="AF17:AG17"/>
    <mergeCell ref="AH17:AI17"/>
    <mergeCell ref="AJ17:AK17"/>
    <mergeCell ref="AL17:AM17"/>
    <mergeCell ref="AN17:AO17"/>
    <mergeCell ref="AP17:AQ17"/>
    <mergeCell ref="T17:U17"/>
    <mergeCell ref="V17:W17"/>
    <mergeCell ref="X17:Y17"/>
    <mergeCell ref="Z17:AA17"/>
    <mergeCell ref="AB17:AC17"/>
    <mergeCell ref="AD17:AE17"/>
    <mergeCell ref="AX18:AY18"/>
    <mergeCell ref="AZ18:BA18"/>
    <mergeCell ref="BB18:BC18"/>
    <mergeCell ref="BD18:BE18"/>
    <mergeCell ref="BF18:BG18"/>
    <mergeCell ref="BH18:BI18"/>
    <mergeCell ref="U7:V7"/>
    <mergeCell ref="B17:B34"/>
    <mergeCell ref="D17:E17"/>
    <mergeCell ref="F17:G17"/>
    <mergeCell ref="H17:I17"/>
    <mergeCell ref="J17:K17"/>
    <mergeCell ref="L17:M17"/>
    <mergeCell ref="N17:O17"/>
    <mergeCell ref="P17:Q17"/>
    <mergeCell ref="R17:S17"/>
    <mergeCell ref="R2:T2"/>
    <mergeCell ref="U2:V2"/>
    <mergeCell ref="U3:V3"/>
    <mergeCell ref="U4:V4"/>
    <mergeCell ref="U5:V5"/>
    <mergeCell ref="U6:V6"/>
    <mergeCell ref="B2:B6"/>
    <mergeCell ref="C2:H2"/>
    <mergeCell ref="J2:K2"/>
    <mergeCell ref="L2:M2"/>
    <mergeCell ref="N2:O2"/>
    <mergeCell ref="P2:Q2"/>
    <mergeCell ref="D19:E19"/>
    <mergeCell ref="F19:G19"/>
    <mergeCell ref="H19:I19"/>
    <mergeCell ref="J19:K19"/>
    <mergeCell ref="L19:M19"/>
    <mergeCell ref="N19:O19"/>
    <mergeCell ref="P19:Q19"/>
    <mergeCell ref="R19:S19"/>
    <mergeCell ref="N20:O20"/>
    <mergeCell ref="P20:Q20"/>
  </mergeCells>
  <phoneticPr fontId="1"/>
  <conditionalFormatting sqref="D17:BI18 D36:BI37 D43:BI45">
    <cfRule type="expression" dxfId="45" priority="1" stopIfTrue="1">
      <formula>D$43=7</formula>
    </cfRule>
    <cfRule type="expression" dxfId="44" priority="2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203807-7036-DC40-8EBC-C11B5F99EAAF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E38:E41 G38:G41 I38:I41 K38:K41 M38:M41 O38:O41 Q38:Q41 S38:S41 U38:U41 W38:W41 Y38:Y41 AA38:AA41 AC38:AC41 AE38:AE41 AG38:AG41 AI38:AI41 AK38:AK41 AM38:AM41 AO38:AO41 AQ38:AQ41 AS38:AS41 AU38:AU41 AW38:AW41 AY38:AY41 BA38:BA41 BC38:BC41 BE38:BE41 BG38:BG41 BI38:BI41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CF437-E836-DB47-941E-A8469C648285}">
  <dimension ref="B1:BM133"/>
  <sheetViews>
    <sheetView showGridLines="0" zoomScale="90" zoomScaleNormal="9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81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190000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SUMIF($E$58:$BM$130,設定!B5,$D$58:$BM$130)</f>
        <v>70000</v>
      </c>
      <c r="E4" s="70">
        <f>D4/$G$14</f>
        <v>0.47619047619047616</v>
      </c>
      <c r="F4" s="67">
        <f>設定!B15</f>
        <v>0</v>
      </c>
      <c r="G4" s="69">
        <f>SUMIF($E$58:$BM$130,設定!B15,$D$58:$BM$130)</f>
        <v>0</v>
      </c>
      <c r="H4" s="71">
        <f>G4/$G$14</f>
        <v>0</v>
      </c>
      <c r="J4" s="36" t="str">
        <f>設定!D5</f>
        <v>夫</v>
      </c>
      <c r="K4" s="69">
        <f t="shared" ref="K4:K13" si="0">SUM(D47:BM47)</f>
        <v>300000</v>
      </c>
      <c r="L4" s="36" t="str">
        <f>設定!F5</f>
        <v>所得税</v>
      </c>
      <c r="M4" s="72">
        <f t="shared" ref="M4:M13" si="1">SUM(D58:BM58)</f>
        <v>30000</v>
      </c>
      <c r="N4" s="68" t="str">
        <f>設定!H5</f>
        <v>こども</v>
      </c>
      <c r="O4" s="69">
        <f t="shared" ref="O4:O13" si="2">SUM(D69:BM69)</f>
        <v>30000</v>
      </c>
      <c r="P4" s="36" t="str">
        <f>設定!J5</f>
        <v>住居費</v>
      </c>
      <c r="Q4" s="72">
        <f t="shared" ref="Q4:Q13" si="3">SUM(D80:BM80)</f>
        <v>70000</v>
      </c>
      <c r="R4" s="68" t="str">
        <f>設定!L5</f>
        <v>食費</v>
      </c>
      <c r="S4" s="73"/>
      <c r="T4" s="72">
        <f>SUM(D94:BM94)</f>
        <v>7000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SUMIF($E$58:$BM$130,設定!B6,$D$58:$BM$130)</f>
        <v>0</v>
      </c>
      <c r="E5" s="70">
        <f t="shared" ref="E5:E13" si="4">D5/$G$14</f>
        <v>0</v>
      </c>
      <c r="F5" s="67">
        <f>設定!B16</f>
        <v>0</v>
      </c>
      <c r="G5" s="69">
        <f>SUMIF($E$58:$BM$130,設定!B16,$D$58:$BM$130)</f>
        <v>0</v>
      </c>
      <c r="H5" s="71">
        <f t="shared" ref="H5:H8" si="5">G5/$G$14</f>
        <v>0</v>
      </c>
      <c r="J5" s="36" t="str">
        <f>設定!D6</f>
        <v>妻パート</v>
      </c>
      <c r="K5" s="69">
        <f t="shared" si="0"/>
        <v>0</v>
      </c>
      <c r="L5" s="36" t="str">
        <f>設定!F6</f>
        <v>住民税</v>
      </c>
      <c r="M5" s="72">
        <f t="shared" si="1"/>
        <v>10000</v>
      </c>
      <c r="N5" s="68" t="str">
        <f>設定!H6</f>
        <v>夫</v>
      </c>
      <c r="O5" s="69">
        <f t="shared" si="2"/>
        <v>0</v>
      </c>
      <c r="P5" s="36" t="str">
        <f>設定!J6</f>
        <v>光熱費</v>
      </c>
      <c r="Q5" s="72">
        <f t="shared" si="3"/>
        <v>0</v>
      </c>
      <c r="R5" s="68" t="str">
        <f>設定!L6</f>
        <v>外食</v>
      </c>
      <c r="S5" s="73"/>
      <c r="T5" s="72">
        <f>SUM(D98:BM98)</f>
        <v>0</v>
      </c>
      <c r="U5" s="149">
        <f>SUM(M14,O14,Q14,T14)</f>
        <v>147000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SUMIF($E$58:$BM$130,設定!B7,$D$58:$BM$130)</f>
        <v>0</v>
      </c>
      <c r="E6" s="70">
        <f t="shared" si="4"/>
        <v>0</v>
      </c>
      <c r="F6" s="67">
        <f>設定!B17</f>
        <v>0</v>
      </c>
      <c r="G6" s="69">
        <f>SUMIF($E$58:$BM$130,設定!B17,$D$58:$BM$130)</f>
        <v>0</v>
      </c>
      <c r="H6" s="71">
        <f t="shared" si="5"/>
        <v>0</v>
      </c>
      <c r="J6" s="36" t="str">
        <f>設定!D7</f>
        <v>ボーナス</v>
      </c>
      <c r="K6" s="69">
        <f t="shared" si="0"/>
        <v>0</v>
      </c>
      <c r="L6" s="36" t="str">
        <f>設定!F7</f>
        <v>健康保険</v>
      </c>
      <c r="M6" s="72">
        <f t="shared" si="1"/>
        <v>0</v>
      </c>
      <c r="N6" s="68" t="str">
        <f>設定!H7</f>
        <v>妻</v>
      </c>
      <c r="O6" s="69">
        <f t="shared" si="2"/>
        <v>0</v>
      </c>
      <c r="P6" s="36" t="str">
        <f>設定!J7</f>
        <v>水道費</v>
      </c>
      <c r="Q6" s="72">
        <f t="shared" si="3"/>
        <v>0</v>
      </c>
      <c r="R6" s="68" t="str">
        <f>設定!L7</f>
        <v>日用品</v>
      </c>
      <c r="S6" s="73"/>
      <c r="T6" s="72">
        <f>SUM(D102:BM102)</f>
        <v>0</v>
      </c>
      <c r="U6" s="195" t="s">
        <v>75</v>
      </c>
      <c r="V6" s="196"/>
      <c r="X6" s="74" t="s">
        <v>51</v>
      </c>
      <c r="Y6" s="69">
        <f>T14</f>
        <v>7000</v>
      </c>
    </row>
    <row r="7" spans="2:25" ht="21" thickBot="1">
      <c r="C7" s="36" t="str">
        <f>設定!B8</f>
        <v>PayPay</v>
      </c>
      <c r="D7" s="69">
        <f>SUMIF($E$58:$BM$130,設定!B8,$D$58:$BM$130)</f>
        <v>0</v>
      </c>
      <c r="E7" s="70">
        <f t="shared" si="4"/>
        <v>0</v>
      </c>
      <c r="F7" s="67">
        <f>設定!B18</f>
        <v>0</v>
      </c>
      <c r="G7" s="69">
        <f>SUMIF($E$58:$BM$130,設定!B18,$D$58:$BM$130)</f>
        <v>0</v>
      </c>
      <c r="H7" s="71">
        <f t="shared" si="5"/>
        <v>0</v>
      </c>
      <c r="J7" s="36" t="str">
        <f>設定!D8</f>
        <v>児童手当</v>
      </c>
      <c r="K7" s="69">
        <f t="shared" si="0"/>
        <v>0</v>
      </c>
      <c r="L7" s="36" t="str">
        <f>設定!F8</f>
        <v>厚生年金</v>
      </c>
      <c r="M7" s="72">
        <f t="shared" si="1"/>
        <v>0</v>
      </c>
      <c r="N7" s="68">
        <f>設定!H8</f>
        <v>0</v>
      </c>
      <c r="O7" s="69">
        <f t="shared" si="2"/>
        <v>0</v>
      </c>
      <c r="P7" s="36" t="str">
        <f>設定!J8</f>
        <v>通信費</v>
      </c>
      <c r="Q7" s="72">
        <f t="shared" si="3"/>
        <v>0</v>
      </c>
      <c r="R7" s="68" t="str">
        <f>設定!L8</f>
        <v>娯楽費</v>
      </c>
      <c r="S7" s="73"/>
      <c r="T7" s="72">
        <f>SUM(D106:BM106)</f>
        <v>0</v>
      </c>
      <c r="U7" s="151">
        <f>K14-U5</f>
        <v>183000</v>
      </c>
      <c r="V7" s="152"/>
    </row>
    <row r="8" spans="2:25">
      <c r="C8" s="36" t="str">
        <f>設定!B9</f>
        <v>現金</v>
      </c>
      <c r="D8" s="69">
        <f>SUMIF($E$58:$BM$130,設定!B9,$D$58:$BM$130)</f>
        <v>0</v>
      </c>
      <c r="E8" s="70">
        <f t="shared" si="4"/>
        <v>0</v>
      </c>
      <c r="F8" s="67">
        <f>設定!B19</f>
        <v>0</v>
      </c>
      <c r="G8" s="69">
        <f>SUMIF($E$58:$BM$130,設定!B19,$D$58:$BM$130)</f>
        <v>0</v>
      </c>
      <c r="H8" s="71">
        <f t="shared" si="5"/>
        <v>0</v>
      </c>
      <c r="J8" s="36" t="str">
        <f>設定!D9</f>
        <v>雑収入</v>
      </c>
      <c r="K8" s="69">
        <f t="shared" si="0"/>
        <v>30000</v>
      </c>
      <c r="L8" s="36">
        <f>設定!F9</f>
        <v>0</v>
      </c>
      <c r="M8" s="72">
        <f t="shared" si="1"/>
        <v>0</v>
      </c>
      <c r="N8" s="68">
        <f>設定!H9</f>
        <v>0</v>
      </c>
      <c r="O8" s="69">
        <f t="shared" si="2"/>
        <v>0</v>
      </c>
      <c r="P8" s="36" t="str">
        <f>設定!J9</f>
        <v>車費</v>
      </c>
      <c r="Q8" s="72">
        <f t="shared" si="3"/>
        <v>0</v>
      </c>
      <c r="R8" s="68" t="str">
        <f>設定!L9</f>
        <v>美容費</v>
      </c>
      <c r="S8" s="73"/>
      <c r="T8" s="72">
        <f>SUM(D110:BM110)</f>
        <v>0</v>
      </c>
    </row>
    <row r="9" spans="2:25">
      <c r="C9" s="36" t="str">
        <f>設定!B10</f>
        <v>JCB</v>
      </c>
      <c r="D9" s="69">
        <f>SUMIF($E$58:$BM$130,設定!B10,$D$58:$BM$130)</f>
        <v>70000</v>
      </c>
      <c r="E9" s="70">
        <f t="shared" si="4"/>
        <v>0.47619047619047616</v>
      </c>
      <c r="F9" s="67"/>
      <c r="G9" s="69"/>
      <c r="H9" s="59"/>
      <c r="J9" s="36">
        <f>設定!D10</f>
        <v>0</v>
      </c>
      <c r="K9" s="69">
        <f t="shared" si="0"/>
        <v>0</v>
      </c>
      <c r="L9" s="36">
        <f>設定!F10</f>
        <v>0</v>
      </c>
      <c r="M9" s="72">
        <f t="shared" si="1"/>
        <v>0</v>
      </c>
      <c r="N9" s="68">
        <f>設定!H10</f>
        <v>0</v>
      </c>
      <c r="O9" s="69">
        <f t="shared" si="2"/>
        <v>0</v>
      </c>
      <c r="P9" s="36" t="str">
        <f>設定!J10</f>
        <v>自己投資</v>
      </c>
      <c r="Q9" s="72">
        <f t="shared" si="3"/>
        <v>0</v>
      </c>
      <c r="R9" s="68" t="str">
        <f>設定!L10</f>
        <v>交際費</v>
      </c>
      <c r="S9" s="73"/>
      <c r="T9" s="72">
        <f>SUM(D114:BM114)</f>
        <v>0</v>
      </c>
    </row>
    <row r="10" spans="2:25">
      <c r="C10" s="36" t="str">
        <f>設定!B11</f>
        <v>VISA</v>
      </c>
      <c r="D10" s="69">
        <f>SUMIF($E$58:$BM$130,設定!B11,$D$58:$BM$130)</f>
        <v>7000</v>
      </c>
      <c r="E10" s="70">
        <f t="shared" si="4"/>
        <v>4.7619047619047616E-2</v>
      </c>
      <c r="F10" s="67"/>
      <c r="G10" s="69"/>
      <c r="H10" s="59"/>
      <c r="J10" s="36">
        <f>設定!D11</f>
        <v>0</v>
      </c>
      <c r="K10" s="69">
        <f t="shared" si="0"/>
        <v>0</v>
      </c>
      <c r="L10" s="36">
        <f>設定!F11</f>
        <v>0</v>
      </c>
      <c r="M10" s="72">
        <f t="shared" si="1"/>
        <v>0</v>
      </c>
      <c r="N10" s="68">
        <f>設定!H11</f>
        <v>0</v>
      </c>
      <c r="O10" s="69">
        <f t="shared" si="2"/>
        <v>0</v>
      </c>
      <c r="P10" s="36">
        <f>設定!J11</f>
        <v>0</v>
      </c>
      <c r="Q10" s="72">
        <f t="shared" si="3"/>
        <v>0</v>
      </c>
      <c r="R10" s="68" t="str">
        <f>設定!L11</f>
        <v>その他</v>
      </c>
      <c r="S10" s="73"/>
      <c r="T10" s="72">
        <f>SUM(D118:BM118)</f>
        <v>0</v>
      </c>
    </row>
    <row r="11" spans="2:25">
      <c r="C11" s="36" t="str">
        <f>設定!B12</f>
        <v>MASTER</v>
      </c>
      <c r="D11" s="69">
        <f>SUMIF($E$58:$BM$130,設定!B12,$D$58:$BM$130)</f>
        <v>0</v>
      </c>
      <c r="E11" s="70">
        <f t="shared" si="4"/>
        <v>0</v>
      </c>
      <c r="F11" s="67"/>
      <c r="G11" s="69"/>
      <c r="H11" s="59"/>
      <c r="J11" s="36">
        <f>設定!D12</f>
        <v>0</v>
      </c>
      <c r="K11" s="69">
        <f t="shared" si="0"/>
        <v>0</v>
      </c>
      <c r="L11" s="36">
        <f>設定!F12</f>
        <v>0</v>
      </c>
      <c r="M11" s="72">
        <f t="shared" si="1"/>
        <v>0</v>
      </c>
      <c r="N11" s="68">
        <f>設定!H12</f>
        <v>0</v>
      </c>
      <c r="O11" s="69">
        <f t="shared" si="2"/>
        <v>0</v>
      </c>
      <c r="P11" s="36">
        <f>設定!J12</f>
        <v>0</v>
      </c>
      <c r="Q11" s="72">
        <f t="shared" si="3"/>
        <v>0</v>
      </c>
      <c r="R11" s="68">
        <f>設定!L12</f>
        <v>0</v>
      </c>
      <c r="S11" s="73"/>
      <c r="T11" s="72">
        <f>SUM(D122:BM122)</f>
        <v>0</v>
      </c>
    </row>
    <row r="12" spans="2:25">
      <c r="C12" s="36" t="str">
        <f>設定!B13</f>
        <v>GMO証券</v>
      </c>
      <c r="D12" s="69">
        <f>SUMIF($E$58:$BM$130,設定!B13,$D$58:$BM$130)</f>
        <v>0</v>
      </c>
      <c r="E12" s="70">
        <f t="shared" si="4"/>
        <v>0</v>
      </c>
      <c r="F12" s="67"/>
      <c r="G12" s="69"/>
      <c r="H12" s="59"/>
      <c r="J12" s="36">
        <f>設定!D13</f>
        <v>0</v>
      </c>
      <c r="K12" s="69">
        <f t="shared" si="0"/>
        <v>0</v>
      </c>
      <c r="L12" s="36">
        <f>設定!F13</f>
        <v>0</v>
      </c>
      <c r="M12" s="72">
        <f t="shared" si="1"/>
        <v>0</v>
      </c>
      <c r="N12" s="68">
        <f>設定!H13</f>
        <v>0</v>
      </c>
      <c r="O12" s="69">
        <f t="shared" si="2"/>
        <v>0</v>
      </c>
      <c r="P12" s="36">
        <f>設定!J13</f>
        <v>0</v>
      </c>
      <c r="Q12" s="72">
        <f t="shared" si="3"/>
        <v>0</v>
      </c>
      <c r="R12" s="68">
        <f>設定!L13</f>
        <v>0</v>
      </c>
      <c r="S12" s="73"/>
      <c r="T12" s="72">
        <f>SUM(D126:BM126)</f>
        <v>0</v>
      </c>
    </row>
    <row r="13" spans="2:25">
      <c r="C13" s="36">
        <f>設定!B14</f>
        <v>0</v>
      </c>
      <c r="D13" s="69">
        <f>SUMIF($E$58:$BM$130,設定!B14,$D$58:$BM$130)</f>
        <v>0</v>
      </c>
      <c r="E13" s="70">
        <f t="shared" si="4"/>
        <v>0</v>
      </c>
      <c r="F13" s="67"/>
      <c r="G13" s="69"/>
      <c r="H13" s="59"/>
      <c r="J13" s="36">
        <f>設定!D14</f>
        <v>0</v>
      </c>
      <c r="K13" s="69">
        <f t="shared" si="0"/>
        <v>0</v>
      </c>
      <c r="L13" s="36">
        <f>設定!F14</f>
        <v>0</v>
      </c>
      <c r="M13" s="72">
        <f t="shared" si="1"/>
        <v>0</v>
      </c>
      <c r="N13" s="68">
        <f>設定!H14</f>
        <v>0</v>
      </c>
      <c r="O13" s="69">
        <f t="shared" si="2"/>
        <v>0</v>
      </c>
      <c r="P13" s="36">
        <f>設定!J14</f>
        <v>0</v>
      </c>
      <c r="Q13" s="72">
        <f t="shared" si="3"/>
        <v>0</v>
      </c>
      <c r="R13" s="68">
        <f>設定!L14</f>
        <v>0</v>
      </c>
      <c r="S13" s="73"/>
      <c r="T13" s="72">
        <f>SUM(D130:BM130)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147000</v>
      </c>
      <c r="H14" s="79">
        <f>SUM(E4:E13,H4:H8)</f>
        <v>1</v>
      </c>
      <c r="J14" s="76" t="s">
        <v>65</v>
      </c>
      <c r="K14" s="78">
        <f>SUM(K4:K13)</f>
        <v>330000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7000</v>
      </c>
    </row>
    <row r="16" spans="2:25" ht="21" thickBot="1"/>
    <row r="17" spans="2:65">
      <c r="B17" s="185" t="s">
        <v>66</v>
      </c>
      <c r="C17" s="56" t="s">
        <v>47</v>
      </c>
      <c r="D17" s="173">
        <f>D44</f>
        <v>45717</v>
      </c>
      <c r="E17" s="173"/>
      <c r="F17" s="174">
        <f>D17+1</f>
        <v>45718</v>
      </c>
      <c r="G17" s="161"/>
      <c r="H17" s="160">
        <f>F17+1</f>
        <v>45719</v>
      </c>
      <c r="I17" s="161"/>
      <c r="J17" s="160">
        <f>H17+1</f>
        <v>45720</v>
      </c>
      <c r="K17" s="161"/>
      <c r="L17" s="160">
        <f>J17+1</f>
        <v>45721</v>
      </c>
      <c r="M17" s="161"/>
      <c r="N17" s="160">
        <f>L17+1</f>
        <v>45722</v>
      </c>
      <c r="O17" s="161"/>
      <c r="P17" s="160">
        <f>N17+1</f>
        <v>45723</v>
      </c>
      <c r="Q17" s="161"/>
      <c r="R17" s="160">
        <f>P17+1</f>
        <v>45724</v>
      </c>
      <c r="S17" s="161"/>
      <c r="T17" s="160">
        <f>R17+1</f>
        <v>45725</v>
      </c>
      <c r="U17" s="161"/>
      <c r="V17" s="160">
        <f>T17+1</f>
        <v>45726</v>
      </c>
      <c r="W17" s="161"/>
      <c r="X17" s="160">
        <f>V17+1</f>
        <v>45727</v>
      </c>
      <c r="Y17" s="161"/>
      <c r="Z17" s="160">
        <f>X17+1</f>
        <v>45728</v>
      </c>
      <c r="AA17" s="161"/>
      <c r="AB17" s="160">
        <f>Z17+1</f>
        <v>45729</v>
      </c>
      <c r="AC17" s="161"/>
      <c r="AD17" s="160">
        <f>AB17+1</f>
        <v>45730</v>
      </c>
      <c r="AE17" s="161"/>
      <c r="AF17" s="160">
        <f>AD17+1</f>
        <v>45731</v>
      </c>
      <c r="AG17" s="161"/>
      <c r="AH17" s="160">
        <f>AF17+1</f>
        <v>45732</v>
      </c>
      <c r="AI17" s="161"/>
      <c r="AJ17" s="160">
        <f>AH17+1</f>
        <v>45733</v>
      </c>
      <c r="AK17" s="161"/>
      <c r="AL17" s="160">
        <f>AJ17+1</f>
        <v>45734</v>
      </c>
      <c r="AM17" s="161"/>
      <c r="AN17" s="160">
        <f>AL17+1</f>
        <v>45735</v>
      </c>
      <c r="AO17" s="161"/>
      <c r="AP17" s="160">
        <f>AN17+1</f>
        <v>45736</v>
      </c>
      <c r="AQ17" s="161"/>
      <c r="AR17" s="160">
        <f>AP17+1</f>
        <v>45737</v>
      </c>
      <c r="AS17" s="161"/>
      <c r="AT17" s="160">
        <f>AR17+1</f>
        <v>45738</v>
      </c>
      <c r="AU17" s="161"/>
      <c r="AV17" s="160">
        <f>AT17+1</f>
        <v>45739</v>
      </c>
      <c r="AW17" s="161"/>
      <c r="AX17" s="160">
        <f>AV17+1</f>
        <v>45740</v>
      </c>
      <c r="AY17" s="161"/>
      <c r="AZ17" s="160">
        <f>AX17+1</f>
        <v>45741</v>
      </c>
      <c r="BA17" s="161"/>
      <c r="BB17" s="160">
        <f>AZ17+1</f>
        <v>45742</v>
      </c>
      <c r="BC17" s="161"/>
      <c r="BD17" s="160">
        <f>BB17+1</f>
        <v>45743</v>
      </c>
      <c r="BE17" s="161"/>
      <c r="BF17" s="160">
        <f>BD17+1</f>
        <v>45744</v>
      </c>
      <c r="BG17" s="161"/>
      <c r="BH17" s="160">
        <f>BF17+1</f>
        <v>45745</v>
      </c>
      <c r="BI17" s="161"/>
      <c r="BJ17" s="197">
        <f>BH17+1</f>
        <v>45746</v>
      </c>
      <c r="BK17" s="198"/>
      <c r="BL17" s="197">
        <f>BJ17+1</f>
        <v>45747</v>
      </c>
      <c r="BM17" s="198"/>
    </row>
    <row r="18" spans="2:65">
      <c r="B18" s="175"/>
      <c r="C18" s="57" t="s">
        <v>46</v>
      </c>
      <c r="D18" s="181">
        <f>D17</f>
        <v>45717</v>
      </c>
      <c r="E18" s="181"/>
      <c r="F18" s="182">
        <f>F17</f>
        <v>45718</v>
      </c>
      <c r="G18" s="156"/>
      <c r="H18" s="155">
        <f>H17</f>
        <v>45719</v>
      </c>
      <c r="I18" s="156"/>
      <c r="J18" s="155">
        <f>J17</f>
        <v>45720</v>
      </c>
      <c r="K18" s="156"/>
      <c r="L18" s="155">
        <f>L17</f>
        <v>45721</v>
      </c>
      <c r="M18" s="156"/>
      <c r="N18" s="155">
        <f>N17</f>
        <v>45722</v>
      </c>
      <c r="O18" s="156"/>
      <c r="P18" s="155">
        <f>P17</f>
        <v>45723</v>
      </c>
      <c r="Q18" s="156"/>
      <c r="R18" s="155">
        <f>R17</f>
        <v>45724</v>
      </c>
      <c r="S18" s="156"/>
      <c r="T18" s="155">
        <f>T17</f>
        <v>45725</v>
      </c>
      <c r="U18" s="156"/>
      <c r="V18" s="155">
        <f>V17</f>
        <v>45726</v>
      </c>
      <c r="W18" s="156"/>
      <c r="X18" s="155">
        <f>X17</f>
        <v>45727</v>
      </c>
      <c r="Y18" s="156"/>
      <c r="Z18" s="155">
        <f>Z17</f>
        <v>45728</v>
      </c>
      <c r="AA18" s="156"/>
      <c r="AB18" s="155">
        <f>AB17</f>
        <v>45729</v>
      </c>
      <c r="AC18" s="156"/>
      <c r="AD18" s="155">
        <f>AD17</f>
        <v>45730</v>
      </c>
      <c r="AE18" s="156"/>
      <c r="AF18" s="155">
        <f>AF17</f>
        <v>45731</v>
      </c>
      <c r="AG18" s="156"/>
      <c r="AH18" s="155">
        <f>AH17</f>
        <v>45732</v>
      </c>
      <c r="AI18" s="156"/>
      <c r="AJ18" s="155">
        <f>AJ17</f>
        <v>45733</v>
      </c>
      <c r="AK18" s="156"/>
      <c r="AL18" s="155">
        <f>AL17</f>
        <v>45734</v>
      </c>
      <c r="AM18" s="156"/>
      <c r="AN18" s="155">
        <f>AN17</f>
        <v>45735</v>
      </c>
      <c r="AO18" s="156"/>
      <c r="AP18" s="155">
        <f>AP17</f>
        <v>45736</v>
      </c>
      <c r="AQ18" s="156"/>
      <c r="AR18" s="155">
        <f>AR17</f>
        <v>45737</v>
      </c>
      <c r="AS18" s="156"/>
      <c r="AT18" s="155">
        <f>AT17</f>
        <v>45738</v>
      </c>
      <c r="AU18" s="156"/>
      <c r="AV18" s="155">
        <f>AV17</f>
        <v>45739</v>
      </c>
      <c r="AW18" s="156"/>
      <c r="AX18" s="155">
        <f>AX17</f>
        <v>45740</v>
      </c>
      <c r="AY18" s="156"/>
      <c r="AZ18" s="155">
        <f>AZ17</f>
        <v>45741</v>
      </c>
      <c r="BA18" s="156"/>
      <c r="BB18" s="155">
        <f>BB17</f>
        <v>45742</v>
      </c>
      <c r="BC18" s="156"/>
      <c r="BD18" s="155">
        <f>BD17</f>
        <v>45743</v>
      </c>
      <c r="BE18" s="156"/>
      <c r="BF18" s="155">
        <f>BF17</f>
        <v>45744</v>
      </c>
      <c r="BG18" s="156"/>
      <c r="BH18" s="155">
        <f>BH17</f>
        <v>45745</v>
      </c>
      <c r="BI18" s="156"/>
      <c r="BJ18" s="199">
        <f>BJ17</f>
        <v>45746</v>
      </c>
      <c r="BK18" s="200"/>
      <c r="BL18" s="199">
        <f>BL17</f>
        <v>45747</v>
      </c>
      <c r="BM18" s="200"/>
    </row>
    <row r="19" spans="2:65">
      <c r="B19" s="175"/>
      <c r="C19" s="58" t="str">
        <f>設定!B5</f>
        <v>ゆうちょ(夫）</v>
      </c>
      <c r="D19" s="187">
        <f>'2月'!BH19+SUMIF(E47:E56,設定!$B$5,D47:D56)-SUMIF(E58:E130,設定!$B$5,D58:D130)+SUMIF(E39,設定!$B$5,D39)+SUMIF(E41,設定!$B$5,D41)-SUMIF(E38,設定!$B$5,D38)-SUMIF(E40,設定!$B$5,D40)</f>
        <v>3660000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3660000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3660000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3660000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3660000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3660000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3660000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3660000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3660000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3660000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3660000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3660000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3660000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3660000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3660000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3660000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3660000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3660000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3660000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3660000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3660000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3660000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3660000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3660000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3660000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3660000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3660000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3660000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3660000</v>
      </c>
      <c r="BI19" s="188"/>
      <c r="BJ19" s="187">
        <f>BH19+SUMIF(BK47:BK56,設定!$B$5,BJ47:BJ56)-SUMIF(BK58:BK130,設定!$B$5,BJ58:BJ130)+SUMIF(BK39,設定!$B$5,BJ39)+SUMIF(BK41,設定!$B$5,BJ41)-SUMIF(BK38,設定!$B$5,BJ38)-SUMIF(BK40,設定!$B$5,BJ40)</f>
        <v>3660000</v>
      </c>
      <c r="BK19" s="188"/>
      <c r="BL19" s="187">
        <f>BJ19+SUMIF(BM47:BM56,設定!$B$5,BL47:BL56)-SUMIF(BM58:BM130,設定!$B$5,BL58:BL130)+SUMIF(BM39,設定!$B$5,BL39)+SUMIF(BM41,設定!$B$5,BL41)-SUMIF(BM38,設定!$B$5,BL38)-SUMIF(BM40,設定!$B$5,BL40)</f>
        <v>3660000</v>
      </c>
      <c r="BM19" s="188"/>
    </row>
    <row r="20" spans="2:65">
      <c r="B20" s="175"/>
      <c r="C20" s="58" t="str">
        <f>設定!B6</f>
        <v>ゆうちょ(妻）</v>
      </c>
      <c r="D20" s="183">
        <f>'2月'!BH20+SUMIF(E47:E56,設定!$B$6,D47:D56)-SUMIF(E58:E130,設定!$B$6,D58:D130)+SUMIF(E39,設定!$B$6,D39)+SUMIF(E41,設定!$B$6,D41)-SUMIF(E38,設定!$B$6,D38)-SUMIF(E40,設定!$B$6,D40)</f>
        <v>1450000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1450000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1450000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1450000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1450000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1450000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1450000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1450000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1450000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1450000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1450000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1450000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1450000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1450000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1450000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1450000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1450000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1450000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1450000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1450000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1450000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1450000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1450000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1450000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1450000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1450000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1450000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1450000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1450000</v>
      </c>
      <c r="BI20" s="184"/>
      <c r="BJ20" s="183">
        <f>BH20+SUMIF(BK47:BK56,設定!$B$6,BJ47:BJ56)-SUMIF(BK58:BK130,設定!$B$6,BJ58:BJ130)+SUMIF(BK39,設定!$B$6,BJ39)+SUMIF(BK41,設定!$B$6,BJ41)-SUMIF(BK38,設定!$B$6,BJ38)-SUMIF(BK40,設定!$B$6,BJ40)</f>
        <v>1450000</v>
      </c>
      <c r="BK20" s="184"/>
      <c r="BL20" s="183">
        <f>BJ20+SUMIF(BM47:BM56,設定!$B$6,BL47:BL56)-SUMIF(BM58:BM130,設定!$B$6,BL58:BL130)+SUMIF(BM39,設定!$B$6,BL39)+SUMIF(BM41,設定!$B$6,BL41)-SUMIF(BM38,設定!$B$6,BL38)-SUMIF(BM40,設定!$B$6,BL40)</f>
        <v>1450000</v>
      </c>
      <c r="BM20" s="184"/>
    </row>
    <row r="21" spans="2:65">
      <c r="B21" s="175"/>
      <c r="C21" s="58" t="str">
        <f>設定!B7</f>
        <v>ゆうちょ(子供）</v>
      </c>
      <c r="D21" s="183">
        <f>'2月'!BH21+SUMIF(E47:E56,設定!$B$7,D47:D56)-SUMIF(E58:E130,設定!$B$7,D58:D130)+SUMIF(E39,設定!$B$7,D39)+SUMIF(E41,設定!$B$7,D41)-SUMIF(E38,設定!$B$7,D38)-SUMIF(E40,設定!$B$7,D40)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  <c r="BJ21" s="183">
        <f>BH21+SUMIF(BK47:BK56,設定!$B$7,BJ47:BJ56)-SUMIF(BK58:BK130,設定!$B$7,BJ58:BJ130)+SUMIF(BK39,設定!$B$7,BJ39)+SUMIF(BK41,設定!$B$7,BJ41)-SUMIF(BK38,設定!$B$7,BJ38)-SUMIF(BK40,設定!$B$7,BJ40)</f>
        <v>1500000</v>
      </c>
      <c r="BK21" s="184"/>
      <c r="BL21" s="183">
        <f>BJ21+SUMIF(BM47:BM56,設定!$B$7,BL47:BL56)-SUMIF(BM58:BM130,設定!$B$7,BL58:BL130)+SUMIF(BM39,設定!$B$7,BL39)+SUMIF(BM41,設定!$B$7,BL41)-SUMIF(BM38,設定!$B$7,BL38)-SUMIF(BM40,設定!$B$7,BL40)</f>
        <v>1500000</v>
      </c>
      <c r="BM21" s="184"/>
    </row>
    <row r="22" spans="2:65">
      <c r="B22" s="175"/>
      <c r="C22" s="58" t="str">
        <f>設定!B8</f>
        <v>PayPay</v>
      </c>
      <c r="D22" s="183">
        <f>'2月'!BH22+SUMIF(E47:E56,設定!$B$8,D47:D56)-SUMIF(E58:E130,設定!$B$8,D58:D130)+SUMIF(E39,設定!$B$8,D39)+SUMIF(E41,設定!$B$8,D41)-SUMIF(E38,設定!$B$8,D38)-SUMIF(E40,設定!$B$8,D40)</f>
        <v>92000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92000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  <c r="BJ22" s="183">
        <f>BH22+SUMIF(BK47:BK56,設定!$B$8,BJ47:BJ56)-SUMIF(BK58:BK130,設定!$B$8,BJ58:BJ130)+SUMIF(BK39,設定!$B$8,BJ39)+SUMIF(BK41,設定!$B$8,BJ41)-SUMIF(BK38,設定!$B$8,BJ38)-SUMIF(BK40,設定!$B$8,BJ40)</f>
        <v>92000</v>
      </c>
      <c r="BK22" s="184"/>
      <c r="BL22" s="183">
        <f>BJ22+SUMIF(BM47:BM56,設定!$B$8,BL47:BL56)-SUMIF(BM58:BM130,設定!$B$8,BL58:BL130)+SUMIF(BM39,設定!$B$8,BL39)+SUMIF(BM41,設定!$B$8,BL41)-SUMIF(BM38,設定!$B$8,BL38)-SUMIF(BM40,設定!$B$8,BL40)</f>
        <v>92000</v>
      </c>
      <c r="BM22" s="184"/>
    </row>
    <row r="23" spans="2:65">
      <c r="B23" s="175"/>
      <c r="C23" s="58" t="str">
        <f>設定!B9</f>
        <v>現金</v>
      </c>
      <c r="D23" s="183">
        <f>'2月'!BH23+SUMIF(E47:E56,設定!$B$9,D47:D56)-SUMIF(E58:E130,設定!$B$9,D58:D130)+SUMIF(E39,設定!$B$9,D39)+SUMIF(E41,設定!$B$9,D41)-SUMIF(E38,設定!$B$9,D38)-SUMIF(E40,設定!$B$9,D40)</f>
        <v>113000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113000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113000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113000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113000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113000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113000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113000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113000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113000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113000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113000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113000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113000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113000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113000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113000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113000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113000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113000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113000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113000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113000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113000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113000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113000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113000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113000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113000</v>
      </c>
      <c r="BI23" s="184"/>
      <c r="BJ23" s="183">
        <f>BH23+SUMIF(BK47:BK56,設定!$B$9,BJ47:BJ56)-SUMIF(BK58:BK130,設定!$B$9,BJ58:BJ130)+SUMIF(BK39,設定!$B$9,BJ39)+SUMIF(BK41,設定!$B$9,BJ41)-SUMIF(BK38,設定!$B$9,BJ38)-SUMIF(BK40,設定!$B$9,BJ40)</f>
        <v>113000</v>
      </c>
      <c r="BK23" s="184"/>
      <c r="BL23" s="183">
        <f>BJ23+SUMIF(BM47:BM56,設定!$B$9,BL47:BL56)-SUMIF(BM58:BM130,設定!$B$9,BL58:BL130)+SUMIF(BM39,設定!$B$9,BL39)+SUMIF(BM41,設定!$B$9,BL41)-SUMIF(BM38,設定!$B$9,BL38)-SUMIF(BM40,設定!$B$9,BL40)</f>
        <v>113000</v>
      </c>
      <c r="BM23" s="184"/>
    </row>
    <row r="24" spans="2:65">
      <c r="B24" s="175"/>
      <c r="C24" s="58" t="str">
        <f>設定!B10</f>
        <v>JCB</v>
      </c>
      <c r="D24" s="183">
        <f>'2月'!BH24+SUMIF(E47:E56,設定!$B$10,D47:D56)-SUMIF(E58:E130,設定!$B$10,D58:D130)+SUMIF(E39,設定!$B$10,D39)+SUMIF(E41,設定!$B$10,D41)-SUMIF(E38,設定!$B$10,D38)-SUMIF(E40,設定!$B$10,D40)</f>
        <v>-220000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-220000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-220000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-220000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-220000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-220000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-220000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-220000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-220000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-220000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-220000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-220000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-220000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-220000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-220000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-220000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-220000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-220000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-220000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-220000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-220000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-220000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-220000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-220000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-220000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-220000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-220000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-220000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-220000</v>
      </c>
      <c r="BI24" s="184"/>
      <c r="BJ24" s="183">
        <f>BH24+SUMIF(BK47:BK56,設定!$B$10,BJ47:BJ56)-SUMIF(BK58:BK130,設定!$B$10,BJ58:BJ130)+SUMIF(BK39,設定!$B$10,BJ39)+SUMIF(BK41,設定!$B$10,BJ41)-SUMIF(BK38,設定!$B$10,BJ38)-SUMIF(BK40,設定!$B$10,BJ40)</f>
        <v>-220000</v>
      </c>
      <c r="BK24" s="184"/>
      <c r="BL24" s="183">
        <f>BJ24+SUMIF(BM47:BM56,設定!$B$10,BL47:BL56)-SUMIF(BM58:BM130,設定!$B$10,BL58:BL130)+SUMIF(BM39,設定!$B$10,BL39)+SUMIF(BM41,設定!$B$10,BL41)-SUMIF(BM38,設定!$B$10,BL38)-SUMIF(BM40,設定!$B$10,BL40)</f>
        <v>-220000</v>
      </c>
      <c r="BM24" s="184"/>
    </row>
    <row r="25" spans="2:65">
      <c r="B25" s="175"/>
      <c r="C25" s="58" t="str">
        <f>設定!B11</f>
        <v>VISA</v>
      </c>
      <c r="D25" s="183">
        <f>'2月'!BH25+SUMIF(E47:E56,設定!$B$11,D47:D56)-SUMIF(E58:E130,設定!$B$11,D58:D130)+SUMIF(E39,設定!$B$11,D39)+SUMIF(E41,設定!$B$11,D41)-SUMIF(E38,設定!$B$11,D38)-SUMIF(E40,設定!$B$11,D40)</f>
        <v>-78000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-78000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-78000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-78000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-78000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-78000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-78000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-78000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-78000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-78000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-78000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-78000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-78000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-78000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-78000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-78000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-78000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-78000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-78000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-78000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-78000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-78000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-78000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-78000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-78000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-78000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-78000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-78000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-78000</v>
      </c>
      <c r="BI25" s="184"/>
      <c r="BJ25" s="183">
        <f>BH25+SUMIF(BK47:BK56,設定!$B$11,BJ47:BJ56)-SUMIF(BK58:BK130,設定!$B$11,BJ58:BJ130)+SUMIF(BK39,設定!$B$11,BJ39)+SUMIF(BK41,設定!$B$11,BJ41)-SUMIF(BK38,設定!$B$11,BJ38)-SUMIF(BK40,設定!$B$11,BJ40)</f>
        <v>-78000</v>
      </c>
      <c r="BK25" s="184"/>
      <c r="BL25" s="183">
        <f>BJ25+SUMIF(BM47:BM56,設定!$B$11,BL47:BL56)-SUMIF(BM58:BM130,設定!$B$11,BL58:BL130)+SUMIF(BM39,設定!$B$11,BL39)+SUMIF(BM41,設定!$B$11,BL41)-SUMIF(BM38,設定!$B$11,BL38)-SUMIF(BM40,設定!$B$11,BL40)</f>
        <v>-78000</v>
      </c>
      <c r="BM25" s="184"/>
    </row>
    <row r="26" spans="2:65">
      <c r="B26" s="175"/>
      <c r="C26" s="58" t="str">
        <f>設定!B12</f>
        <v>MASTER</v>
      </c>
      <c r="D26" s="183">
        <f>'2月'!BH26+SUMIF(E47:E56,設定!$B$12,D47:D56)-SUMIF(E58:E130,設定!$B$12,D58:D130)+SUMIF(E39,設定!$B$12,D39)+SUMIF(E41,設定!$B$12,D41)-SUMIF(E38,設定!$B$12,D38)-SUMIF(E40,設定!$B$12,D40)</f>
        <v>-30000</v>
      </c>
      <c r="E26" s="184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  <c r="BJ26" s="183">
        <f>BH26+SUMIF(BK47:BK56,設定!$B$12,BJ47:BJ56)-SUMIF(BK58:BK130,設定!$B$12,BJ58:BJ130)+SUMIF(BK39,設定!$B$12,BJ39)+SUMIF(BK41,設定!$B$12,BJ41)-SUMIF(BK38,設定!$B$12,BJ38)-SUMIF(BK40,設定!$B$12,BJ40)</f>
        <v>-30000</v>
      </c>
      <c r="BK26" s="184"/>
      <c r="BL26" s="183">
        <f>BJ26+SUMIF(BM47:BM56,設定!$B$12,BL47:BL56)-SUMIF(BM58:BM130,設定!$B$12,BL58:BL130)+SUMIF(BM39,設定!$B$12,BL39)+SUMIF(BM41,設定!$B$12,BL41)-SUMIF(BM38,設定!$B$12,BL38)-SUMIF(BM40,設定!$B$12,BL40)</f>
        <v>-30000</v>
      </c>
      <c r="BM26" s="184"/>
    </row>
    <row r="27" spans="2:65">
      <c r="B27" s="175"/>
      <c r="C27" s="58" t="str">
        <f>設定!B13</f>
        <v>GMO証券</v>
      </c>
      <c r="D27" s="183">
        <f>'2月'!BH27+SUMIF(E47:E56,設定!$B$13,D47:D56)-SUMIF(E58:E130,設定!$B$13,D58:D130)+SUMIF(E39,設定!$B$13,D39)+SUMIF(E41,設定!$B$13,D41)-SUMIF(E38,設定!$B$13,D38)-SUMIF(E40,設定!$B$13,D40)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  <c r="BJ27" s="183">
        <f>BH27+SUMIF(BK47:BK56,設定!$B$13,BJ47:BJ56)-SUMIF(BK58:BK130,設定!$B$13,BJ58:BJ130)+SUMIF(BK39,設定!$B$13,BJ39)+SUMIF(BK41,設定!$B$13,BJ41)-SUMIF(BK38,設定!$B$13,BJ38)-SUMIF(BK40,設定!$B$13,BJ40)</f>
        <v>1000000</v>
      </c>
      <c r="BK27" s="184"/>
      <c r="BL27" s="183">
        <f>BJ27+SUMIF(BM47:BM56,設定!$B$13,BL47:BL56)-SUMIF(BM58:BM130,設定!$B$13,BL58:BL130)+SUMIF(BM39,設定!$B$13,BL39)+SUMIF(BM41,設定!$B$13,BL41)-SUMIF(BM38,設定!$B$13,BL38)-SUMIF(BM40,設定!$B$13,BL40)</f>
        <v>1000000</v>
      </c>
      <c r="BM27" s="184"/>
    </row>
    <row r="28" spans="2:65">
      <c r="B28" s="175"/>
      <c r="C28" s="58">
        <f>設定!B14</f>
        <v>0</v>
      </c>
      <c r="D28" s="183">
        <f>'2月'!BH28+SUMIF(E47:E56,設定!$B$14,D47:D56)-SUMIF(E58:E130,設定!$B$14,D58:D130)+SUMIF(E39,設定!$B$14,D39)+SUMIF(E41,設定!$B$14,D41)-SUMIF(E38,設定!$B$14,D38)-SUMIF(E40,設定!$B$14,D40)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  <c r="BJ28" s="183">
        <f>BH28+SUMIF(BK47:BK56,設定!$B$14,BJ47:BJ56)-SUMIF(BK58:BK130,設定!$B$14,BJ58:BJ130)+SUMIF(BK39,設定!$B$14,BJ39)+SUMIF(BK41,設定!$B$14,BJ41)-SUMIF(BK38,設定!$B$14,BJ38)-SUMIF(BK40,設定!$B$14,BJ40)</f>
        <v>0</v>
      </c>
      <c r="BK28" s="184"/>
      <c r="BL28" s="183">
        <f>BJ28+SUMIF(BM47:BM56,設定!$B$14,BL47:BL56)-SUMIF(BM58:BM130,設定!$B$14,BL58:BL130)+SUMIF(BM39,設定!$B$14,BL39)+SUMIF(BM41,設定!$B$14,BL41)-SUMIF(BM38,設定!$B$14,BL38)-SUMIF(BM40,設定!$B$14,BL40)</f>
        <v>0</v>
      </c>
      <c r="BM28" s="184"/>
    </row>
    <row r="29" spans="2:65">
      <c r="B29" s="175"/>
      <c r="C29" s="58">
        <f>設定!B15</f>
        <v>0</v>
      </c>
      <c r="D29" s="183">
        <f>'2月'!BH29+SUMIF(E47:E56,設定!$B$15,D47:D56)-SUMIF(E58:E130,設定!$B$15,D58:D130)+SUMIF(E39,設定!$B$15,D39)+SUMIF(E41,設定!$B$15,D41)-SUMIF(E38,設定!$B$15,D38)-SUMIF(E40,設定!$B$15,D40)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  <c r="BJ29" s="183">
        <f>BH29+SUMIF(BK47:BK56,設定!$B$15,BJ47:BJ56)-SUMIF(BK58:BK130,設定!$B$15,BJ58:BJ130)+SUMIF(BK39,設定!$B$15,BJ39)+SUMIF(BK41,設定!$B$15,BJ41)-SUMIF(BK38,設定!$B$15,BJ38)-SUMIF(BK40,設定!$B$15,BJ40)</f>
        <v>0</v>
      </c>
      <c r="BK29" s="184"/>
      <c r="BL29" s="183">
        <f>BJ29+SUMIF(BM47:BM56,設定!$B$15,BL47:BL56)-SUMIF(BM58:BM130,設定!$B$15,BL58:BL130)+SUMIF(BM39,設定!$B$15,BL39)+SUMIF(BM41,設定!$B$15,BL41)-SUMIF(BM38,設定!$B$15,BL38)-SUMIF(BM40,設定!$B$15,BL40)</f>
        <v>0</v>
      </c>
      <c r="BM29" s="184"/>
    </row>
    <row r="30" spans="2:65">
      <c r="B30" s="175"/>
      <c r="C30" s="58">
        <f>設定!B16</f>
        <v>0</v>
      </c>
      <c r="D30" s="183">
        <f>'2月'!BH30+SUMIF(E47:E56,設定!$B$16,D47:D56)-SUMIF(E58:E130,設定!$B$16,D58:D130)+SUMIF(E39,設定!$B$16,D39)+SUMIF(E41,設定!$B$16,D41)-SUMIF(E38,設定!$B$16,D38)-SUMIF(E40,設定!$B$16,D40)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  <c r="BJ30" s="183">
        <f>BH30+SUMIF(BK47:BK56,設定!$B$16,BJ47:BJ56)-SUMIF(BK58:BK130,設定!$B$16,BJ58:BJ130)+SUMIF(BK39,設定!$B$16,BJ39)+SUMIF(BK41,設定!$B$16,BJ41)-SUMIF(BK38,設定!$B$16,BJ38)-SUMIF(BK40,設定!$B$16,BJ40)</f>
        <v>0</v>
      </c>
      <c r="BK30" s="184"/>
      <c r="BL30" s="183">
        <f>BJ30+SUMIF(BM47:BM56,設定!$B$16,BL47:BL56)-SUMIF(BM58:BM130,設定!$B$16,BL58:BL130)+SUMIF(BM39,設定!$B$16,BL39)+SUMIF(BM41,設定!$B$16,BL41)-SUMIF(BM38,設定!$B$16,BL38)-SUMIF(BM40,設定!$B$16,BL40)</f>
        <v>0</v>
      </c>
      <c r="BM30" s="184"/>
    </row>
    <row r="31" spans="2:65">
      <c r="B31" s="175"/>
      <c r="C31" s="58">
        <f>設定!B17</f>
        <v>0</v>
      </c>
      <c r="D31" s="183">
        <f>'2月'!BH31+SUMIF(E47:E56,設定!$B$17,D47:D56)-SUMIF(E58:E130,設定!$B$17,D58:D130)+SUMIF(E39,設定!$B$17,D39)+SUMIF(E41,設定!$B$17,D41)-SUMIF(E38,設定!$B$17,D38)-SUMIF(E40,設定!$B$17,D40)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  <c r="BJ31" s="183">
        <f>BH31+SUMIF(BK47:BK56,設定!$B$17,BJ47:BJ56)-SUMIF(BK58:BK130,設定!$B$17,BJ58:BJ130)+SUMIF(BK39,設定!$B$17,BJ39)+SUMIF(BK41,設定!$B$17,BJ41)-SUMIF(BK38,設定!$B$17,BJ38)-SUMIF(BK40,設定!$B$17,BJ40)</f>
        <v>0</v>
      </c>
      <c r="BK31" s="184"/>
      <c r="BL31" s="183">
        <f>BJ31+SUMIF(BM47:BM56,設定!$B$17,BL47:BL56)-SUMIF(BM58:BM130,設定!$B$17,BL58:BL130)+SUMIF(BM39,設定!$B$17,BL39)+SUMIF(BM41,設定!$B$17,BL41)-SUMIF(BM38,設定!$B$17,BL38)-SUMIF(BM40,設定!$B$17,BL40)</f>
        <v>0</v>
      </c>
      <c r="BM31" s="184"/>
    </row>
    <row r="32" spans="2:65">
      <c r="B32" s="175"/>
      <c r="C32" s="58">
        <f>設定!B18</f>
        <v>0</v>
      </c>
      <c r="D32" s="183">
        <f>'2月'!BH32+SUMIF(E47:E56,設定!$B$18,D47:D56)-SUMIF(E58:E130,設定!$B$18,D58:D130)+SUMIF(E39,設定!$B$18,D39)+SUMIF(E41,設定!$B$18,D41)-SUMIF(E38,設定!$B$18,D38)-SUMIF(E40,設定!$B$18,D40)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  <c r="BJ32" s="183">
        <f>BH32+SUMIF(BK47:BK56,設定!$B$18,BJ47:BJ56)-SUMIF(BK58:BK130,設定!$B$18,BJ58:BJ130)+SUMIF(BK39,設定!$B$18,BJ39)+SUMIF(BK41,設定!$B$18,BJ41)-SUMIF(BK38,設定!$B$18,BJ38)-SUMIF(BK40,設定!$B$18,BJ40)</f>
        <v>0</v>
      </c>
      <c r="BK32" s="184"/>
      <c r="BL32" s="183">
        <f>BJ32+SUMIF(BM47:BM56,設定!$B$18,BL47:BL56)-SUMIF(BM58:BM130,設定!$B$18,BL58:BL130)+SUMIF(BM39,設定!$B$18,BL39)+SUMIF(BM41,設定!$B$18,BL41)-SUMIF(BM38,設定!$B$18,BL38)-SUMIF(BM40,設定!$B$18,BL40)</f>
        <v>0</v>
      </c>
      <c r="BM32" s="184"/>
    </row>
    <row r="33" spans="2:65">
      <c r="B33" s="175"/>
      <c r="C33" s="58">
        <f>設定!B19</f>
        <v>0</v>
      </c>
      <c r="D33" s="183">
        <f>'2月'!BH33+SUMIF(E47:E56,設定!$B$19,D47:D56)-SUMIF(E58:E130,設定!$B$19,D58:D130)+SUMIF(E39,設定!$B$19,D39)+SUMIF(E41,設定!$B$19,D41)-SUMIF(E38,設定!$B$19,D38)-SUMIF(E40,設定!$B$19,D40)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  <c r="BJ33" s="183">
        <f>BH33+SUMIF(BK47:BK56,設定!$B$19,BJ47:BJ56)-SUMIF(BK58:BK130,設定!$B$19,BJ58:BJ130)+SUMIF(BK39,設定!$B$19,BJ39)+SUMIF(BK41,設定!$B$19,BJ41)-SUMIF(BK38,設定!$B$19,BJ38)-SUMIF(BK40,設定!$B$19,BJ40)</f>
        <v>0</v>
      </c>
      <c r="BK33" s="184"/>
      <c r="BL33" s="183">
        <f>BJ33+SUMIF(BM47:BM56,設定!$B$19,BL47:BL56)-SUMIF(BM58:BM130,設定!$B$19,BL58:BL130)+SUMIF(BM39,設定!$B$19,BL39)+SUMIF(BM41,設定!$B$19,BL41)-SUMIF(BM38,設定!$B$19,BL38)-SUMIF(BM40,設定!$B$19,BL40)</f>
        <v>0</v>
      </c>
      <c r="BM33" s="184"/>
    </row>
    <row r="34" spans="2:65" s="75" customFormat="1" ht="21" thickBot="1">
      <c r="B34" s="186"/>
      <c r="C34" s="81" t="s">
        <v>65</v>
      </c>
      <c r="D34" s="153">
        <f>SUM(D19:E33)</f>
        <v>7487000</v>
      </c>
      <c r="E34" s="154"/>
      <c r="F34" s="153">
        <f>SUM(F19:G33)</f>
        <v>7487000</v>
      </c>
      <c r="G34" s="154"/>
      <c r="H34" s="153">
        <f t="shared" ref="H34" si="6">SUM(H19:I33)</f>
        <v>7487000</v>
      </c>
      <c r="I34" s="154"/>
      <c r="J34" s="153">
        <f t="shared" ref="J34" si="7">SUM(J19:K33)</f>
        <v>7487000</v>
      </c>
      <c r="K34" s="154"/>
      <c r="L34" s="153">
        <f t="shared" ref="L34" si="8">SUM(L19:M33)</f>
        <v>7487000</v>
      </c>
      <c r="M34" s="154"/>
      <c r="N34" s="153">
        <f t="shared" ref="N34" si="9">SUM(N19:O33)</f>
        <v>7487000</v>
      </c>
      <c r="O34" s="154"/>
      <c r="P34" s="153">
        <f t="shared" ref="P34" si="10">SUM(P19:Q33)</f>
        <v>7487000</v>
      </c>
      <c r="Q34" s="154"/>
      <c r="R34" s="153">
        <f t="shared" ref="R34" si="11">SUM(R19:S33)</f>
        <v>7487000</v>
      </c>
      <c r="S34" s="154"/>
      <c r="T34" s="153">
        <f t="shared" ref="T34" si="12">SUM(T19:U33)</f>
        <v>7487000</v>
      </c>
      <c r="U34" s="154"/>
      <c r="V34" s="153">
        <f t="shared" ref="V34" si="13">SUM(V19:W33)</f>
        <v>7487000</v>
      </c>
      <c r="W34" s="154"/>
      <c r="X34" s="153">
        <f t="shared" ref="X34" si="14">SUM(X19:Y33)</f>
        <v>7487000</v>
      </c>
      <c r="Y34" s="154"/>
      <c r="Z34" s="153">
        <f t="shared" ref="Z34" si="15">SUM(Z19:AA33)</f>
        <v>7487000</v>
      </c>
      <c r="AA34" s="154"/>
      <c r="AB34" s="153">
        <f t="shared" ref="AB34" si="16">SUM(AB19:AC33)</f>
        <v>7487000</v>
      </c>
      <c r="AC34" s="154"/>
      <c r="AD34" s="153">
        <f t="shared" ref="AD34" si="17">SUM(AD19:AE33)</f>
        <v>7487000</v>
      </c>
      <c r="AE34" s="154"/>
      <c r="AF34" s="153">
        <f t="shared" ref="AF34" si="18">SUM(AF19:AG33)</f>
        <v>7487000</v>
      </c>
      <c r="AG34" s="154"/>
      <c r="AH34" s="153">
        <f t="shared" ref="AH34" si="19">SUM(AH19:AI33)</f>
        <v>7487000</v>
      </c>
      <c r="AI34" s="154"/>
      <c r="AJ34" s="153">
        <f t="shared" ref="AJ34" si="20">SUM(AJ19:AK33)</f>
        <v>7487000</v>
      </c>
      <c r="AK34" s="154"/>
      <c r="AL34" s="153">
        <f t="shared" ref="AL34" si="21">SUM(AL19:AM33)</f>
        <v>7487000</v>
      </c>
      <c r="AM34" s="154"/>
      <c r="AN34" s="153">
        <f t="shared" ref="AN34" si="22">SUM(AN19:AO33)</f>
        <v>7487000</v>
      </c>
      <c r="AO34" s="154"/>
      <c r="AP34" s="153">
        <f t="shared" ref="AP34" si="23">SUM(AP19:AQ33)</f>
        <v>7487000</v>
      </c>
      <c r="AQ34" s="154"/>
      <c r="AR34" s="153">
        <f t="shared" ref="AR34" si="24">SUM(AR19:AS33)</f>
        <v>7487000</v>
      </c>
      <c r="AS34" s="154"/>
      <c r="AT34" s="153">
        <f t="shared" ref="AT34" si="25">SUM(AT19:AU33)</f>
        <v>7487000</v>
      </c>
      <c r="AU34" s="154"/>
      <c r="AV34" s="153">
        <f t="shared" ref="AV34" si="26">SUM(AV19:AW33)</f>
        <v>7487000</v>
      </c>
      <c r="AW34" s="154"/>
      <c r="AX34" s="153">
        <f t="shared" ref="AX34" si="27">SUM(AX19:AY33)</f>
        <v>7487000</v>
      </c>
      <c r="AY34" s="154"/>
      <c r="AZ34" s="153">
        <f t="shared" ref="AZ34" si="28">SUM(AZ19:BA33)</f>
        <v>7487000</v>
      </c>
      <c r="BA34" s="154"/>
      <c r="BB34" s="153">
        <f t="shared" ref="BB34" si="29">SUM(BB19:BC33)</f>
        <v>7487000</v>
      </c>
      <c r="BC34" s="154"/>
      <c r="BD34" s="153">
        <f t="shared" ref="BD34" si="30">SUM(BD19:BE33)</f>
        <v>7487000</v>
      </c>
      <c r="BE34" s="154"/>
      <c r="BF34" s="153">
        <f t="shared" ref="BF34" si="31">SUM(BF19:BG33)</f>
        <v>7487000</v>
      </c>
      <c r="BG34" s="154"/>
      <c r="BH34" s="153">
        <f t="shared" ref="BH34" si="32">SUM(BH19:BI33)</f>
        <v>7487000</v>
      </c>
      <c r="BI34" s="154"/>
      <c r="BJ34" s="153">
        <f t="shared" ref="BJ34" si="33">SUM(BJ19:BK33)</f>
        <v>7487000</v>
      </c>
      <c r="BK34" s="154"/>
      <c r="BL34" s="153">
        <f t="shared" ref="BL34" si="34">SUM(BL19:BM33)</f>
        <v>7487000</v>
      </c>
      <c r="BM34" s="154"/>
    </row>
    <row r="35" spans="2:65" ht="21" thickBot="1">
      <c r="C35">
        <v>1</v>
      </c>
    </row>
    <row r="36" spans="2:65">
      <c r="B36" s="157" t="s">
        <v>62</v>
      </c>
      <c r="C36" s="45" t="s">
        <v>47</v>
      </c>
      <c r="D36" s="160">
        <f>D44</f>
        <v>45717</v>
      </c>
      <c r="E36" s="161"/>
      <c r="F36" s="160">
        <f>D36+1</f>
        <v>45718</v>
      </c>
      <c r="G36" s="161"/>
      <c r="H36" s="160">
        <f>F36+1</f>
        <v>45719</v>
      </c>
      <c r="I36" s="161"/>
      <c r="J36" s="160">
        <f>H36+1</f>
        <v>45720</v>
      </c>
      <c r="K36" s="161"/>
      <c r="L36" s="160">
        <f>J36+1</f>
        <v>45721</v>
      </c>
      <c r="M36" s="161"/>
      <c r="N36" s="160">
        <f>L36+1</f>
        <v>45722</v>
      </c>
      <c r="O36" s="161"/>
      <c r="P36" s="160">
        <f>N36+1</f>
        <v>45723</v>
      </c>
      <c r="Q36" s="161"/>
      <c r="R36" s="160">
        <f>P36+1</f>
        <v>45724</v>
      </c>
      <c r="S36" s="161"/>
      <c r="T36" s="160">
        <f>R36+1</f>
        <v>45725</v>
      </c>
      <c r="U36" s="161"/>
      <c r="V36" s="160">
        <f>T36+1</f>
        <v>45726</v>
      </c>
      <c r="W36" s="161"/>
      <c r="X36" s="160">
        <f>V36+1</f>
        <v>45727</v>
      </c>
      <c r="Y36" s="161"/>
      <c r="Z36" s="160">
        <f>X36+1</f>
        <v>45728</v>
      </c>
      <c r="AA36" s="161"/>
      <c r="AB36" s="160">
        <f>Z36+1</f>
        <v>45729</v>
      </c>
      <c r="AC36" s="161"/>
      <c r="AD36" s="160">
        <f>AB36+1</f>
        <v>45730</v>
      </c>
      <c r="AE36" s="161"/>
      <c r="AF36" s="160">
        <f>AD36+1</f>
        <v>45731</v>
      </c>
      <c r="AG36" s="161"/>
      <c r="AH36" s="160">
        <f>AF36+1</f>
        <v>45732</v>
      </c>
      <c r="AI36" s="161"/>
      <c r="AJ36" s="160">
        <f>AH36+1</f>
        <v>45733</v>
      </c>
      <c r="AK36" s="161"/>
      <c r="AL36" s="160">
        <f>AJ36+1</f>
        <v>45734</v>
      </c>
      <c r="AM36" s="161"/>
      <c r="AN36" s="160">
        <f>AL36+1</f>
        <v>45735</v>
      </c>
      <c r="AO36" s="161"/>
      <c r="AP36" s="160">
        <f>AN36+1</f>
        <v>45736</v>
      </c>
      <c r="AQ36" s="161"/>
      <c r="AR36" s="160">
        <f>AP36+1</f>
        <v>45737</v>
      </c>
      <c r="AS36" s="161"/>
      <c r="AT36" s="160">
        <f>AR36+1</f>
        <v>45738</v>
      </c>
      <c r="AU36" s="161"/>
      <c r="AV36" s="160">
        <f>AT36+1</f>
        <v>45739</v>
      </c>
      <c r="AW36" s="161"/>
      <c r="AX36" s="160">
        <f>AV36+1</f>
        <v>45740</v>
      </c>
      <c r="AY36" s="161"/>
      <c r="AZ36" s="160">
        <f>AX36+1</f>
        <v>45741</v>
      </c>
      <c r="BA36" s="161"/>
      <c r="BB36" s="160">
        <f>AZ36+1</f>
        <v>45742</v>
      </c>
      <c r="BC36" s="161"/>
      <c r="BD36" s="160">
        <f>BB36+1</f>
        <v>45743</v>
      </c>
      <c r="BE36" s="161"/>
      <c r="BF36" s="160">
        <f>BD36+1</f>
        <v>45744</v>
      </c>
      <c r="BG36" s="161"/>
      <c r="BH36" s="160">
        <f>BF36+1</f>
        <v>45745</v>
      </c>
      <c r="BI36" s="161"/>
      <c r="BJ36" s="197">
        <f>BH36+1</f>
        <v>45746</v>
      </c>
      <c r="BK36" s="198"/>
      <c r="BL36" s="197">
        <f>BJ36+1</f>
        <v>45747</v>
      </c>
      <c r="BM36" s="198"/>
    </row>
    <row r="37" spans="2:65" ht="21" thickBot="1">
      <c r="B37" s="158"/>
      <c r="C37" s="46" t="s">
        <v>46</v>
      </c>
      <c r="D37" s="162">
        <f>D36</f>
        <v>45717</v>
      </c>
      <c r="E37" s="163"/>
      <c r="F37" s="155">
        <f>F36</f>
        <v>45718</v>
      </c>
      <c r="G37" s="156"/>
      <c r="H37" s="155">
        <f>H36</f>
        <v>45719</v>
      </c>
      <c r="I37" s="156"/>
      <c r="J37" s="155">
        <f>J36</f>
        <v>45720</v>
      </c>
      <c r="K37" s="156"/>
      <c r="L37" s="155">
        <f>L36</f>
        <v>45721</v>
      </c>
      <c r="M37" s="156"/>
      <c r="N37" s="155">
        <f>N36</f>
        <v>45722</v>
      </c>
      <c r="O37" s="156"/>
      <c r="P37" s="155">
        <f>P36</f>
        <v>45723</v>
      </c>
      <c r="Q37" s="156"/>
      <c r="R37" s="155">
        <f>R36</f>
        <v>45724</v>
      </c>
      <c r="S37" s="156"/>
      <c r="T37" s="155">
        <f>T36</f>
        <v>45725</v>
      </c>
      <c r="U37" s="156"/>
      <c r="V37" s="155">
        <f>V36</f>
        <v>45726</v>
      </c>
      <c r="W37" s="156"/>
      <c r="X37" s="155">
        <f>X36</f>
        <v>45727</v>
      </c>
      <c r="Y37" s="156"/>
      <c r="Z37" s="155">
        <f>Z36</f>
        <v>45728</v>
      </c>
      <c r="AA37" s="156"/>
      <c r="AB37" s="155">
        <f>AB36</f>
        <v>45729</v>
      </c>
      <c r="AC37" s="156"/>
      <c r="AD37" s="155">
        <f>AD36</f>
        <v>45730</v>
      </c>
      <c r="AE37" s="156"/>
      <c r="AF37" s="155">
        <f>AF36</f>
        <v>45731</v>
      </c>
      <c r="AG37" s="156"/>
      <c r="AH37" s="155">
        <f>AH36</f>
        <v>45732</v>
      </c>
      <c r="AI37" s="156"/>
      <c r="AJ37" s="155">
        <f>AJ36</f>
        <v>45733</v>
      </c>
      <c r="AK37" s="156"/>
      <c r="AL37" s="155">
        <f>AL36</f>
        <v>45734</v>
      </c>
      <c r="AM37" s="156"/>
      <c r="AN37" s="155">
        <f>AN36</f>
        <v>45735</v>
      </c>
      <c r="AO37" s="156"/>
      <c r="AP37" s="155">
        <f>AP36</f>
        <v>45736</v>
      </c>
      <c r="AQ37" s="156"/>
      <c r="AR37" s="155">
        <f>AR36</f>
        <v>45737</v>
      </c>
      <c r="AS37" s="156"/>
      <c r="AT37" s="155">
        <f>AT36</f>
        <v>45738</v>
      </c>
      <c r="AU37" s="156"/>
      <c r="AV37" s="155">
        <f>AV36</f>
        <v>45739</v>
      </c>
      <c r="AW37" s="156"/>
      <c r="AX37" s="155">
        <f>AX36</f>
        <v>45740</v>
      </c>
      <c r="AY37" s="156"/>
      <c r="AZ37" s="155">
        <f>AZ36</f>
        <v>45741</v>
      </c>
      <c r="BA37" s="156"/>
      <c r="BB37" s="155">
        <f>BB36</f>
        <v>45742</v>
      </c>
      <c r="BC37" s="156"/>
      <c r="BD37" s="155">
        <f>BD36</f>
        <v>45743</v>
      </c>
      <c r="BE37" s="156"/>
      <c r="BF37" s="155">
        <f>BF36</f>
        <v>45744</v>
      </c>
      <c r="BG37" s="156"/>
      <c r="BH37" s="155">
        <f>BH36</f>
        <v>45745</v>
      </c>
      <c r="BI37" s="156"/>
      <c r="BJ37" s="201">
        <f>BJ36</f>
        <v>45746</v>
      </c>
      <c r="BK37" s="202"/>
      <c r="BL37" s="201">
        <f>BL36</f>
        <v>45747</v>
      </c>
      <c r="BM37" s="202"/>
    </row>
    <row r="38" spans="2:65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  <c r="BJ38" s="53"/>
      <c r="BK38" s="52"/>
      <c r="BL38" s="53"/>
      <c r="BM38" s="52"/>
    </row>
    <row r="39" spans="2:65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  <c r="BJ39" s="54"/>
      <c r="BK39" s="49"/>
      <c r="BL39" s="54"/>
      <c r="BM39" s="49"/>
    </row>
    <row r="40" spans="2:65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  <c r="BJ40" s="55"/>
      <c r="BK40" s="50"/>
      <c r="BL40" s="55"/>
      <c r="BM40" s="50"/>
    </row>
    <row r="41" spans="2:65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  <c r="BJ41" s="54"/>
      <c r="BK41" s="49"/>
      <c r="BL41" s="54"/>
      <c r="BM41" s="49"/>
    </row>
    <row r="42" spans="2:65" ht="21" thickBot="1">
      <c r="C42">
        <v>1</v>
      </c>
    </row>
    <row r="43" spans="2:65" ht="21" hidden="1" thickBot="1">
      <c r="C43">
        <v>1</v>
      </c>
      <c r="D43" s="164">
        <f>WEEKDAY(D44)</f>
        <v>7</v>
      </c>
      <c r="E43" s="164"/>
      <c r="F43" s="164">
        <f t="shared" ref="F43" si="35">WEEKDAY(F44)</f>
        <v>1</v>
      </c>
      <c r="G43" s="164"/>
      <c r="H43" s="164">
        <f t="shared" ref="H43" si="36">WEEKDAY(H44)</f>
        <v>2</v>
      </c>
      <c r="I43" s="164"/>
      <c r="J43" s="164">
        <f t="shared" ref="J43" si="37">WEEKDAY(J44)</f>
        <v>3</v>
      </c>
      <c r="K43" s="164"/>
      <c r="L43" s="164">
        <f t="shared" ref="L43" si="38">WEEKDAY(L44)</f>
        <v>4</v>
      </c>
      <c r="M43" s="164"/>
      <c r="N43" s="164">
        <f t="shared" ref="N43" si="39">WEEKDAY(N44)</f>
        <v>5</v>
      </c>
      <c r="O43" s="164"/>
      <c r="P43" s="164">
        <f t="shared" ref="P43" si="40">WEEKDAY(P44)</f>
        <v>6</v>
      </c>
      <c r="Q43" s="164"/>
      <c r="R43" s="164">
        <f t="shared" ref="R43" si="41">WEEKDAY(R44)</f>
        <v>7</v>
      </c>
      <c r="S43" s="164"/>
      <c r="T43" s="164">
        <f t="shared" ref="T43" si="42">WEEKDAY(T44)</f>
        <v>1</v>
      </c>
      <c r="U43" s="164"/>
      <c r="V43" s="164">
        <f t="shared" ref="V43" si="43">WEEKDAY(V44)</f>
        <v>2</v>
      </c>
      <c r="W43" s="164"/>
      <c r="X43" s="164">
        <f t="shared" ref="X43" si="44">WEEKDAY(X44)</f>
        <v>3</v>
      </c>
      <c r="Y43" s="164"/>
      <c r="Z43" s="164">
        <f t="shared" ref="Z43" si="45">WEEKDAY(Z44)</f>
        <v>4</v>
      </c>
      <c r="AA43" s="164"/>
      <c r="AB43" s="164">
        <f t="shared" ref="AB43" si="46">WEEKDAY(AB44)</f>
        <v>5</v>
      </c>
      <c r="AC43" s="164"/>
      <c r="AD43" s="164">
        <f t="shared" ref="AD43" si="47">WEEKDAY(AD44)</f>
        <v>6</v>
      </c>
      <c r="AE43" s="164"/>
      <c r="AF43" s="164">
        <f t="shared" ref="AF43" si="48">WEEKDAY(AF44)</f>
        <v>7</v>
      </c>
      <c r="AG43" s="164"/>
      <c r="AH43" s="164">
        <f t="shared" ref="AH43" si="49">WEEKDAY(AH44)</f>
        <v>1</v>
      </c>
      <c r="AI43" s="164"/>
      <c r="AJ43" s="164">
        <f t="shared" ref="AJ43" si="50">WEEKDAY(AJ44)</f>
        <v>2</v>
      </c>
      <c r="AK43" s="164"/>
      <c r="AL43" s="164">
        <f t="shared" ref="AL43" si="51">WEEKDAY(AL44)</f>
        <v>3</v>
      </c>
      <c r="AM43" s="164"/>
      <c r="AN43" s="164">
        <f t="shared" ref="AN43" si="52">WEEKDAY(AN44)</f>
        <v>4</v>
      </c>
      <c r="AO43" s="164"/>
      <c r="AP43" s="164">
        <f t="shared" ref="AP43" si="53">WEEKDAY(AP44)</f>
        <v>5</v>
      </c>
      <c r="AQ43" s="164"/>
      <c r="AR43" s="164">
        <f t="shared" ref="AR43" si="54">WEEKDAY(AR44)</f>
        <v>6</v>
      </c>
      <c r="AS43" s="164"/>
      <c r="AT43" s="164">
        <f t="shared" ref="AT43" si="55">WEEKDAY(AT44)</f>
        <v>7</v>
      </c>
      <c r="AU43" s="164"/>
      <c r="AV43" s="164">
        <f t="shared" ref="AV43" si="56">WEEKDAY(AV44)</f>
        <v>1</v>
      </c>
      <c r="AW43" s="164"/>
      <c r="AX43" s="164">
        <f t="shared" ref="AX43" si="57">WEEKDAY(AX44)</f>
        <v>2</v>
      </c>
      <c r="AY43" s="164"/>
      <c r="AZ43" s="164">
        <f t="shared" ref="AZ43" si="58">WEEKDAY(AZ44)</f>
        <v>3</v>
      </c>
      <c r="BA43" s="164"/>
      <c r="BB43" s="164">
        <f t="shared" ref="BB43" si="59">WEEKDAY(BB44)</f>
        <v>4</v>
      </c>
      <c r="BC43" s="164"/>
      <c r="BD43" s="164">
        <f t="shared" ref="BD43" si="60">WEEKDAY(BD44)</f>
        <v>5</v>
      </c>
      <c r="BE43" s="164"/>
      <c r="BF43" s="164">
        <f t="shared" ref="BF43" si="61">WEEKDAY(BF44)</f>
        <v>6</v>
      </c>
      <c r="BG43" s="164"/>
      <c r="BH43" s="164">
        <f t="shared" ref="BH43" si="62">WEEKDAY(BH44)</f>
        <v>7</v>
      </c>
      <c r="BI43" s="164"/>
      <c r="BJ43" s="164">
        <f t="shared" ref="BJ43" si="63">WEEKDAY(BJ44)</f>
        <v>1</v>
      </c>
      <c r="BK43" s="164"/>
      <c r="BL43" s="164">
        <f t="shared" ref="BL43" si="64">WEEKDAY(BL44)</f>
        <v>2</v>
      </c>
      <c r="BM43" s="164"/>
    </row>
    <row r="44" spans="2:65">
      <c r="B44" s="33"/>
      <c r="C44" s="35" t="s">
        <v>47</v>
      </c>
      <c r="D44" s="160">
        <f>DATE(設定!N8,3,設定!N5)</f>
        <v>45717</v>
      </c>
      <c r="E44" s="161"/>
      <c r="F44" s="160">
        <f>D44+1</f>
        <v>45718</v>
      </c>
      <c r="G44" s="161"/>
      <c r="H44" s="160">
        <f>F44+1</f>
        <v>45719</v>
      </c>
      <c r="I44" s="161"/>
      <c r="J44" s="160">
        <f>H44+1</f>
        <v>45720</v>
      </c>
      <c r="K44" s="161"/>
      <c r="L44" s="160">
        <f>J44+1</f>
        <v>45721</v>
      </c>
      <c r="M44" s="161"/>
      <c r="N44" s="160">
        <f>L44+1</f>
        <v>45722</v>
      </c>
      <c r="O44" s="161"/>
      <c r="P44" s="160">
        <f>N44+1</f>
        <v>45723</v>
      </c>
      <c r="Q44" s="161"/>
      <c r="R44" s="160">
        <f>P44+1</f>
        <v>45724</v>
      </c>
      <c r="S44" s="161"/>
      <c r="T44" s="160">
        <f>R44+1</f>
        <v>45725</v>
      </c>
      <c r="U44" s="161"/>
      <c r="V44" s="160">
        <f>T44+1</f>
        <v>45726</v>
      </c>
      <c r="W44" s="161"/>
      <c r="X44" s="160">
        <f>V44+1</f>
        <v>45727</v>
      </c>
      <c r="Y44" s="161"/>
      <c r="Z44" s="160">
        <f>X44+1</f>
        <v>45728</v>
      </c>
      <c r="AA44" s="161"/>
      <c r="AB44" s="160">
        <f>Z44+1</f>
        <v>45729</v>
      </c>
      <c r="AC44" s="161"/>
      <c r="AD44" s="160">
        <f>AB44+1</f>
        <v>45730</v>
      </c>
      <c r="AE44" s="161"/>
      <c r="AF44" s="160">
        <f>AD44+1</f>
        <v>45731</v>
      </c>
      <c r="AG44" s="161"/>
      <c r="AH44" s="160">
        <f>AF44+1</f>
        <v>45732</v>
      </c>
      <c r="AI44" s="161"/>
      <c r="AJ44" s="160">
        <f>AH44+1</f>
        <v>45733</v>
      </c>
      <c r="AK44" s="161"/>
      <c r="AL44" s="160">
        <f>AJ44+1</f>
        <v>45734</v>
      </c>
      <c r="AM44" s="161"/>
      <c r="AN44" s="160">
        <f>AL44+1</f>
        <v>45735</v>
      </c>
      <c r="AO44" s="161"/>
      <c r="AP44" s="160">
        <f>AN44+1</f>
        <v>45736</v>
      </c>
      <c r="AQ44" s="161"/>
      <c r="AR44" s="160">
        <f>AP44+1</f>
        <v>45737</v>
      </c>
      <c r="AS44" s="161"/>
      <c r="AT44" s="160">
        <f>AR44+1</f>
        <v>45738</v>
      </c>
      <c r="AU44" s="161"/>
      <c r="AV44" s="160">
        <f>AT44+1</f>
        <v>45739</v>
      </c>
      <c r="AW44" s="161"/>
      <c r="AX44" s="160">
        <f>AV44+1</f>
        <v>45740</v>
      </c>
      <c r="AY44" s="161"/>
      <c r="AZ44" s="160">
        <f>AX44+1</f>
        <v>45741</v>
      </c>
      <c r="BA44" s="161"/>
      <c r="BB44" s="160">
        <f>AZ44+1</f>
        <v>45742</v>
      </c>
      <c r="BC44" s="161"/>
      <c r="BD44" s="160">
        <f>BB44+1</f>
        <v>45743</v>
      </c>
      <c r="BE44" s="161"/>
      <c r="BF44" s="160">
        <f>BD44+1</f>
        <v>45744</v>
      </c>
      <c r="BG44" s="161"/>
      <c r="BH44" s="160">
        <f>BF44+1</f>
        <v>45745</v>
      </c>
      <c r="BI44" s="161"/>
      <c r="BJ44" s="197">
        <f>BH44+1</f>
        <v>45746</v>
      </c>
      <c r="BK44" s="198"/>
      <c r="BL44" s="197">
        <f>BJ44+1</f>
        <v>45747</v>
      </c>
      <c r="BM44" s="198"/>
    </row>
    <row r="45" spans="2:65">
      <c r="B45" s="34"/>
      <c r="C45" s="38" t="s">
        <v>46</v>
      </c>
      <c r="D45" s="155">
        <f>D44</f>
        <v>45717</v>
      </c>
      <c r="E45" s="156"/>
      <c r="F45" s="155">
        <f>F44</f>
        <v>45718</v>
      </c>
      <c r="G45" s="156"/>
      <c r="H45" s="155">
        <f>H44</f>
        <v>45719</v>
      </c>
      <c r="I45" s="156"/>
      <c r="J45" s="155">
        <f>J44</f>
        <v>45720</v>
      </c>
      <c r="K45" s="156"/>
      <c r="L45" s="155">
        <f>L44</f>
        <v>45721</v>
      </c>
      <c r="M45" s="156"/>
      <c r="N45" s="155">
        <f>N44</f>
        <v>45722</v>
      </c>
      <c r="O45" s="156"/>
      <c r="P45" s="155">
        <f>P44</f>
        <v>45723</v>
      </c>
      <c r="Q45" s="156"/>
      <c r="R45" s="155">
        <f>R44</f>
        <v>45724</v>
      </c>
      <c r="S45" s="156"/>
      <c r="T45" s="155">
        <f>T44</f>
        <v>45725</v>
      </c>
      <c r="U45" s="156"/>
      <c r="V45" s="155">
        <f>V44</f>
        <v>45726</v>
      </c>
      <c r="W45" s="156"/>
      <c r="X45" s="155">
        <f>X44</f>
        <v>45727</v>
      </c>
      <c r="Y45" s="156"/>
      <c r="Z45" s="155">
        <f>Z44</f>
        <v>45728</v>
      </c>
      <c r="AA45" s="156"/>
      <c r="AB45" s="155">
        <f>AB44</f>
        <v>45729</v>
      </c>
      <c r="AC45" s="156"/>
      <c r="AD45" s="155">
        <f>AD44</f>
        <v>45730</v>
      </c>
      <c r="AE45" s="156"/>
      <c r="AF45" s="155">
        <f>AF44</f>
        <v>45731</v>
      </c>
      <c r="AG45" s="156"/>
      <c r="AH45" s="155">
        <f>AH44</f>
        <v>45732</v>
      </c>
      <c r="AI45" s="156"/>
      <c r="AJ45" s="155">
        <f>AJ44</f>
        <v>45733</v>
      </c>
      <c r="AK45" s="156"/>
      <c r="AL45" s="155">
        <f>AL44</f>
        <v>45734</v>
      </c>
      <c r="AM45" s="156"/>
      <c r="AN45" s="155">
        <f>AN44</f>
        <v>45735</v>
      </c>
      <c r="AO45" s="156"/>
      <c r="AP45" s="155">
        <f>AP44</f>
        <v>45736</v>
      </c>
      <c r="AQ45" s="156"/>
      <c r="AR45" s="155">
        <f>AR44</f>
        <v>45737</v>
      </c>
      <c r="AS45" s="156"/>
      <c r="AT45" s="155">
        <f>AT44</f>
        <v>45738</v>
      </c>
      <c r="AU45" s="156"/>
      <c r="AV45" s="155">
        <f>AV44</f>
        <v>45739</v>
      </c>
      <c r="AW45" s="156"/>
      <c r="AX45" s="155">
        <f>AX44</f>
        <v>45740</v>
      </c>
      <c r="AY45" s="156"/>
      <c r="AZ45" s="155">
        <f>AZ44</f>
        <v>45741</v>
      </c>
      <c r="BA45" s="156"/>
      <c r="BB45" s="155">
        <f>BB44</f>
        <v>45742</v>
      </c>
      <c r="BC45" s="156"/>
      <c r="BD45" s="155">
        <f>BD44</f>
        <v>45743</v>
      </c>
      <c r="BE45" s="156"/>
      <c r="BF45" s="155">
        <f>BF44</f>
        <v>45744</v>
      </c>
      <c r="BG45" s="156"/>
      <c r="BH45" s="155">
        <f>BH44</f>
        <v>45745</v>
      </c>
      <c r="BI45" s="156"/>
      <c r="BJ45" s="199">
        <f>BJ44</f>
        <v>45746</v>
      </c>
      <c r="BK45" s="200"/>
      <c r="BL45" s="199">
        <f>BL44</f>
        <v>45747</v>
      </c>
      <c r="BM45" s="200"/>
    </row>
    <row r="46" spans="2:65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  <c r="BJ46" s="39" t="s">
        <v>60</v>
      </c>
      <c r="BK46" s="40" t="s">
        <v>61</v>
      </c>
      <c r="BL46" s="39" t="s">
        <v>60</v>
      </c>
      <c r="BM46" s="40" t="s">
        <v>61</v>
      </c>
    </row>
    <row r="47" spans="2:65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  <c r="BJ47" s="41"/>
      <c r="BK47" s="42"/>
      <c r="BL47" s="41"/>
      <c r="BM47" s="42"/>
    </row>
    <row r="48" spans="2:65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/>
      <c r="AQ48" s="42"/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  <c r="BJ48" s="41"/>
      <c r="BK48" s="42"/>
      <c r="BL48" s="41"/>
      <c r="BM48" s="42"/>
    </row>
    <row r="49" spans="2:65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  <c r="BJ49" s="41"/>
      <c r="BK49" s="42"/>
      <c r="BL49" s="41"/>
      <c r="BM49" s="42"/>
    </row>
    <row r="50" spans="2:65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  <c r="BJ50" s="41"/>
      <c r="BK50" s="42"/>
      <c r="BL50" s="41"/>
      <c r="BM50" s="42"/>
    </row>
    <row r="51" spans="2:65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  <c r="BJ51" s="41"/>
      <c r="BK51" s="42"/>
      <c r="BL51" s="41"/>
      <c r="BM51" s="42"/>
    </row>
    <row r="52" spans="2:65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  <c r="BJ52" s="41"/>
      <c r="BK52" s="42"/>
      <c r="BL52" s="41"/>
      <c r="BM52" s="42"/>
    </row>
    <row r="53" spans="2:65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  <c r="BJ53" s="41"/>
      <c r="BK53" s="42"/>
      <c r="BL53" s="41"/>
      <c r="BM53" s="42"/>
    </row>
    <row r="54" spans="2:65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  <c r="BJ54" s="41"/>
      <c r="BK54" s="42"/>
      <c r="BL54" s="41"/>
      <c r="BM54" s="42"/>
    </row>
    <row r="55" spans="2:65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  <c r="BJ55" s="41"/>
      <c r="BK55" s="42"/>
      <c r="BL55" s="41"/>
      <c r="BM55" s="42"/>
    </row>
    <row r="56" spans="2:65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  <c r="BJ56" s="41"/>
      <c r="BK56" s="42"/>
      <c r="BL56" s="41"/>
      <c r="BM56" s="42"/>
    </row>
    <row r="57" spans="2:65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  <c r="BJ57" s="203">
        <f>SUM(BJ47:BJ56)</f>
        <v>0</v>
      </c>
      <c r="BK57" s="204"/>
      <c r="BL57" s="203">
        <f>SUM(BL47:BL56)</f>
        <v>0</v>
      </c>
      <c r="BM57" s="204"/>
    </row>
    <row r="58" spans="2:65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  <c r="BJ58" s="43"/>
      <c r="BK58" s="44"/>
      <c r="BL58" s="43"/>
      <c r="BM58" s="44"/>
    </row>
    <row r="59" spans="2:65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  <c r="BJ59" s="41"/>
      <c r="BK59" s="42"/>
      <c r="BL59" s="41"/>
      <c r="BM59" s="42"/>
    </row>
    <row r="60" spans="2:65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  <c r="BJ60" s="41"/>
      <c r="BK60" s="42"/>
      <c r="BL60" s="41"/>
      <c r="BM60" s="42"/>
    </row>
    <row r="61" spans="2:65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  <c r="BJ61" s="41"/>
      <c r="BK61" s="42"/>
      <c r="BL61" s="41"/>
      <c r="BM61" s="42"/>
    </row>
    <row r="62" spans="2:65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  <c r="BJ62" s="41"/>
      <c r="BK62" s="42"/>
      <c r="BL62" s="41"/>
      <c r="BM62" s="42"/>
    </row>
    <row r="63" spans="2:65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  <c r="BJ63" s="41"/>
      <c r="BK63" s="42"/>
      <c r="BL63" s="41"/>
      <c r="BM63" s="42"/>
    </row>
    <row r="64" spans="2:65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  <c r="BJ64" s="41"/>
      <c r="BK64" s="42"/>
      <c r="BL64" s="41"/>
      <c r="BM64" s="42"/>
    </row>
    <row r="65" spans="2:65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  <c r="BJ65" s="41"/>
      <c r="BK65" s="42"/>
      <c r="BL65" s="41"/>
      <c r="BM65" s="42"/>
    </row>
    <row r="66" spans="2:65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  <c r="BJ66" s="41"/>
      <c r="BK66" s="42"/>
      <c r="BL66" s="41"/>
      <c r="BM66" s="42"/>
    </row>
    <row r="67" spans="2:65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  <c r="BJ67" s="41"/>
      <c r="BK67" s="42"/>
      <c r="BL67" s="41"/>
      <c r="BM67" s="42"/>
    </row>
    <row r="68" spans="2:65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  <c r="BJ68" s="203">
        <f>SUM(BJ58:BJ67)</f>
        <v>0</v>
      </c>
      <c r="BK68" s="204"/>
      <c r="BL68" s="203">
        <f>SUM(BL58:BL67)</f>
        <v>0</v>
      </c>
      <c r="BM68" s="204"/>
    </row>
    <row r="69" spans="2:65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  <c r="BJ69" s="43"/>
      <c r="BK69" s="44"/>
      <c r="BL69" s="43"/>
      <c r="BM69" s="44"/>
    </row>
    <row r="70" spans="2:65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  <c r="BJ70" s="41"/>
      <c r="BK70" s="42"/>
      <c r="BL70" s="41"/>
      <c r="BM70" s="42"/>
    </row>
    <row r="71" spans="2:65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  <c r="BJ71" s="41"/>
      <c r="BK71" s="42"/>
      <c r="BL71" s="41"/>
      <c r="BM71" s="42"/>
    </row>
    <row r="72" spans="2:65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  <c r="BJ72" s="41"/>
      <c r="BK72" s="42"/>
      <c r="BL72" s="41"/>
      <c r="BM72" s="42"/>
    </row>
    <row r="73" spans="2:65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  <c r="BJ73" s="41"/>
      <c r="BK73" s="42"/>
      <c r="BL73" s="41"/>
      <c r="BM73" s="42"/>
    </row>
    <row r="74" spans="2:65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  <c r="BJ74" s="41"/>
      <c r="BK74" s="42"/>
      <c r="BL74" s="41"/>
      <c r="BM74" s="42"/>
    </row>
    <row r="75" spans="2:65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  <c r="BJ75" s="41"/>
      <c r="BK75" s="42"/>
      <c r="BL75" s="41"/>
      <c r="BM75" s="42"/>
    </row>
    <row r="76" spans="2:65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  <c r="BJ76" s="41"/>
      <c r="BK76" s="42"/>
      <c r="BL76" s="41"/>
      <c r="BM76" s="42"/>
    </row>
    <row r="77" spans="2:65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  <c r="BJ77" s="41"/>
      <c r="BK77" s="42"/>
      <c r="BL77" s="41"/>
      <c r="BM77" s="42"/>
    </row>
    <row r="78" spans="2:65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  <c r="BJ78" s="41"/>
      <c r="BK78" s="42"/>
      <c r="BL78" s="41"/>
      <c r="BM78" s="42"/>
    </row>
    <row r="79" spans="2:65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  <c r="BJ79" s="203">
        <f>SUM(BJ69:BJ78)</f>
        <v>0</v>
      </c>
      <c r="BK79" s="204"/>
      <c r="BL79" s="203">
        <f>SUM(BL69:BL78)</f>
        <v>0</v>
      </c>
      <c r="BM79" s="204"/>
    </row>
    <row r="80" spans="2:65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  <c r="BJ80" s="43"/>
      <c r="BK80" s="44"/>
      <c r="BL80" s="43"/>
      <c r="BM80" s="44"/>
    </row>
    <row r="81" spans="2:65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  <c r="BJ81" s="41"/>
      <c r="BK81" s="42"/>
      <c r="BL81" s="41"/>
      <c r="BM81" s="42"/>
    </row>
    <row r="82" spans="2:65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  <c r="BJ82" s="41"/>
      <c r="BK82" s="42"/>
      <c r="BL82" s="41"/>
      <c r="BM82" s="42"/>
    </row>
    <row r="83" spans="2:65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  <c r="BJ83" s="41"/>
      <c r="BK83" s="42"/>
      <c r="BL83" s="41"/>
      <c r="BM83" s="42"/>
    </row>
    <row r="84" spans="2:65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  <c r="BJ84" s="41"/>
      <c r="BK84" s="42"/>
      <c r="BL84" s="41"/>
      <c r="BM84" s="42"/>
    </row>
    <row r="85" spans="2:65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  <c r="BJ85" s="41"/>
      <c r="BK85" s="42"/>
      <c r="BL85" s="41"/>
      <c r="BM85" s="42"/>
    </row>
    <row r="86" spans="2:65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  <c r="BJ86" s="41"/>
      <c r="BK86" s="42"/>
      <c r="BL86" s="41"/>
      <c r="BM86" s="42"/>
    </row>
    <row r="87" spans="2:65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  <c r="BJ87" s="41"/>
      <c r="BK87" s="42"/>
      <c r="BL87" s="41"/>
      <c r="BM87" s="42"/>
    </row>
    <row r="88" spans="2:65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  <c r="BJ88" s="41"/>
      <c r="BK88" s="42"/>
      <c r="BL88" s="41"/>
      <c r="BM88" s="42"/>
    </row>
    <row r="89" spans="2:65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  <c r="BJ89" s="41"/>
      <c r="BK89" s="42"/>
      <c r="BL89" s="41"/>
      <c r="BM89" s="42"/>
    </row>
    <row r="90" spans="2:65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  <c r="BJ90" s="203">
        <f>SUM(BJ80:BJ89)</f>
        <v>0</v>
      </c>
      <c r="BK90" s="204"/>
      <c r="BL90" s="203">
        <f>SUM(BL80:BL89)</f>
        <v>0</v>
      </c>
      <c r="BM90" s="204"/>
    </row>
    <row r="91" spans="2:65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/>
      <c r="Q91" s="44"/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/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  <c r="BJ91" s="43"/>
      <c r="BK91" s="44"/>
      <c r="BL91" s="43"/>
      <c r="BM91" s="44"/>
    </row>
    <row r="92" spans="2:65">
      <c r="B92" s="179"/>
      <c r="C92" s="36" t="str">
        <f>C91</f>
        <v>食費</v>
      </c>
      <c r="D92" s="41"/>
      <c r="E92" s="42"/>
      <c r="F92" s="41"/>
      <c r="G92" s="42"/>
      <c r="H92" s="41"/>
      <c r="I92" s="42"/>
      <c r="J92" s="41"/>
      <c r="K92" s="42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1"/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  <c r="BJ92" s="41"/>
      <c r="BK92" s="42"/>
      <c r="BL92" s="41"/>
      <c r="BM92" s="42"/>
    </row>
    <row r="93" spans="2:65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  <c r="BJ93" s="41"/>
      <c r="BK93" s="42"/>
      <c r="BL93" s="41"/>
      <c r="BM93" s="42"/>
    </row>
    <row r="94" spans="2:65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0</v>
      </c>
      <c r="AM94" s="170"/>
      <c r="AN94" s="169">
        <f>SUM(AN91:AN93)</f>
        <v>0</v>
      </c>
      <c r="AO94" s="170"/>
      <c r="AP94" s="169">
        <f>SUM(AP91:AP93)</f>
        <v>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  <c r="BJ94" s="205">
        <f>SUM(BJ91:BJ93)</f>
        <v>0</v>
      </c>
      <c r="BK94" s="206"/>
      <c r="BL94" s="205">
        <f>SUM(BL91:BL93)</f>
        <v>0</v>
      </c>
      <c r="BM94" s="206"/>
    </row>
    <row r="95" spans="2:65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/>
      <c r="K95" s="42"/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  <c r="BJ95" s="41"/>
      <c r="BK95" s="42"/>
      <c r="BL95" s="41"/>
      <c r="BM95" s="42"/>
    </row>
    <row r="96" spans="2:65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  <c r="BJ96" s="41"/>
      <c r="BK96" s="42"/>
      <c r="BL96" s="41"/>
      <c r="BM96" s="42"/>
    </row>
    <row r="97" spans="2:65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  <c r="BJ97" s="41"/>
      <c r="BK97" s="42"/>
      <c r="BL97" s="41"/>
      <c r="BM97" s="42"/>
    </row>
    <row r="98" spans="2:65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  <c r="BJ98" s="205">
        <f>SUM(BJ95:BJ97)</f>
        <v>0</v>
      </c>
      <c r="BK98" s="206"/>
      <c r="BL98" s="205">
        <f>SUM(BL95:BL97)</f>
        <v>0</v>
      </c>
      <c r="BM98" s="206"/>
    </row>
    <row r="99" spans="2:65">
      <c r="B99" s="179"/>
      <c r="C99" s="36" t="str">
        <f>設定!L7</f>
        <v>日用品</v>
      </c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  <c r="BJ99" s="41"/>
      <c r="BK99" s="42"/>
      <c r="BL99" s="41"/>
      <c r="BM99" s="42"/>
    </row>
    <row r="100" spans="2:65">
      <c r="B100" s="179"/>
      <c r="C100" s="36" t="str">
        <f>C99</f>
        <v>日用品</v>
      </c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  <c r="BJ100" s="41"/>
      <c r="BK100" s="42"/>
      <c r="BL100" s="41"/>
      <c r="BM100" s="42"/>
    </row>
    <row r="101" spans="2:65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  <c r="BJ101" s="41"/>
      <c r="BK101" s="42"/>
      <c r="BL101" s="41"/>
      <c r="BM101" s="42"/>
    </row>
    <row r="102" spans="2:65">
      <c r="B102" s="179"/>
      <c r="C102" s="38" t="s">
        <v>52</v>
      </c>
      <c r="D102" s="169">
        <f>SUM(D99:D101)</f>
        <v>0</v>
      </c>
      <c r="E102" s="170"/>
      <c r="F102" s="169">
        <f>SUM(F99:F101)</f>
        <v>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  <c r="BJ102" s="205">
        <f>SUM(BJ99:BJ101)</f>
        <v>0</v>
      </c>
      <c r="BK102" s="206"/>
      <c r="BL102" s="205">
        <f>SUM(BL99:BL101)</f>
        <v>0</v>
      </c>
      <c r="BM102" s="206"/>
    </row>
    <row r="103" spans="2:65">
      <c r="B103" s="179"/>
      <c r="C103" s="36" t="str">
        <f>設定!L8</f>
        <v>娯楽費</v>
      </c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  <c r="BJ103" s="41"/>
      <c r="BK103" s="42"/>
      <c r="BL103" s="41"/>
      <c r="BM103" s="42"/>
    </row>
    <row r="104" spans="2:65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  <c r="BJ104" s="41"/>
      <c r="BK104" s="42"/>
      <c r="BL104" s="41"/>
      <c r="BM104" s="42"/>
    </row>
    <row r="105" spans="2:65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  <c r="BJ105" s="41"/>
      <c r="BK105" s="42"/>
      <c r="BL105" s="41"/>
      <c r="BM105" s="42"/>
    </row>
    <row r="106" spans="2:65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  <c r="BJ106" s="205">
        <f>SUM(BJ103:BJ105)</f>
        <v>0</v>
      </c>
      <c r="BK106" s="206"/>
      <c r="BL106" s="205">
        <f>SUM(BL103:BL105)</f>
        <v>0</v>
      </c>
      <c r="BM106" s="206"/>
    </row>
    <row r="107" spans="2:65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  <c r="BJ107" s="41"/>
      <c r="BK107" s="42"/>
      <c r="BL107" s="41"/>
      <c r="BM107" s="42"/>
    </row>
    <row r="108" spans="2:65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  <c r="BJ108" s="41"/>
      <c r="BK108" s="42"/>
      <c r="BL108" s="41"/>
      <c r="BM108" s="42"/>
    </row>
    <row r="109" spans="2:65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  <c r="BJ109" s="41"/>
      <c r="BK109" s="42"/>
      <c r="BL109" s="41"/>
      <c r="BM109" s="42"/>
    </row>
    <row r="110" spans="2:65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  <c r="BJ110" s="205">
        <f>SUM(BJ107:BJ109)</f>
        <v>0</v>
      </c>
      <c r="BK110" s="206"/>
      <c r="BL110" s="205">
        <f>SUM(BL107:BL109)</f>
        <v>0</v>
      </c>
      <c r="BM110" s="206"/>
    </row>
    <row r="111" spans="2:65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  <c r="BJ111" s="41"/>
      <c r="BK111" s="42"/>
      <c r="BL111" s="41"/>
      <c r="BM111" s="42"/>
    </row>
    <row r="112" spans="2:65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  <c r="BJ112" s="41"/>
      <c r="BK112" s="42"/>
      <c r="BL112" s="41"/>
      <c r="BM112" s="42"/>
    </row>
    <row r="113" spans="2:65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  <c r="BJ113" s="41"/>
      <c r="BK113" s="42"/>
      <c r="BL113" s="41"/>
      <c r="BM113" s="42"/>
    </row>
    <row r="114" spans="2:65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  <c r="BJ114" s="205">
        <f>SUM(BJ111:BJ113)</f>
        <v>0</v>
      </c>
      <c r="BK114" s="206"/>
      <c r="BL114" s="205">
        <f>SUM(BL111:BL113)</f>
        <v>0</v>
      </c>
      <c r="BM114" s="206"/>
    </row>
    <row r="115" spans="2:65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  <c r="BJ115" s="41"/>
      <c r="BK115" s="42"/>
      <c r="BL115" s="41"/>
      <c r="BM115" s="42"/>
    </row>
    <row r="116" spans="2:65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  <c r="BJ116" s="41"/>
      <c r="BK116" s="42"/>
      <c r="BL116" s="41"/>
      <c r="BM116" s="42"/>
    </row>
    <row r="117" spans="2:65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  <c r="BJ117" s="41"/>
      <c r="BK117" s="42"/>
      <c r="BL117" s="41"/>
      <c r="BM117" s="42"/>
    </row>
    <row r="118" spans="2:65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  <c r="BJ118" s="205">
        <f>SUM(BJ115:BJ117)</f>
        <v>0</v>
      </c>
      <c r="BK118" s="206"/>
      <c r="BL118" s="205">
        <f>SUM(BL115:BL117)</f>
        <v>0</v>
      </c>
      <c r="BM118" s="206"/>
    </row>
    <row r="119" spans="2:65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  <c r="BJ119" s="41"/>
      <c r="BK119" s="42"/>
      <c r="BL119" s="41"/>
      <c r="BM119" s="42"/>
    </row>
    <row r="120" spans="2:65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  <c r="BJ120" s="41"/>
      <c r="BK120" s="42"/>
      <c r="BL120" s="41"/>
      <c r="BM120" s="42"/>
    </row>
    <row r="121" spans="2:65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  <c r="BJ121" s="41"/>
      <c r="BK121" s="42"/>
      <c r="BL121" s="41"/>
      <c r="BM121" s="42"/>
    </row>
    <row r="122" spans="2:65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  <c r="BJ122" s="205">
        <f>SUM(BJ119:BJ121)</f>
        <v>0</v>
      </c>
      <c r="BK122" s="206"/>
      <c r="BL122" s="205">
        <f>SUM(BL119:BL121)</f>
        <v>0</v>
      </c>
      <c r="BM122" s="206"/>
    </row>
    <row r="123" spans="2:65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  <c r="BJ123" s="41"/>
      <c r="BK123" s="42"/>
      <c r="BL123" s="41"/>
      <c r="BM123" s="42"/>
    </row>
    <row r="124" spans="2:65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  <c r="BJ124" s="41"/>
      <c r="BK124" s="42"/>
      <c r="BL124" s="41"/>
      <c r="BM124" s="42"/>
    </row>
    <row r="125" spans="2:65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  <c r="BJ125" s="41"/>
      <c r="BK125" s="42"/>
      <c r="BL125" s="41"/>
      <c r="BM125" s="42"/>
    </row>
    <row r="126" spans="2:65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  <c r="BJ126" s="205">
        <f>SUM(BJ123:BJ125)</f>
        <v>0</v>
      </c>
      <c r="BK126" s="206"/>
      <c r="BL126" s="205">
        <f>SUM(BL123:BL125)</f>
        <v>0</v>
      </c>
      <c r="BM126" s="206"/>
    </row>
    <row r="127" spans="2:65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  <c r="BJ127" s="41"/>
      <c r="BK127" s="42"/>
      <c r="BL127" s="41"/>
      <c r="BM127" s="42"/>
    </row>
    <row r="128" spans="2:65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  <c r="BJ128" s="41"/>
      <c r="BK128" s="42"/>
      <c r="BL128" s="41"/>
      <c r="BM128" s="42"/>
    </row>
    <row r="129" spans="2:65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  <c r="BJ129" s="41"/>
      <c r="BK129" s="42"/>
      <c r="BL129" s="41"/>
      <c r="BM129" s="42"/>
    </row>
    <row r="130" spans="2:65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  <c r="BJ130" s="205">
        <f>SUM(BJ127:BJ129)</f>
        <v>0</v>
      </c>
      <c r="BK130" s="206"/>
      <c r="BL130" s="205">
        <f>SUM(BL127:BL129)</f>
        <v>0</v>
      </c>
      <c r="BM130" s="206"/>
    </row>
    <row r="131" spans="2:65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0</v>
      </c>
      <c r="G131" s="172"/>
      <c r="H131" s="171">
        <f>SUM(H94,H98,H102,H106,H110,H114,H118,H122,H126,H130)</f>
        <v>0</v>
      </c>
      <c r="I131" s="172"/>
      <c r="J131" s="171">
        <f>SUM(J94,J98,J102,J106,J110,J114,J118,J122,J126,J130)</f>
        <v>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  <c r="BJ131" s="207">
        <f>SUM(BJ94,BJ98,BJ102,BJ106,BJ110,BJ114,BJ118,BJ122,BJ126,BJ130)</f>
        <v>0</v>
      </c>
      <c r="BK131" s="208"/>
      <c r="BL131" s="207">
        <f>SUM(BL94,BL98,BL102,BL106,BL110,BL114,BL118,BL122,BL126,BL130)</f>
        <v>0</v>
      </c>
      <c r="BM131" s="208"/>
    </row>
    <row r="132" spans="2:65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0</v>
      </c>
      <c r="G132" s="168"/>
      <c r="H132" s="167">
        <f>SUM(H68,H79,H90,H131)</f>
        <v>0</v>
      </c>
      <c r="I132" s="168"/>
      <c r="J132" s="167">
        <f>SUM(J68,J79,J90,J131)</f>
        <v>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0</v>
      </c>
      <c r="AM132" s="168"/>
      <c r="AN132" s="167">
        <f>SUM(AN68,AN79,AN90,AN131)</f>
        <v>0</v>
      </c>
      <c r="AO132" s="168"/>
      <c r="AP132" s="167">
        <f>SUM(AP68,AP79,AP90,AP131)</f>
        <v>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  <c r="BJ132" s="209">
        <f>SUM(BJ68,BJ79,BJ90,BJ131)</f>
        <v>0</v>
      </c>
      <c r="BK132" s="210"/>
      <c r="BL132" s="209">
        <f>SUM(BL68,BL79,BL90,BL131)</f>
        <v>0</v>
      </c>
      <c r="BM132" s="210"/>
    </row>
    <row r="133" spans="2:65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0</v>
      </c>
      <c r="G133" s="166"/>
      <c r="H133" s="165">
        <f>H57-H132</f>
        <v>0</v>
      </c>
      <c r="I133" s="166"/>
      <c r="J133" s="165">
        <f>J57-J132</f>
        <v>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0</v>
      </c>
      <c r="AM133" s="166"/>
      <c r="AN133" s="165">
        <f>AN57-AN132</f>
        <v>0</v>
      </c>
      <c r="AO133" s="166"/>
      <c r="AP133" s="165">
        <f>AP57-AP132</f>
        <v>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  <c r="BJ133" s="153">
        <f>BJ57-BJ132</f>
        <v>0</v>
      </c>
      <c r="BK133" s="154"/>
      <c r="BL133" s="153">
        <f>BL57-BL132</f>
        <v>0</v>
      </c>
      <c r="BM133" s="154"/>
    </row>
  </sheetData>
  <autoFilter ref="B17:BM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</autoFilter>
  <mergeCells count="1260">
    <mergeCell ref="BJ133:BK133"/>
    <mergeCell ref="BL133:BM133"/>
    <mergeCell ref="AX133:AY133"/>
    <mergeCell ref="AZ133:BA133"/>
    <mergeCell ref="BB133:BC133"/>
    <mergeCell ref="BD133:BE133"/>
    <mergeCell ref="BF133:BG133"/>
    <mergeCell ref="BH133:BI133"/>
    <mergeCell ref="AL133:AM133"/>
    <mergeCell ref="AN133:AO133"/>
    <mergeCell ref="AP133:AQ133"/>
    <mergeCell ref="AR133:AS133"/>
    <mergeCell ref="AT133:AU133"/>
    <mergeCell ref="AV133:AW133"/>
    <mergeCell ref="Z133:AA133"/>
    <mergeCell ref="AB133:AC133"/>
    <mergeCell ref="AD133:AE133"/>
    <mergeCell ref="AF133:AG133"/>
    <mergeCell ref="AH133:AI133"/>
    <mergeCell ref="AJ133:AK133"/>
    <mergeCell ref="N133:O133"/>
    <mergeCell ref="P133:Q133"/>
    <mergeCell ref="R133:S133"/>
    <mergeCell ref="T133:U133"/>
    <mergeCell ref="V133:W133"/>
    <mergeCell ref="X133:Y133"/>
    <mergeCell ref="BD132:BE132"/>
    <mergeCell ref="BF132:BG132"/>
    <mergeCell ref="BH132:BI132"/>
    <mergeCell ref="BJ132:BK132"/>
    <mergeCell ref="BL132:BM132"/>
    <mergeCell ref="D133:E133"/>
    <mergeCell ref="F133:G133"/>
    <mergeCell ref="H133:I133"/>
    <mergeCell ref="J133:K133"/>
    <mergeCell ref="L133:M133"/>
    <mergeCell ref="AR132:AS132"/>
    <mergeCell ref="AT132:AU132"/>
    <mergeCell ref="AV132:AW132"/>
    <mergeCell ref="AX132:AY132"/>
    <mergeCell ref="AZ132:BA132"/>
    <mergeCell ref="BB132:BC132"/>
    <mergeCell ref="AF132:AG132"/>
    <mergeCell ref="AH132:AI132"/>
    <mergeCell ref="AJ132:AK132"/>
    <mergeCell ref="AL132:AM132"/>
    <mergeCell ref="AN132:AO132"/>
    <mergeCell ref="AP132:AQ132"/>
    <mergeCell ref="T132:U132"/>
    <mergeCell ref="V132:W132"/>
    <mergeCell ref="X132:Y132"/>
    <mergeCell ref="Z132:AA132"/>
    <mergeCell ref="AB132:AC132"/>
    <mergeCell ref="AD132:AE132"/>
    <mergeCell ref="BJ131:BK131"/>
    <mergeCell ref="BL131:BM131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AX131:AY131"/>
    <mergeCell ref="AZ131:BA131"/>
    <mergeCell ref="BB131:BC131"/>
    <mergeCell ref="BD131:BE131"/>
    <mergeCell ref="BF131:BG131"/>
    <mergeCell ref="BH131:BI131"/>
    <mergeCell ref="AL131:AM131"/>
    <mergeCell ref="AN131:AO131"/>
    <mergeCell ref="AP131:AQ131"/>
    <mergeCell ref="AR131:AS131"/>
    <mergeCell ref="AT131:AU131"/>
    <mergeCell ref="AV131:AW131"/>
    <mergeCell ref="Z131:AA131"/>
    <mergeCell ref="AB131:AC131"/>
    <mergeCell ref="AD131:AE131"/>
    <mergeCell ref="AF131:AG131"/>
    <mergeCell ref="AH131:AI131"/>
    <mergeCell ref="AJ131:AK131"/>
    <mergeCell ref="N131:O131"/>
    <mergeCell ref="P131:Q131"/>
    <mergeCell ref="R131:S131"/>
    <mergeCell ref="T131:U131"/>
    <mergeCell ref="V131:W131"/>
    <mergeCell ref="X131:Y131"/>
    <mergeCell ref="BD130:BE130"/>
    <mergeCell ref="BF130:BG130"/>
    <mergeCell ref="BH130:BI130"/>
    <mergeCell ref="BJ130:BK130"/>
    <mergeCell ref="BL130:BM130"/>
    <mergeCell ref="D131:E131"/>
    <mergeCell ref="F131:G131"/>
    <mergeCell ref="H131:I131"/>
    <mergeCell ref="J131:K131"/>
    <mergeCell ref="L131:M131"/>
    <mergeCell ref="AR130:AS130"/>
    <mergeCell ref="AT130:AU130"/>
    <mergeCell ref="AV130:AW130"/>
    <mergeCell ref="AX130:AY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T130:U130"/>
    <mergeCell ref="V130:W130"/>
    <mergeCell ref="X130:Y130"/>
    <mergeCell ref="Z130:AA130"/>
    <mergeCell ref="AB130:AC130"/>
    <mergeCell ref="AD130:AE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AX126:AY126"/>
    <mergeCell ref="AZ126:BA126"/>
    <mergeCell ref="BB126:BC126"/>
    <mergeCell ref="BD126:BE126"/>
    <mergeCell ref="BF126:BG126"/>
    <mergeCell ref="BH126:BI126"/>
    <mergeCell ref="AL126:AM126"/>
    <mergeCell ref="AN126:AO126"/>
    <mergeCell ref="AP126:AQ126"/>
    <mergeCell ref="AR126:AS126"/>
    <mergeCell ref="AT126:AU126"/>
    <mergeCell ref="AV126:AW126"/>
    <mergeCell ref="Z126:AA126"/>
    <mergeCell ref="AB126:AC126"/>
    <mergeCell ref="AD126:AE126"/>
    <mergeCell ref="AF126:AG126"/>
    <mergeCell ref="AH126:AI126"/>
    <mergeCell ref="AJ126:AK126"/>
    <mergeCell ref="N126:O126"/>
    <mergeCell ref="P126:Q126"/>
    <mergeCell ref="R126:S126"/>
    <mergeCell ref="T126:U126"/>
    <mergeCell ref="V126:W126"/>
    <mergeCell ref="X126:Y126"/>
    <mergeCell ref="BJ122:BK122"/>
    <mergeCell ref="BL122:BM122"/>
    <mergeCell ref="D126:E126"/>
    <mergeCell ref="F126:G126"/>
    <mergeCell ref="H126:I126"/>
    <mergeCell ref="J126:K126"/>
    <mergeCell ref="L126:M126"/>
    <mergeCell ref="AR122:AS122"/>
    <mergeCell ref="AT122:AU122"/>
    <mergeCell ref="AV122:AW122"/>
    <mergeCell ref="AX122:AY122"/>
    <mergeCell ref="AZ122:BA122"/>
    <mergeCell ref="BB122:BC122"/>
    <mergeCell ref="AF122:AG122"/>
    <mergeCell ref="AH122:AI122"/>
    <mergeCell ref="AJ122:AK122"/>
    <mergeCell ref="AL122:AM122"/>
    <mergeCell ref="AN122:AO122"/>
    <mergeCell ref="AP122:AQ122"/>
    <mergeCell ref="T122:U122"/>
    <mergeCell ref="V122:W122"/>
    <mergeCell ref="X122:Y122"/>
    <mergeCell ref="Z122:AA122"/>
    <mergeCell ref="AB122:AC122"/>
    <mergeCell ref="AD122:AE122"/>
    <mergeCell ref="BJ126:BK126"/>
    <mergeCell ref="BL126:BM126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BD122:BE122"/>
    <mergeCell ref="BF122:BG122"/>
    <mergeCell ref="BH122:BI122"/>
    <mergeCell ref="BJ114:BK114"/>
    <mergeCell ref="BL114:BM114"/>
    <mergeCell ref="D118:E118"/>
    <mergeCell ref="F118:G118"/>
    <mergeCell ref="H118:I118"/>
    <mergeCell ref="J118:K118"/>
    <mergeCell ref="L118:M118"/>
    <mergeCell ref="AR114:AS114"/>
    <mergeCell ref="AT114:AU114"/>
    <mergeCell ref="AV114:AW114"/>
    <mergeCell ref="AX114:AY114"/>
    <mergeCell ref="AZ114:BA114"/>
    <mergeCell ref="BB114:BC114"/>
    <mergeCell ref="AF114:AG114"/>
    <mergeCell ref="AH114:AI114"/>
    <mergeCell ref="AJ114:AK114"/>
    <mergeCell ref="AL114:AM114"/>
    <mergeCell ref="AN114:AO114"/>
    <mergeCell ref="AP114:AQ114"/>
    <mergeCell ref="T114:U114"/>
    <mergeCell ref="V114:W114"/>
    <mergeCell ref="X114:Y114"/>
    <mergeCell ref="Z114:AA114"/>
    <mergeCell ref="AB114:AC114"/>
    <mergeCell ref="AD114:AE114"/>
    <mergeCell ref="BJ118:BK118"/>
    <mergeCell ref="BL118:BM118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N110:O110"/>
    <mergeCell ref="P110:Q110"/>
    <mergeCell ref="R110:S110"/>
    <mergeCell ref="T110:U110"/>
    <mergeCell ref="V110:W110"/>
    <mergeCell ref="X110:Y110"/>
    <mergeCell ref="BD114:BE114"/>
    <mergeCell ref="BF114:BG114"/>
    <mergeCell ref="BH114:BI114"/>
    <mergeCell ref="BJ106:BK106"/>
    <mergeCell ref="BL106:BM106"/>
    <mergeCell ref="D110:E110"/>
    <mergeCell ref="F110:G110"/>
    <mergeCell ref="H110:I110"/>
    <mergeCell ref="J110:K110"/>
    <mergeCell ref="L110:M110"/>
    <mergeCell ref="AR106:AS106"/>
    <mergeCell ref="AT106:AU106"/>
    <mergeCell ref="AV106:AW106"/>
    <mergeCell ref="AX106:AY106"/>
    <mergeCell ref="AZ106:BA106"/>
    <mergeCell ref="BB106:BC106"/>
    <mergeCell ref="AF106:AG106"/>
    <mergeCell ref="AH106:AI106"/>
    <mergeCell ref="AJ106:AK106"/>
    <mergeCell ref="AL106:AM106"/>
    <mergeCell ref="AN106:AO106"/>
    <mergeCell ref="AP106:AQ106"/>
    <mergeCell ref="T106:U106"/>
    <mergeCell ref="V106:W106"/>
    <mergeCell ref="X106:Y106"/>
    <mergeCell ref="Z106:AA106"/>
    <mergeCell ref="AB106:AC106"/>
    <mergeCell ref="AD106:AE106"/>
    <mergeCell ref="BJ110:BK110"/>
    <mergeCell ref="BL110:BM110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AX102:AY102"/>
    <mergeCell ref="AZ102:BA102"/>
    <mergeCell ref="BB102:BC102"/>
    <mergeCell ref="BD102:BE102"/>
    <mergeCell ref="BF102:BG102"/>
    <mergeCell ref="BH102:BI102"/>
    <mergeCell ref="AL102:AM102"/>
    <mergeCell ref="AN102:AO102"/>
    <mergeCell ref="AP102:AQ102"/>
    <mergeCell ref="AR102:AS102"/>
    <mergeCell ref="AT102:AU102"/>
    <mergeCell ref="AV102:AW102"/>
    <mergeCell ref="Z102:AA102"/>
    <mergeCell ref="AB102:AC102"/>
    <mergeCell ref="AD102:AE102"/>
    <mergeCell ref="AF102:AG102"/>
    <mergeCell ref="AH102:AI102"/>
    <mergeCell ref="AJ102:AK102"/>
    <mergeCell ref="N102:O102"/>
    <mergeCell ref="P102:Q102"/>
    <mergeCell ref="R102:S102"/>
    <mergeCell ref="T102:U102"/>
    <mergeCell ref="V102:W102"/>
    <mergeCell ref="X102:Y102"/>
    <mergeCell ref="BD106:BE106"/>
    <mergeCell ref="BF106:BG106"/>
    <mergeCell ref="BH106:BI106"/>
    <mergeCell ref="BD98:BE98"/>
    <mergeCell ref="BF98:BG98"/>
    <mergeCell ref="BH98:BI98"/>
    <mergeCell ref="BJ98:BK98"/>
    <mergeCell ref="BL98:BM98"/>
    <mergeCell ref="D102:E102"/>
    <mergeCell ref="F102:G102"/>
    <mergeCell ref="H102:I102"/>
    <mergeCell ref="J102:K102"/>
    <mergeCell ref="L102:M102"/>
    <mergeCell ref="AR98:AS98"/>
    <mergeCell ref="AT98:AU98"/>
    <mergeCell ref="AV98:AW98"/>
    <mergeCell ref="AX98:AY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T98:U98"/>
    <mergeCell ref="V98:W98"/>
    <mergeCell ref="X98:Y98"/>
    <mergeCell ref="Z98:AA98"/>
    <mergeCell ref="AB98:AC98"/>
    <mergeCell ref="AD98:AE98"/>
    <mergeCell ref="BJ102:BK102"/>
    <mergeCell ref="BL102:BM102"/>
    <mergeCell ref="BJ94:BK94"/>
    <mergeCell ref="BL94:BM94"/>
    <mergeCell ref="D98:E98"/>
    <mergeCell ref="F98:G98"/>
    <mergeCell ref="H98:I98"/>
    <mergeCell ref="J98:K98"/>
    <mergeCell ref="L98:M98"/>
    <mergeCell ref="N98:O98"/>
    <mergeCell ref="P98:Q98"/>
    <mergeCell ref="R98:S98"/>
    <mergeCell ref="AX94:AY94"/>
    <mergeCell ref="AZ94:BA94"/>
    <mergeCell ref="BB94:BC94"/>
    <mergeCell ref="BD94:BE94"/>
    <mergeCell ref="BF94:BG94"/>
    <mergeCell ref="BH94:BI94"/>
    <mergeCell ref="AL94:AM94"/>
    <mergeCell ref="AN94:AO94"/>
    <mergeCell ref="AP94:AQ94"/>
    <mergeCell ref="AR94:AS94"/>
    <mergeCell ref="AT94:AU94"/>
    <mergeCell ref="AV94:AW94"/>
    <mergeCell ref="Z94:AA94"/>
    <mergeCell ref="AB94:AC94"/>
    <mergeCell ref="AD94:AE94"/>
    <mergeCell ref="AF94:AG94"/>
    <mergeCell ref="AH94:AI94"/>
    <mergeCell ref="AJ94:AK94"/>
    <mergeCell ref="N94:O94"/>
    <mergeCell ref="P94:Q94"/>
    <mergeCell ref="R94:S94"/>
    <mergeCell ref="T94:U94"/>
    <mergeCell ref="V94:W94"/>
    <mergeCell ref="X94:Y94"/>
    <mergeCell ref="B91:B131"/>
    <mergeCell ref="D94:E94"/>
    <mergeCell ref="F94:G94"/>
    <mergeCell ref="H94:I94"/>
    <mergeCell ref="J94:K94"/>
    <mergeCell ref="L94:M94"/>
    <mergeCell ref="BB90:BC90"/>
    <mergeCell ref="BD90:BE90"/>
    <mergeCell ref="BF90:BG90"/>
    <mergeCell ref="BH90:BI90"/>
    <mergeCell ref="BJ90:BK90"/>
    <mergeCell ref="BL90:BM90"/>
    <mergeCell ref="AP90:AQ90"/>
    <mergeCell ref="AR90:AS90"/>
    <mergeCell ref="AT90:AU90"/>
    <mergeCell ref="AV90:AW90"/>
    <mergeCell ref="AX90:AY90"/>
    <mergeCell ref="AZ90:BA90"/>
    <mergeCell ref="AD90:AE90"/>
    <mergeCell ref="AF90:AG90"/>
    <mergeCell ref="AH90:AI90"/>
    <mergeCell ref="AJ90:AK90"/>
    <mergeCell ref="AL90:AM90"/>
    <mergeCell ref="AN90:AO90"/>
    <mergeCell ref="R90:S90"/>
    <mergeCell ref="T90:U90"/>
    <mergeCell ref="V90:W90"/>
    <mergeCell ref="X90:Y90"/>
    <mergeCell ref="Z90:AA90"/>
    <mergeCell ref="AB90:AC90"/>
    <mergeCell ref="BJ79:BK79"/>
    <mergeCell ref="BL79:BM79"/>
    <mergeCell ref="B80:B90"/>
    <mergeCell ref="D90:E90"/>
    <mergeCell ref="F90:G90"/>
    <mergeCell ref="H90:I90"/>
    <mergeCell ref="J90:K90"/>
    <mergeCell ref="L90:M90"/>
    <mergeCell ref="N90:O90"/>
    <mergeCell ref="P90:Q90"/>
    <mergeCell ref="AX79:AY79"/>
    <mergeCell ref="AZ79:BA79"/>
    <mergeCell ref="BB79:BC79"/>
    <mergeCell ref="BD79:BE79"/>
    <mergeCell ref="BF79:BG79"/>
    <mergeCell ref="BH79:BI79"/>
    <mergeCell ref="AL79:AM79"/>
    <mergeCell ref="AN79:AO79"/>
    <mergeCell ref="AP79:AQ79"/>
    <mergeCell ref="AR79:AS79"/>
    <mergeCell ref="AT79:AU79"/>
    <mergeCell ref="AV79:AW79"/>
    <mergeCell ref="Z79:AA79"/>
    <mergeCell ref="AB79:AC79"/>
    <mergeCell ref="AD79:AE79"/>
    <mergeCell ref="AF79:AG79"/>
    <mergeCell ref="AH79:AI79"/>
    <mergeCell ref="AJ79:AK79"/>
    <mergeCell ref="N79:O79"/>
    <mergeCell ref="P79:Q79"/>
    <mergeCell ref="R79:S79"/>
    <mergeCell ref="T79:U79"/>
    <mergeCell ref="V79:W79"/>
    <mergeCell ref="X79:Y79"/>
    <mergeCell ref="B69:B79"/>
    <mergeCell ref="D79:E79"/>
    <mergeCell ref="F79:G79"/>
    <mergeCell ref="H79:I79"/>
    <mergeCell ref="J79:K79"/>
    <mergeCell ref="L79:M79"/>
    <mergeCell ref="BB68:BC68"/>
    <mergeCell ref="BD68:BE68"/>
    <mergeCell ref="BF68:BG68"/>
    <mergeCell ref="BH68:BI68"/>
    <mergeCell ref="BJ68:BK68"/>
    <mergeCell ref="BL68:BM68"/>
    <mergeCell ref="AP68:AQ68"/>
    <mergeCell ref="AR68:AS68"/>
    <mergeCell ref="AT68:AU68"/>
    <mergeCell ref="AV68:AW68"/>
    <mergeCell ref="AX68:AY68"/>
    <mergeCell ref="AZ68:BA68"/>
    <mergeCell ref="AD68:AE68"/>
    <mergeCell ref="AF68:AG68"/>
    <mergeCell ref="AH68:AI68"/>
    <mergeCell ref="AJ68:AK68"/>
    <mergeCell ref="AL68:AM68"/>
    <mergeCell ref="AN68:AO68"/>
    <mergeCell ref="R68:S68"/>
    <mergeCell ref="T68:U68"/>
    <mergeCell ref="V68:W68"/>
    <mergeCell ref="X68:Y68"/>
    <mergeCell ref="Z68:AA68"/>
    <mergeCell ref="AB68:AC68"/>
    <mergeCell ref="B58:B68"/>
    <mergeCell ref="D68:E68"/>
    <mergeCell ref="F68:G68"/>
    <mergeCell ref="H68:I68"/>
    <mergeCell ref="J68:K68"/>
    <mergeCell ref="L68:M68"/>
    <mergeCell ref="N68:O68"/>
    <mergeCell ref="P68:Q68"/>
    <mergeCell ref="AX57:AY57"/>
    <mergeCell ref="AZ57:BA57"/>
    <mergeCell ref="BB57:BC57"/>
    <mergeCell ref="BD57:BE57"/>
    <mergeCell ref="BF57:BG57"/>
    <mergeCell ref="BH57:BI57"/>
    <mergeCell ref="AL57:AM57"/>
    <mergeCell ref="AN57:AO57"/>
    <mergeCell ref="AP57:AQ57"/>
    <mergeCell ref="AR57:AS57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N57:O57"/>
    <mergeCell ref="P57:Q57"/>
    <mergeCell ref="R57:S57"/>
    <mergeCell ref="T57:U57"/>
    <mergeCell ref="V57:W57"/>
    <mergeCell ref="X57:Y57"/>
    <mergeCell ref="BJ45:BK45"/>
    <mergeCell ref="BL45:BM45"/>
    <mergeCell ref="B47:B57"/>
    <mergeCell ref="D57:E57"/>
    <mergeCell ref="F57:G57"/>
    <mergeCell ref="H57:I57"/>
    <mergeCell ref="J57:K57"/>
    <mergeCell ref="L57:M57"/>
    <mergeCell ref="AT45:AU45"/>
    <mergeCell ref="AV45:AW45"/>
    <mergeCell ref="AX45:AY45"/>
    <mergeCell ref="AZ45:BA45"/>
    <mergeCell ref="BB45:BC45"/>
    <mergeCell ref="BD45:BE45"/>
    <mergeCell ref="AH45:AI45"/>
    <mergeCell ref="AJ45:AK45"/>
    <mergeCell ref="AL45:AM45"/>
    <mergeCell ref="AN45:AO45"/>
    <mergeCell ref="AP45:AQ45"/>
    <mergeCell ref="AR45:AS45"/>
    <mergeCell ref="V45:W45"/>
    <mergeCell ref="X45:Y45"/>
    <mergeCell ref="Z45:AA45"/>
    <mergeCell ref="AB45:AC45"/>
    <mergeCell ref="AD45:AE45"/>
    <mergeCell ref="AF45:AG45"/>
    <mergeCell ref="BJ57:BK57"/>
    <mergeCell ref="BL57:BM57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AZ44:BA44"/>
    <mergeCell ref="BB44:BC44"/>
    <mergeCell ref="BD44:BE44"/>
    <mergeCell ref="BF44:BG44"/>
    <mergeCell ref="BH44:BI44"/>
    <mergeCell ref="BJ44:BK44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P44:Q44"/>
    <mergeCell ref="R44:S44"/>
    <mergeCell ref="T44:U44"/>
    <mergeCell ref="V44:W44"/>
    <mergeCell ref="X44:Y44"/>
    <mergeCell ref="Z44:AA44"/>
    <mergeCell ref="BF45:BG45"/>
    <mergeCell ref="BH45:BI45"/>
    <mergeCell ref="BL43:BM43"/>
    <mergeCell ref="D44:E44"/>
    <mergeCell ref="F44:G44"/>
    <mergeCell ref="H44:I44"/>
    <mergeCell ref="J44:K44"/>
    <mergeCell ref="L44:M44"/>
    <mergeCell ref="N44:O44"/>
    <mergeCell ref="AT43:AU43"/>
    <mergeCell ref="AV43:AW43"/>
    <mergeCell ref="AX43:AY43"/>
    <mergeCell ref="AZ43:BA43"/>
    <mergeCell ref="BB43:BC43"/>
    <mergeCell ref="BD43:BE43"/>
    <mergeCell ref="AH43:AI43"/>
    <mergeCell ref="AJ43:AK43"/>
    <mergeCell ref="AL43:AM43"/>
    <mergeCell ref="AN43:AO43"/>
    <mergeCell ref="AP43:AQ43"/>
    <mergeCell ref="AR43:AS43"/>
    <mergeCell ref="V43:W43"/>
    <mergeCell ref="X43:Y43"/>
    <mergeCell ref="Z43:AA43"/>
    <mergeCell ref="AB43:AC43"/>
    <mergeCell ref="AD43:AE43"/>
    <mergeCell ref="AF43:AG43"/>
    <mergeCell ref="BL44:BM44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AZ37:BA37"/>
    <mergeCell ref="BB37:BC37"/>
    <mergeCell ref="BD37:BE37"/>
    <mergeCell ref="BF37:BG37"/>
    <mergeCell ref="BH37:BI37"/>
    <mergeCell ref="BJ37:BK37"/>
    <mergeCell ref="AN37:AO37"/>
    <mergeCell ref="AP37:AQ37"/>
    <mergeCell ref="AR37:AS37"/>
    <mergeCell ref="AT37:AU37"/>
    <mergeCell ref="AV37:AW37"/>
    <mergeCell ref="AX37:AY37"/>
    <mergeCell ref="AB37:AC37"/>
    <mergeCell ref="AD37:AE37"/>
    <mergeCell ref="AF37:AG37"/>
    <mergeCell ref="AH37:AI37"/>
    <mergeCell ref="AJ37:AK37"/>
    <mergeCell ref="AL37:AM37"/>
    <mergeCell ref="P37:Q37"/>
    <mergeCell ref="R37:S37"/>
    <mergeCell ref="T37:U37"/>
    <mergeCell ref="V37:W37"/>
    <mergeCell ref="BF43:BG43"/>
    <mergeCell ref="BH43:BI43"/>
    <mergeCell ref="BJ43:BK43"/>
    <mergeCell ref="D37:E37"/>
    <mergeCell ref="F37:G37"/>
    <mergeCell ref="H37:I37"/>
    <mergeCell ref="J37:K37"/>
    <mergeCell ref="L37:M37"/>
    <mergeCell ref="N37:O37"/>
    <mergeCell ref="BB36:BC36"/>
    <mergeCell ref="BD36:BE36"/>
    <mergeCell ref="BF36:BG36"/>
    <mergeCell ref="BH36:BI36"/>
    <mergeCell ref="BJ36:BK36"/>
    <mergeCell ref="BL36:BM36"/>
    <mergeCell ref="AP36:AQ36"/>
    <mergeCell ref="AR36:AS36"/>
    <mergeCell ref="AT36:AU36"/>
    <mergeCell ref="AV36:AW36"/>
    <mergeCell ref="AX36:AY36"/>
    <mergeCell ref="AZ36:BA36"/>
    <mergeCell ref="AD36:AE36"/>
    <mergeCell ref="AF36:AG36"/>
    <mergeCell ref="AH36:AI36"/>
    <mergeCell ref="AJ36:AK36"/>
    <mergeCell ref="AL36:AM36"/>
    <mergeCell ref="AN36:AO36"/>
    <mergeCell ref="R36:S36"/>
    <mergeCell ref="T36:U36"/>
    <mergeCell ref="V36:W36"/>
    <mergeCell ref="X36:Y36"/>
    <mergeCell ref="Z36:AA36"/>
    <mergeCell ref="AB36:AC36"/>
    <mergeCell ref="BL37:BM37"/>
    <mergeCell ref="B36:B41"/>
    <mergeCell ref="D36:E36"/>
    <mergeCell ref="F36:G36"/>
    <mergeCell ref="H36:I36"/>
    <mergeCell ref="J36:K36"/>
    <mergeCell ref="L36:M36"/>
    <mergeCell ref="N36:O36"/>
    <mergeCell ref="P36:Q36"/>
    <mergeCell ref="AX34:AY34"/>
    <mergeCell ref="AZ34:BA34"/>
    <mergeCell ref="BB34:BC34"/>
    <mergeCell ref="BD34:BE34"/>
    <mergeCell ref="BF34:BG34"/>
    <mergeCell ref="BH34:BI34"/>
    <mergeCell ref="AL34:AM34"/>
    <mergeCell ref="AN34:AO34"/>
    <mergeCell ref="AP34:AQ34"/>
    <mergeCell ref="AR34:AS34"/>
    <mergeCell ref="AT34:AU34"/>
    <mergeCell ref="AV34:AW34"/>
    <mergeCell ref="Z34:AA34"/>
    <mergeCell ref="AB34:AC34"/>
    <mergeCell ref="AD34:AE34"/>
    <mergeCell ref="AF34:AG34"/>
    <mergeCell ref="AH34:AI34"/>
    <mergeCell ref="AJ34:AK34"/>
    <mergeCell ref="N34:O34"/>
    <mergeCell ref="P34:Q34"/>
    <mergeCell ref="R34:S34"/>
    <mergeCell ref="T34:U34"/>
    <mergeCell ref="X37:Y37"/>
    <mergeCell ref="Z37:AA37"/>
    <mergeCell ref="V34:W34"/>
    <mergeCell ref="X34:Y34"/>
    <mergeCell ref="BD33:BE33"/>
    <mergeCell ref="BF33:BG33"/>
    <mergeCell ref="BH33:BI33"/>
    <mergeCell ref="BJ33:BK33"/>
    <mergeCell ref="BL33:BM33"/>
    <mergeCell ref="D34:E34"/>
    <mergeCell ref="F34:G34"/>
    <mergeCell ref="H34:I34"/>
    <mergeCell ref="J34:K34"/>
    <mergeCell ref="L34:M34"/>
    <mergeCell ref="AR33:AS33"/>
    <mergeCell ref="AT33:AU33"/>
    <mergeCell ref="AV33:AW33"/>
    <mergeCell ref="AX33:AY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T33:U33"/>
    <mergeCell ref="V33:W33"/>
    <mergeCell ref="X33:Y33"/>
    <mergeCell ref="Z33:AA33"/>
    <mergeCell ref="AB33:AC33"/>
    <mergeCell ref="AD33:AE33"/>
    <mergeCell ref="BJ34:BK34"/>
    <mergeCell ref="BL34:BM34"/>
    <mergeCell ref="D33:E33"/>
    <mergeCell ref="F33:G33"/>
    <mergeCell ref="H33:I33"/>
    <mergeCell ref="J33:K33"/>
    <mergeCell ref="L33:M33"/>
    <mergeCell ref="N33:O33"/>
    <mergeCell ref="P33:Q33"/>
    <mergeCell ref="R33:S33"/>
    <mergeCell ref="AX32:AY32"/>
    <mergeCell ref="AZ32:BA32"/>
    <mergeCell ref="BB32:BC32"/>
    <mergeCell ref="BD32:BE32"/>
    <mergeCell ref="BF32:BG32"/>
    <mergeCell ref="BH32:BI32"/>
    <mergeCell ref="AL32:AM32"/>
    <mergeCell ref="AN32:AO32"/>
    <mergeCell ref="AP32:AQ32"/>
    <mergeCell ref="AR32:AS32"/>
    <mergeCell ref="AT32:AU32"/>
    <mergeCell ref="AV32:AW32"/>
    <mergeCell ref="Z32:AA32"/>
    <mergeCell ref="AB32:AC32"/>
    <mergeCell ref="AD32:AE32"/>
    <mergeCell ref="AF32:AG32"/>
    <mergeCell ref="AH32:AI32"/>
    <mergeCell ref="AJ32:AK32"/>
    <mergeCell ref="N32:O32"/>
    <mergeCell ref="P32:Q32"/>
    <mergeCell ref="R32:S32"/>
    <mergeCell ref="T32:U32"/>
    <mergeCell ref="V32:W32"/>
    <mergeCell ref="X32:Y32"/>
    <mergeCell ref="BJ31:BK31"/>
    <mergeCell ref="BL31:BM31"/>
    <mergeCell ref="D32:E32"/>
    <mergeCell ref="F32:G32"/>
    <mergeCell ref="H32:I32"/>
    <mergeCell ref="J32:K32"/>
    <mergeCell ref="L32:M32"/>
    <mergeCell ref="AR31:AS31"/>
    <mergeCell ref="AT31:AU31"/>
    <mergeCell ref="AV31:AW31"/>
    <mergeCell ref="AX31:AY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T31:U31"/>
    <mergeCell ref="V31:W31"/>
    <mergeCell ref="X31:Y31"/>
    <mergeCell ref="Z31:AA31"/>
    <mergeCell ref="AB31:AC31"/>
    <mergeCell ref="AD31:AE31"/>
    <mergeCell ref="BJ32:BK32"/>
    <mergeCell ref="BL32:BM32"/>
    <mergeCell ref="D31:E31"/>
    <mergeCell ref="F31:G31"/>
    <mergeCell ref="H31:I31"/>
    <mergeCell ref="J31:K31"/>
    <mergeCell ref="L31:M31"/>
    <mergeCell ref="N31:O31"/>
    <mergeCell ref="P31:Q31"/>
    <mergeCell ref="R31:S31"/>
    <mergeCell ref="AX30:AY30"/>
    <mergeCell ref="AZ30:BA30"/>
    <mergeCell ref="BB30:BC30"/>
    <mergeCell ref="BD30:BE30"/>
    <mergeCell ref="BF30:BG30"/>
    <mergeCell ref="BH30:BI30"/>
    <mergeCell ref="AL30:AM30"/>
    <mergeCell ref="AN30:AO30"/>
    <mergeCell ref="AP30:AQ30"/>
    <mergeCell ref="AR30:AS30"/>
    <mergeCell ref="AT30:AU30"/>
    <mergeCell ref="AV30:AW30"/>
    <mergeCell ref="Z30:AA30"/>
    <mergeCell ref="AB30:AC30"/>
    <mergeCell ref="AD30:AE30"/>
    <mergeCell ref="AF30:AG30"/>
    <mergeCell ref="AH30:AI30"/>
    <mergeCell ref="AJ30:AK30"/>
    <mergeCell ref="N30:O30"/>
    <mergeCell ref="P30:Q30"/>
    <mergeCell ref="R30:S30"/>
    <mergeCell ref="T30:U30"/>
    <mergeCell ref="V30:W30"/>
    <mergeCell ref="X30:Y30"/>
    <mergeCell ref="BD31:BE31"/>
    <mergeCell ref="BF31:BG31"/>
    <mergeCell ref="BH31:BI31"/>
    <mergeCell ref="BJ29:BK29"/>
    <mergeCell ref="BL29:BM29"/>
    <mergeCell ref="D30:E30"/>
    <mergeCell ref="F30:G30"/>
    <mergeCell ref="H30:I30"/>
    <mergeCell ref="J30:K30"/>
    <mergeCell ref="L30:M30"/>
    <mergeCell ref="AR29:AS29"/>
    <mergeCell ref="AT29:AU29"/>
    <mergeCell ref="AV29:AW29"/>
    <mergeCell ref="AX29:AY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BJ30:BK30"/>
    <mergeCell ref="BL30:BM30"/>
    <mergeCell ref="D29:E29"/>
    <mergeCell ref="F29:G29"/>
    <mergeCell ref="H29:I29"/>
    <mergeCell ref="J29:K29"/>
    <mergeCell ref="L29:M29"/>
    <mergeCell ref="N29:O29"/>
    <mergeCell ref="P29:Q29"/>
    <mergeCell ref="R29:S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BD29:BE29"/>
    <mergeCell ref="BF29:BG29"/>
    <mergeCell ref="BH29:BI29"/>
    <mergeCell ref="BJ27:BK27"/>
    <mergeCell ref="BL27:BM27"/>
    <mergeCell ref="D28:E28"/>
    <mergeCell ref="F28:G28"/>
    <mergeCell ref="H28:I28"/>
    <mergeCell ref="J28:K28"/>
    <mergeCell ref="L28:M28"/>
    <mergeCell ref="AR27:AS27"/>
    <mergeCell ref="AT27:AU27"/>
    <mergeCell ref="AV27:AW27"/>
    <mergeCell ref="AX27:AY27"/>
    <mergeCell ref="AZ27:BA27"/>
    <mergeCell ref="BB27:BC27"/>
    <mergeCell ref="AF27:AG27"/>
    <mergeCell ref="AH27:AI27"/>
    <mergeCell ref="AJ27:AK27"/>
    <mergeCell ref="AL27:AM27"/>
    <mergeCell ref="AN27:AO27"/>
    <mergeCell ref="AP27:AQ27"/>
    <mergeCell ref="T27:U27"/>
    <mergeCell ref="V27:W27"/>
    <mergeCell ref="X27:Y27"/>
    <mergeCell ref="Z27:AA27"/>
    <mergeCell ref="AB27:AC27"/>
    <mergeCell ref="AD27:AE27"/>
    <mergeCell ref="BJ28:BK28"/>
    <mergeCell ref="BL28:BM28"/>
    <mergeCell ref="D27:E27"/>
    <mergeCell ref="F27:G27"/>
    <mergeCell ref="H27:I27"/>
    <mergeCell ref="J27:K27"/>
    <mergeCell ref="L27:M27"/>
    <mergeCell ref="N27:O27"/>
    <mergeCell ref="P27:Q27"/>
    <mergeCell ref="R27:S27"/>
    <mergeCell ref="AX26:AY26"/>
    <mergeCell ref="AZ26:BA26"/>
    <mergeCell ref="BB26:BC26"/>
    <mergeCell ref="BD26:BE26"/>
    <mergeCell ref="BF26:BG26"/>
    <mergeCell ref="BH26:BI26"/>
    <mergeCell ref="AL26:AM26"/>
    <mergeCell ref="AN26:AO26"/>
    <mergeCell ref="AP26:AQ26"/>
    <mergeCell ref="AR26:AS26"/>
    <mergeCell ref="AT26:AU26"/>
    <mergeCell ref="AV26:AW26"/>
    <mergeCell ref="Z26:AA26"/>
    <mergeCell ref="AB26:AC26"/>
    <mergeCell ref="AD26:AE26"/>
    <mergeCell ref="AF26:AG26"/>
    <mergeCell ref="AH26:AI26"/>
    <mergeCell ref="AJ26:AK26"/>
    <mergeCell ref="N26:O26"/>
    <mergeCell ref="P26:Q26"/>
    <mergeCell ref="R26:S26"/>
    <mergeCell ref="T26:U26"/>
    <mergeCell ref="V26:W26"/>
    <mergeCell ref="X26:Y26"/>
    <mergeCell ref="BD27:BE27"/>
    <mergeCell ref="BF27:BG27"/>
    <mergeCell ref="BH27:BI27"/>
    <mergeCell ref="BJ25:BK25"/>
    <mergeCell ref="BL25:BM25"/>
    <mergeCell ref="D26:E26"/>
    <mergeCell ref="F26:G26"/>
    <mergeCell ref="H26:I26"/>
    <mergeCell ref="J26:K26"/>
    <mergeCell ref="L26:M26"/>
    <mergeCell ref="AR25:AS25"/>
    <mergeCell ref="AT25:AU25"/>
    <mergeCell ref="AV25:AW25"/>
    <mergeCell ref="AX25:AY25"/>
    <mergeCell ref="AZ25:BA25"/>
    <mergeCell ref="BB25:BC25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BJ26:BK26"/>
    <mergeCell ref="BL26:BM26"/>
    <mergeCell ref="D25:E25"/>
    <mergeCell ref="F25:G25"/>
    <mergeCell ref="H25:I25"/>
    <mergeCell ref="J25:K25"/>
    <mergeCell ref="L25:M25"/>
    <mergeCell ref="N25:O25"/>
    <mergeCell ref="P25:Q25"/>
    <mergeCell ref="R25:S25"/>
    <mergeCell ref="AX24:AY24"/>
    <mergeCell ref="AZ24:BA24"/>
    <mergeCell ref="BB24:BC24"/>
    <mergeCell ref="BD24:BE24"/>
    <mergeCell ref="BF24:BG24"/>
    <mergeCell ref="BH24:BI24"/>
    <mergeCell ref="AL24:AM24"/>
    <mergeCell ref="AN24:AO24"/>
    <mergeCell ref="AP24:AQ24"/>
    <mergeCell ref="AR24:AS24"/>
    <mergeCell ref="AT24:AU24"/>
    <mergeCell ref="AV24:AW24"/>
    <mergeCell ref="Z24:AA24"/>
    <mergeCell ref="AB24:AC24"/>
    <mergeCell ref="AD24:AE24"/>
    <mergeCell ref="AF24:AG24"/>
    <mergeCell ref="AH24:AI24"/>
    <mergeCell ref="AJ24:AK24"/>
    <mergeCell ref="N24:O24"/>
    <mergeCell ref="P24:Q24"/>
    <mergeCell ref="R24:S24"/>
    <mergeCell ref="T24:U24"/>
    <mergeCell ref="V24:W24"/>
    <mergeCell ref="X24:Y24"/>
    <mergeCell ref="BD25:BE25"/>
    <mergeCell ref="BF25:BG25"/>
    <mergeCell ref="BH25:BI25"/>
    <mergeCell ref="BF23:BG23"/>
    <mergeCell ref="BH23:BI23"/>
    <mergeCell ref="BJ23:BK23"/>
    <mergeCell ref="BL23:BM23"/>
    <mergeCell ref="D24:E24"/>
    <mergeCell ref="F24:G24"/>
    <mergeCell ref="H24:I24"/>
    <mergeCell ref="J24:K24"/>
    <mergeCell ref="L24:M24"/>
    <mergeCell ref="AR23:AS23"/>
    <mergeCell ref="AT23:AU23"/>
    <mergeCell ref="AV23:AW23"/>
    <mergeCell ref="AX23:AY23"/>
    <mergeCell ref="AZ23:BA23"/>
    <mergeCell ref="BB23:BC23"/>
    <mergeCell ref="AF23:AG23"/>
    <mergeCell ref="AH23:AI23"/>
    <mergeCell ref="AJ23:AK23"/>
    <mergeCell ref="AL23:AM23"/>
    <mergeCell ref="AN23:AO23"/>
    <mergeCell ref="AP23:AQ23"/>
    <mergeCell ref="T23:U23"/>
    <mergeCell ref="V23:W23"/>
    <mergeCell ref="X23:Y23"/>
    <mergeCell ref="Z23:AA23"/>
    <mergeCell ref="AB23:AC23"/>
    <mergeCell ref="AD23:AE23"/>
    <mergeCell ref="BJ24:BK24"/>
    <mergeCell ref="BL24:BM24"/>
    <mergeCell ref="BL22:BM22"/>
    <mergeCell ref="D23:E23"/>
    <mergeCell ref="F23:G23"/>
    <mergeCell ref="H23:I23"/>
    <mergeCell ref="J23:K23"/>
    <mergeCell ref="L23:M23"/>
    <mergeCell ref="N23:O23"/>
    <mergeCell ref="P23:Q23"/>
    <mergeCell ref="R23:S23"/>
    <mergeCell ref="AX22:AY22"/>
    <mergeCell ref="AZ22:BA22"/>
    <mergeCell ref="BB22:BC22"/>
    <mergeCell ref="BD22:BE22"/>
    <mergeCell ref="BF22:BG22"/>
    <mergeCell ref="BH22:BI22"/>
    <mergeCell ref="AL22:AM22"/>
    <mergeCell ref="AN22:AO22"/>
    <mergeCell ref="AP22:AQ22"/>
    <mergeCell ref="AR22:AS22"/>
    <mergeCell ref="AT22:AU22"/>
    <mergeCell ref="AV22:AW22"/>
    <mergeCell ref="Z22:AA22"/>
    <mergeCell ref="AB22:AC22"/>
    <mergeCell ref="AD22:AE22"/>
    <mergeCell ref="AF22:AG22"/>
    <mergeCell ref="AH22:AI22"/>
    <mergeCell ref="AJ22:AK22"/>
    <mergeCell ref="N22:O22"/>
    <mergeCell ref="P22:Q22"/>
    <mergeCell ref="R22:S22"/>
    <mergeCell ref="T22:U22"/>
    <mergeCell ref="BD23:BE23"/>
    <mergeCell ref="T20:U20"/>
    <mergeCell ref="V22:W22"/>
    <mergeCell ref="X22:Y22"/>
    <mergeCell ref="BD21:BE21"/>
    <mergeCell ref="BF21:BG21"/>
    <mergeCell ref="BH21:BI21"/>
    <mergeCell ref="BJ21:BK21"/>
    <mergeCell ref="BL21:BM21"/>
    <mergeCell ref="D22:E22"/>
    <mergeCell ref="F22:G22"/>
    <mergeCell ref="H22:I22"/>
    <mergeCell ref="J22:K22"/>
    <mergeCell ref="L22:M22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T21:U21"/>
    <mergeCell ref="V21:W21"/>
    <mergeCell ref="X21:Y21"/>
    <mergeCell ref="Z21:AA21"/>
    <mergeCell ref="AB21:AC21"/>
    <mergeCell ref="AD21:AE21"/>
    <mergeCell ref="BJ22:BK22"/>
    <mergeCell ref="AD19:AE19"/>
    <mergeCell ref="BJ20:BK20"/>
    <mergeCell ref="BL20:BM20"/>
    <mergeCell ref="D21:E21"/>
    <mergeCell ref="F21:G21"/>
    <mergeCell ref="H21:I21"/>
    <mergeCell ref="J21:K21"/>
    <mergeCell ref="L21:M21"/>
    <mergeCell ref="N21:O21"/>
    <mergeCell ref="P21:Q21"/>
    <mergeCell ref="R21:S21"/>
    <mergeCell ref="AX20:AY20"/>
    <mergeCell ref="AZ20:BA20"/>
    <mergeCell ref="BB20:BC20"/>
    <mergeCell ref="BD20:BE20"/>
    <mergeCell ref="BF20:BG20"/>
    <mergeCell ref="BH20:BI20"/>
    <mergeCell ref="AL20:AM20"/>
    <mergeCell ref="AN20:AO20"/>
    <mergeCell ref="AP20:AQ20"/>
    <mergeCell ref="AR20:AS20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N20:O20"/>
    <mergeCell ref="P20:Q20"/>
    <mergeCell ref="R20:S20"/>
    <mergeCell ref="P18:Q18"/>
    <mergeCell ref="R18:S18"/>
    <mergeCell ref="T18:U18"/>
    <mergeCell ref="V20:W20"/>
    <mergeCell ref="X20:Y20"/>
    <mergeCell ref="BD19:BE19"/>
    <mergeCell ref="BF19:BG19"/>
    <mergeCell ref="BH19:BI19"/>
    <mergeCell ref="BJ19:BK19"/>
    <mergeCell ref="BL19:BM19"/>
    <mergeCell ref="D20:E20"/>
    <mergeCell ref="F20:G20"/>
    <mergeCell ref="H20:I20"/>
    <mergeCell ref="J20:K20"/>
    <mergeCell ref="L20:M20"/>
    <mergeCell ref="AR19:AS19"/>
    <mergeCell ref="AT19:AU19"/>
    <mergeCell ref="AV19:AW19"/>
    <mergeCell ref="AX19:AY19"/>
    <mergeCell ref="AZ19:BA19"/>
    <mergeCell ref="BB19:BC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X19:Y19"/>
    <mergeCell ref="Z19:AA19"/>
    <mergeCell ref="AB19:AC19"/>
    <mergeCell ref="AZ18:BA18"/>
    <mergeCell ref="BB18:BC18"/>
    <mergeCell ref="BD18:BE18"/>
    <mergeCell ref="BF18:BG18"/>
    <mergeCell ref="BH18:BI18"/>
    <mergeCell ref="AL18:AM18"/>
    <mergeCell ref="AN18:AO18"/>
    <mergeCell ref="AP18:AQ18"/>
    <mergeCell ref="AR18:AS18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X18:Y18"/>
    <mergeCell ref="BD17:BE17"/>
    <mergeCell ref="BF17:BG17"/>
    <mergeCell ref="BH17:BI17"/>
    <mergeCell ref="BJ17:BK17"/>
    <mergeCell ref="BL17:BM17"/>
    <mergeCell ref="D18:E18"/>
    <mergeCell ref="F18:G18"/>
    <mergeCell ref="H18:I18"/>
    <mergeCell ref="J18:K18"/>
    <mergeCell ref="L18:M18"/>
    <mergeCell ref="AR17:AS17"/>
    <mergeCell ref="AT17:AU17"/>
    <mergeCell ref="AV17:AW17"/>
    <mergeCell ref="AX17:AY17"/>
    <mergeCell ref="AZ17:BA17"/>
    <mergeCell ref="BB17:BC17"/>
    <mergeCell ref="AF17:AG17"/>
    <mergeCell ref="AH17:AI17"/>
    <mergeCell ref="AJ17:AK17"/>
    <mergeCell ref="AL17:AM17"/>
    <mergeCell ref="AN17:AO17"/>
    <mergeCell ref="AP17:AQ17"/>
    <mergeCell ref="T17:U17"/>
    <mergeCell ref="V17:W17"/>
    <mergeCell ref="X17:Y17"/>
    <mergeCell ref="Z17:AA17"/>
    <mergeCell ref="AB17:AC17"/>
    <mergeCell ref="AD17:AE17"/>
    <mergeCell ref="BJ18:BK18"/>
    <mergeCell ref="BL18:BM18"/>
    <mergeCell ref="AX18:AY18"/>
    <mergeCell ref="U7:V7"/>
    <mergeCell ref="B17:B34"/>
    <mergeCell ref="D17:E17"/>
    <mergeCell ref="F17:G17"/>
    <mergeCell ref="H17:I17"/>
    <mergeCell ref="J17:K17"/>
    <mergeCell ref="L17:M17"/>
    <mergeCell ref="N17:O17"/>
    <mergeCell ref="P17:Q17"/>
    <mergeCell ref="R17:S17"/>
    <mergeCell ref="R2:T2"/>
    <mergeCell ref="U2:V2"/>
    <mergeCell ref="U3:V3"/>
    <mergeCell ref="U4:V4"/>
    <mergeCell ref="U5:V5"/>
    <mergeCell ref="U6:V6"/>
    <mergeCell ref="B2:B6"/>
    <mergeCell ref="C2:H2"/>
    <mergeCell ref="J2:K2"/>
    <mergeCell ref="L2:M2"/>
    <mergeCell ref="N2:O2"/>
    <mergeCell ref="P2:Q2"/>
    <mergeCell ref="V18:W18"/>
    <mergeCell ref="D19:E19"/>
    <mergeCell ref="F19:G19"/>
    <mergeCell ref="H19:I19"/>
    <mergeCell ref="J19:K19"/>
    <mergeCell ref="L19:M19"/>
    <mergeCell ref="N19:O19"/>
    <mergeCell ref="P19:Q19"/>
    <mergeCell ref="R19:S19"/>
    <mergeCell ref="N18:O18"/>
  </mergeCells>
  <phoneticPr fontId="1"/>
  <conditionalFormatting sqref="D17:BM18">
    <cfRule type="expression" dxfId="43" priority="1" stopIfTrue="1">
      <formula>D$43=7</formula>
    </cfRule>
    <cfRule type="expression" dxfId="42" priority="2">
      <formula>D$43=1</formula>
    </cfRule>
  </conditionalFormatting>
  <conditionalFormatting sqref="D36:BM37">
    <cfRule type="expression" dxfId="41" priority="3" stopIfTrue="1">
      <formula>D$43=7</formula>
    </cfRule>
    <cfRule type="expression" dxfId="40" priority="4">
      <formula>D$43=1</formula>
    </cfRule>
  </conditionalFormatting>
  <conditionalFormatting sqref="D43:BM45">
    <cfRule type="expression" dxfId="39" priority="5" stopIfTrue="1">
      <formula>D$43=7</formula>
    </cfRule>
    <cfRule type="expression" dxfId="38" priority="6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F11E60-FF2F-8E43-9FA6-B95826C1AC80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BK47:BK56 BK58:BK67 BK69:BK78 BK80:BK89 BK91:BK93 BK95:BK97 BK127:BK129 BK107:BK109 BK111:BK113 BK103:BK105 BK123:BK125 BK99:BK101 BK115:BK117 BK119:BK121 BM47:BM56 BM58:BM67 BM69:BM78 BM80:BM89 BM91:BM93 BM95:BM97 BM127:BM129 BM107:BM109 BM111:BM113 BM103:BM105 BM123:BM125 BM99:BM101 BM115:BM117 BM119:BM121 E38:E41 G38:G41 I38:I41 K38:K41 M38:M41 O38:O41 Q38:Q41 S38:S41 U38:U41 W38:W41 Y38:Y41 AA38:AA41 AC38:AC41 AE38:AE41 AG38:AG41 AI38:AI41 AK38:AK41 AM38:AM41 AO38:AO41 AQ38:AQ41 AS38:AS41 AU38:AU41 AW38:AW41 AY38:AY41 BA38:BA41 BC38:BC41 BE38:BE41 BG38:BG41 BI38:BI41 BK38:BK41 BM38:BM41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08219-C7F0-8946-8E8C-20124FA923A0}">
  <dimension ref="B1:BK133"/>
  <sheetViews>
    <sheetView showGridLines="0" zoomScale="90" zoomScaleNormal="9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83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190000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SUMIF($E$58:$BK$130,設定!B5,$D$58:$BK$130)</f>
        <v>70000</v>
      </c>
      <c r="E4" s="70">
        <f>D4/$G$14</f>
        <v>0.47619047619047616</v>
      </c>
      <c r="F4" s="67">
        <f>設定!B15</f>
        <v>0</v>
      </c>
      <c r="G4" s="69">
        <f>SUMIF($E$58:$BK$130,設定!B15,$D$58:$BK$130)</f>
        <v>0</v>
      </c>
      <c r="H4" s="71">
        <f>G4/$G$14</f>
        <v>0</v>
      </c>
      <c r="J4" s="36" t="str">
        <f>設定!D5</f>
        <v>夫</v>
      </c>
      <c r="K4" s="69">
        <f t="shared" ref="K4:K13" si="0">SUM(D47:BK47)</f>
        <v>300000</v>
      </c>
      <c r="L4" s="36" t="str">
        <f>設定!F5</f>
        <v>所得税</v>
      </c>
      <c r="M4" s="72">
        <f t="shared" ref="M4:M13" si="1">SUM(D58:BK58)</f>
        <v>30000</v>
      </c>
      <c r="N4" s="68" t="str">
        <f>設定!H5</f>
        <v>こども</v>
      </c>
      <c r="O4" s="69">
        <f t="shared" ref="O4:O13" si="2">SUM(D69:BK69)</f>
        <v>30000</v>
      </c>
      <c r="P4" s="36" t="str">
        <f>設定!J5</f>
        <v>住居費</v>
      </c>
      <c r="Q4" s="72">
        <f t="shared" ref="Q4:Q13" si="3">SUM(D80:BK80)</f>
        <v>70000</v>
      </c>
      <c r="R4" s="68" t="str">
        <f>設定!L5</f>
        <v>食費</v>
      </c>
      <c r="S4" s="73"/>
      <c r="T4" s="72">
        <f>SUM(D94:BK94)</f>
        <v>7000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SUMIF($E$58:$BK$130,設定!B6,$D$58:$BK$130)</f>
        <v>0</v>
      </c>
      <c r="E5" s="70">
        <f t="shared" ref="E5:E13" si="4">D5/$G$14</f>
        <v>0</v>
      </c>
      <c r="F5" s="67">
        <f>設定!B16</f>
        <v>0</v>
      </c>
      <c r="G5" s="69">
        <f>SUMIF($E$58:$BK$130,設定!B16,$D$58:$BK$130)</f>
        <v>0</v>
      </c>
      <c r="H5" s="71">
        <f t="shared" ref="H5:H8" si="5">G5/$G$14</f>
        <v>0</v>
      </c>
      <c r="J5" s="36" t="str">
        <f>設定!D6</f>
        <v>妻パート</v>
      </c>
      <c r="K5" s="69">
        <f t="shared" si="0"/>
        <v>0</v>
      </c>
      <c r="L5" s="36" t="str">
        <f>設定!F6</f>
        <v>住民税</v>
      </c>
      <c r="M5" s="72">
        <f t="shared" si="1"/>
        <v>10000</v>
      </c>
      <c r="N5" s="68" t="str">
        <f>設定!H6</f>
        <v>夫</v>
      </c>
      <c r="O5" s="69">
        <f t="shared" si="2"/>
        <v>0</v>
      </c>
      <c r="P5" s="36" t="str">
        <f>設定!J6</f>
        <v>光熱費</v>
      </c>
      <c r="Q5" s="72">
        <f t="shared" si="3"/>
        <v>0</v>
      </c>
      <c r="R5" s="68" t="str">
        <f>設定!L6</f>
        <v>外食</v>
      </c>
      <c r="S5" s="73"/>
      <c r="T5" s="72">
        <f>SUM(D98:BK98)</f>
        <v>0</v>
      </c>
      <c r="U5" s="149">
        <f>SUM(M14,O14,Q14,T14)</f>
        <v>147000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SUMIF($E$58:$BK$130,設定!B7,$D$58:$BK$130)</f>
        <v>0</v>
      </c>
      <c r="E6" s="70">
        <f t="shared" si="4"/>
        <v>0</v>
      </c>
      <c r="F6" s="67">
        <f>設定!B17</f>
        <v>0</v>
      </c>
      <c r="G6" s="69">
        <f>SUMIF($E$58:$BK$130,設定!B17,$D$58:$BK$130)</f>
        <v>0</v>
      </c>
      <c r="H6" s="71">
        <f t="shared" si="5"/>
        <v>0</v>
      </c>
      <c r="J6" s="36" t="str">
        <f>設定!D7</f>
        <v>ボーナス</v>
      </c>
      <c r="K6" s="69">
        <f t="shared" si="0"/>
        <v>0</v>
      </c>
      <c r="L6" s="36" t="str">
        <f>設定!F7</f>
        <v>健康保険</v>
      </c>
      <c r="M6" s="72">
        <f t="shared" si="1"/>
        <v>0</v>
      </c>
      <c r="N6" s="68" t="str">
        <f>設定!H7</f>
        <v>妻</v>
      </c>
      <c r="O6" s="69">
        <f t="shared" si="2"/>
        <v>0</v>
      </c>
      <c r="P6" s="36" t="str">
        <f>設定!J7</f>
        <v>水道費</v>
      </c>
      <c r="Q6" s="72">
        <f t="shared" si="3"/>
        <v>0</v>
      </c>
      <c r="R6" s="68" t="str">
        <f>設定!L7</f>
        <v>日用品</v>
      </c>
      <c r="S6" s="73"/>
      <c r="T6" s="72">
        <f>SUM(D102:BK102)</f>
        <v>0</v>
      </c>
      <c r="U6" s="195" t="s">
        <v>75</v>
      </c>
      <c r="V6" s="196"/>
      <c r="X6" s="74" t="s">
        <v>51</v>
      </c>
      <c r="Y6" s="69">
        <f>T14</f>
        <v>7000</v>
      </c>
    </row>
    <row r="7" spans="2:25" ht="21" thickBot="1">
      <c r="C7" s="36" t="str">
        <f>設定!B8</f>
        <v>PayPay</v>
      </c>
      <c r="D7" s="69">
        <f>SUMIF($E$58:$BK$130,設定!B8,$D$58:$BK$130)</f>
        <v>0</v>
      </c>
      <c r="E7" s="70">
        <f t="shared" si="4"/>
        <v>0</v>
      </c>
      <c r="F7" s="67">
        <f>設定!B18</f>
        <v>0</v>
      </c>
      <c r="G7" s="69">
        <f>SUMIF($E$58:$BK$130,設定!B18,$D$58:$BK$130)</f>
        <v>0</v>
      </c>
      <c r="H7" s="71">
        <f t="shared" si="5"/>
        <v>0</v>
      </c>
      <c r="J7" s="36" t="str">
        <f>設定!D8</f>
        <v>児童手当</v>
      </c>
      <c r="K7" s="69">
        <f t="shared" si="0"/>
        <v>0</v>
      </c>
      <c r="L7" s="36" t="str">
        <f>設定!F8</f>
        <v>厚生年金</v>
      </c>
      <c r="M7" s="72">
        <f t="shared" si="1"/>
        <v>0</v>
      </c>
      <c r="N7" s="68">
        <f>設定!H8</f>
        <v>0</v>
      </c>
      <c r="O7" s="69">
        <f t="shared" si="2"/>
        <v>0</v>
      </c>
      <c r="P7" s="36" t="str">
        <f>設定!J8</f>
        <v>通信費</v>
      </c>
      <c r="Q7" s="72">
        <f t="shared" si="3"/>
        <v>0</v>
      </c>
      <c r="R7" s="68" t="str">
        <f>設定!L8</f>
        <v>娯楽費</v>
      </c>
      <c r="S7" s="73"/>
      <c r="T7" s="72">
        <f>SUM(D106:BK106)</f>
        <v>0</v>
      </c>
      <c r="U7" s="151">
        <f>K14-U5</f>
        <v>183000</v>
      </c>
      <c r="V7" s="152"/>
    </row>
    <row r="8" spans="2:25">
      <c r="C8" s="36" t="str">
        <f>設定!B9</f>
        <v>現金</v>
      </c>
      <c r="D8" s="69">
        <f>SUMIF($E$58:$BK$130,設定!B9,$D$58:$BK$130)</f>
        <v>0</v>
      </c>
      <c r="E8" s="70">
        <f t="shared" si="4"/>
        <v>0</v>
      </c>
      <c r="F8" s="67">
        <f>設定!B19</f>
        <v>0</v>
      </c>
      <c r="G8" s="69">
        <f>SUMIF($E$58:$BK$130,設定!B19,$D$58:$BK$130)</f>
        <v>0</v>
      </c>
      <c r="H8" s="71">
        <f t="shared" si="5"/>
        <v>0</v>
      </c>
      <c r="J8" s="36" t="str">
        <f>設定!D9</f>
        <v>雑収入</v>
      </c>
      <c r="K8" s="69">
        <f t="shared" si="0"/>
        <v>30000</v>
      </c>
      <c r="L8" s="36">
        <f>設定!F9</f>
        <v>0</v>
      </c>
      <c r="M8" s="72">
        <f t="shared" si="1"/>
        <v>0</v>
      </c>
      <c r="N8" s="68">
        <f>設定!H9</f>
        <v>0</v>
      </c>
      <c r="O8" s="69">
        <f t="shared" si="2"/>
        <v>0</v>
      </c>
      <c r="P8" s="36" t="str">
        <f>設定!J9</f>
        <v>車費</v>
      </c>
      <c r="Q8" s="72">
        <f t="shared" si="3"/>
        <v>0</v>
      </c>
      <c r="R8" s="68" t="str">
        <f>設定!L9</f>
        <v>美容費</v>
      </c>
      <c r="S8" s="73"/>
      <c r="T8" s="72">
        <f>SUM(D110:BK110)</f>
        <v>0</v>
      </c>
    </row>
    <row r="9" spans="2:25">
      <c r="C9" s="36" t="str">
        <f>設定!B10</f>
        <v>JCB</v>
      </c>
      <c r="D9" s="69">
        <f>SUMIF($E$58:$BK$130,設定!B10,$D$58:$BK$130)</f>
        <v>70000</v>
      </c>
      <c r="E9" s="70">
        <f t="shared" si="4"/>
        <v>0.47619047619047616</v>
      </c>
      <c r="F9" s="67"/>
      <c r="G9" s="69"/>
      <c r="H9" s="59"/>
      <c r="J9" s="36">
        <f>設定!D10</f>
        <v>0</v>
      </c>
      <c r="K9" s="69">
        <f t="shared" si="0"/>
        <v>0</v>
      </c>
      <c r="L9" s="36">
        <f>設定!F10</f>
        <v>0</v>
      </c>
      <c r="M9" s="72">
        <f t="shared" si="1"/>
        <v>0</v>
      </c>
      <c r="N9" s="68">
        <f>設定!H10</f>
        <v>0</v>
      </c>
      <c r="O9" s="69">
        <f t="shared" si="2"/>
        <v>0</v>
      </c>
      <c r="P9" s="36" t="str">
        <f>設定!J10</f>
        <v>自己投資</v>
      </c>
      <c r="Q9" s="72">
        <f t="shared" si="3"/>
        <v>0</v>
      </c>
      <c r="R9" s="68" t="str">
        <f>設定!L10</f>
        <v>交際費</v>
      </c>
      <c r="S9" s="73"/>
      <c r="T9" s="72">
        <f>SUM(D114:BK114)</f>
        <v>0</v>
      </c>
    </row>
    <row r="10" spans="2:25">
      <c r="C10" s="36" t="str">
        <f>設定!B11</f>
        <v>VISA</v>
      </c>
      <c r="D10" s="69">
        <f>SUMIF($E$58:$BK$130,設定!B11,$D$58:$BK$130)</f>
        <v>7000</v>
      </c>
      <c r="E10" s="70">
        <f t="shared" si="4"/>
        <v>4.7619047619047616E-2</v>
      </c>
      <c r="F10" s="67"/>
      <c r="G10" s="69"/>
      <c r="H10" s="59"/>
      <c r="J10" s="36">
        <f>設定!D11</f>
        <v>0</v>
      </c>
      <c r="K10" s="69">
        <f t="shared" si="0"/>
        <v>0</v>
      </c>
      <c r="L10" s="36">
        <f>設定!F11</f>
        <v>0</v>
      </c>
      <c r="M10" s="72">
        <f t="shared" si="1"/>
        <v>0</v>
      </c>
      <c r="N10" s="68">
        <f>設定!H11</f>
        <v>0</v>
      </c>
      <c r="O10" s="69">
        <f t="shared" si="2"/>
        <v>0</v>
      </c>
      <c r="P10" s="36">
        <f>設定!J11</f>
        <v>0</v>
      </c>
      <c r="Q10" s="72">
        <f t="shared" si="3"/>
        <v>0</v>
      </c>
      <c r="R10" s="68" t="str">
        <f>設定!L11</f>
        <v>その他</v>
      </c>
      <c r="S10" s="73"/>
      <c r="T10" s="72">
        <f>SUM(D118:BK118)</f>
        <v>0</v>
      </c>
    </row>
    <row r="11" spans="2:25">
      <c r="C11" s="36" t="str">
        <f>設定!B12</f>
        <v>MASTER</v>
      </c>
      <c r="D11" s="69">
        <f>SUMIF($E$58:$BK$130,設定!B12,$D$58:$BK$130)</f>
        <v>0</v>
      </c>
      <c r="E11" s="70">
        <f t="shared" si="4"/>
        <v>0</v>
      </c>
      <c r="F11" s="67"/>
      <c r="G11" s="69"/>
      <c r="H11" s="59"/>
      <c r="J11" s="36">
        <f>設定!D12</f>
        <v>0</v>
      </c>
      <c r="K11" s="69">
        <f t="shared" si="0"/>
        <v>0</v>
      </c>
      <c r="L11" s="36">
        <f>設定!F12</f>
        <v>0</v>
      </c>
      <c r="M11" s="72">
        <f t="shared" si="1"/>
        <v>0</v>
      </c>
      <c r="N11" s="68">
        <f>設定!H12</f>
        <v>0</v>
      </c>
      <c r="O11" s="69">
        <f t="shared" si="2"/>
        <v>0</v>
      </c>
      <c r="P11" s="36">
        <f>設定!J12</f>
        <v>0</v>
      </c>
      <c r="Q11" s="72">
        <f t="shared" si="3"/>
        <v>0</v>
      </c>
      <c r="R11" s="68">
        <f>設定!L12</f>
        <v>0</v>
      </c>
      <c r="S11" s="73"/>
      <c r="T11" s="72">
        <f>SUM(D122:BK122)</f>
        <v>0</v>
      </c>
    </row>
    <row r="12" spans="2:25">
      <c r="C12" s="36" t="str">
        <f>設定!B13</f>
        <v>GMO証券</v>
      </c>
      <c r="D12" s="69">
        <f>SUMIF($E$58:$BK$130,設定!B13,$D$58:$BK$130)</f>
        <v>0</v>
      </c>
      <c r="E12" s="70">
        <f t="shared" si="4"/>
        <v>0</v>
      </c>
      <c r="F12" s="67"/>
      <c r="G12" s="69"/>
      <c r="H12" s="59"/>
      <c r="J12" s="36">
        <f>設定!D13</f>
        <v>0</v>
      </c>
      <c r="K12" s="69">
        <f t="shared" si="0"/>
        <v>0</v>
      </c>
      <c r="L12" s="36">
        <f>設定!F13</f>
        <v>0</v>
      </c>
      <c r="M12" s="72">
        <f t="shared" si="1"/>
        <v>0</v>
      </c>
      <c r="N12" s="68">
        <f>設定!H13</f>
        <v>0</v>
      </c>
      <c r="O12" s="69">
        <f t="shared" si="2"/>
        <v>0</v>
      </c>
      <c r="P12" s="36">
        <f>設定!J13</f>
        <v>0</v>
      </c>
      <c r="Q12" s="72">
        <f t="shared" si="3"/>
        <v>0</v>
      </c>
      <c r="R12" s="68">
        <f>設定!L13</f>
        <v>0</v>
      </c>
      <c r="S12" s="73"/>
      <c r="T12" s="72">
        <f>SUM(D126:BK126)</f>
        <v>0</v>
      </c>
    </row>
    <row r="13" spans="2:25">
      <c r="C13" s="36">
        <f>設定!B14</f>
        <v>0</v>
      </c>
      <c r="D13" s="69">
        <f>SUMIF($E$58:$BK$130,設定!B14,$D$58:$BK$130)</f>
        <v>0</v>
      </c>
      <c r="E13" s="70">
        <f t="shared" si="4"/>
        <v>0</v>
      </c>
      <c r="F13" s="67"/>
      <c r="G13" s="69"/>
      <c r="H13" s="59"/>
      <c r="J13" s="36">
        <f>設定!D14</f>
        <v>0</v>
      </c>
      <c r="K13" s="69">
        <f t="shared" si="0"/>
        <v>0</v>
      </c>
      <c r="L13" s="36">
        <f>設定!F14</f>
        <v>0</v>
      </c>
      <c r="M13" s="72">
        <f t="shared" si="1"/>
        <v>0</v>
      </c>
      <c r="N13" s="68">
        <f>設定!H14</f>
        <v>0</v>
      </c>
      <c r="O13" s="69">
        <f t="shared" si="2"/>
        <v>0</v>
      </c>
      <c r="P13" s="36">
        <f>設定!J14</f>
        <v>0</v>
      </c>
      <c r="Q13" s="72">
        <f t="shared" si="3"/>
        <v>0</v>
      </c>
      <c r="R13" s="68">
        <f>設定!L14</f>
        <v>0</v>
      </c>
      <c r="S13" s="73"/>
      <c r="T13" s="72">
        <f>SUM(D130:BK130)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147000</v>
      </c>
      <c r="H14" s="79">
        <f>SUM(E4:E13,H4:H8)</f>
        <v>1</v>
      </c>
      <c r="J14" s="76" t="s">
        <v>65</v>
      </c>
      <c r="K14" s="78">
        <f>SUM(K4:K13)</f>
        <v>330000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7000</v>
      </c>
    </row>
    <row r="16" spans="2:25" ht="21" thickBot="1"/>
    <row r="17" spans="2:63">
      <c r="B17" s="185" t="s">
        <v>66</v>
      </c>
      <c r="C17" s="56" t="s">
        <v>47</v>
      </c>
      <c r="D17" s="173">
        <f>D44</f>
        <v>45748</v>
      </c>
      <c r="E17" s="173"/>
      <c r="F17" s="174">
        <f>D17+1</f>
        <v>45749</v>
      </c>
      <c r="G17" s="161"/>
      <c r="H17" s="160">
        <f>F17+1</f>
        <v>45750</v>
      </c>
      <c r="I17" s="161"/>
      <c r="J17" s="160">
        <f>H17+1</f>
        <v>45751</v>
      </c>
      <c r="K17" s="161"/>
      <c r="L17" s="160">
        <f>J17+1</f>
        <v>45752</v>
      </c>
      <c r="M17" s="161"/>
      <c r="N17" s="160">
        <f>L17+1</f>
        <v>45753</v>
      </c>
      <c r="O17" s="161"/>
      <c r="P17" s="160">
        <f>N17+1</f>
        <v>45754</v>
      </c>
      <c r="Q17" s="161"/>
      <c r="R17" s="160">
        <f>P17+1</f>
        <v>45755</v>
      </c>
      <c r="S17" s="161"/>
      <c r="T17" s="160">
        <f>R17+1</f>
        <v>45756</v>
      </c>
      <c r="U17" s="161"/>
      <c r="V17" s="160">
        <f>T17+1</f>
        <v>45757</v>
      </c>
      <c r="W17" s="161"/>
      <c r="X17" s="160">
        <f>V17+1</f>
        <v>45758</v>
      </c>
      <c r="Y17" s="161"/>
      <c r="Z17" s="160">
        <f>X17+1</f>
        <v>45759</v>
      </c>
      <c r="AA17" s="161"/>
      <c r="AB17" s="160">
        <f>Z17+1</f>
        <v>45760</v>
      </c>
      <c r="AC17" s="161"/>
      <c r="AD17" s="160">
        <f>AB17+1</f>
        <v>45761</v>
      </c>
      <c r="AE17" s="161"/>
      <c r="AF17" s="160">
        <f>AD17+1</f>
        <v>45762</v>
      </c>
      <c r="AG17" s="161"/>
      <c r="AH17" s="160">
        <f>AF17+1</f>
        <v>45763</v>
      </c>
      <c r="AI17" s="161"/>
      <c r="AJ17" s="160">
        <f>AH17+1</f>
        <v>45764</v>
      </c>
      <c r="AK17" s="161"/>
      <c r="AL17" s="160">
        <f>AJ17+1</f>
        <v>45765</v>
      </c>
      <c r="AM17" s="161"/>
      <c r="AN17" s="160">
        <f>AL17+1</f>
        <v>45766</v>
      </c>
      <c r="AO17" s="161"/>
      <c r="AP17" s="160">
        <f>AN17+1</f>
        <v>45767</v>
      </c>
      <c r="AQ17" s="161"/>
      <c r="AR17" s="160">
        <f>AP17+1</f>
        <v>45768</v>
      </c>
      <c r="AS17" s="161"/>
      <c r="AT17" s="160">
        <f>AR17+1</f>
        <v>45769</v>
      </c>
      <c r="AU17" s="161"/>
      <c r="AV17" s="160">
        <f>AT17+1</f>
        <v>45770</v>
      </c>
      <c r="AW17" s="161"/>
      <c r="AX17" s="160">
        <f>AV17+1</f>
        <v>45771</v>
      </c>
      <c r="AY17" s="161"/>
      <c r="AZ17" s="160">
        <f>AX17+1</f>
        <v>45772</v>
      </c>
      <c r="BA17" s="161"/>
      <c r="BB17" s="160">
        <f>AZ17+1</f>
        <v>45773</v>
      </c>
      <c r="BC17" s="161"/>
      <c r="BD17" s="160">
        <f>BB17+1</f>
        <v>45774</v>
      </c>
      <c r="BE17" s="161"/>
      <c r="BF17" s="160">
        <f>BD17+1</f>
        <v>45775</v>
      </c>
      <c r="BG17" s="161"/>
      <c r="BH17" s="160">
        <f>BF17+1</f>
        <v>45776</v>
      </c>
      <c r="BI17" s="161"/>
      <c r="BJ17" s="197">
        <f>BH17+1</f>
        <v>45777</v>
      </c>
      <c r="BK17" s="198"/>
    </row>
    <row r="18" spans="2:63">
      <c r="B18" s="175"/>
      <c r="C18" s="57" t="s">
        <v>46</v>
      </c>
      <c r="D18" s="181">
        <f>D17</f>
        <v>45748</v>
      </c>
      <c r="E18" s="181"/>
      <c r="F18" s="182">
        <f>F17</f>
        <v>45749</v>
      </c>
      <c r="G18" s="156"/>
      <c r="H18" s="155">
        <f>H17</f>
        <v>45750</v>
      </c>
      <c r="I18" s="156"/>
      <c r="J18" s="155">
        <f>J17</f>
        <v>45751</v>
      </c>
      <c r="K18" s="156"/>
      <c r="L18" s="155">
        <f>L17</f>
        <v>45752</v>
      </c>
      <c r="M18" s="156"/>
      <c r="N18" s="155">
        <f>N17</f>
        <v>45753</v>
      </c>
      <c r="O18" s="156"/>
      <c r="P18" s="155">
        <f>P17</f>
        <v>45754</v>
      </c>
      <c r="Q18" s="156"/>
      <c r="R18" s="155">
        <f>R17</f>
        <v>45755</v>
      </c>
      <c r="S18" s="156"/>
      <c r="T18" s="155">
        <f>T17</f>
        <v>45756</v>
      </c>
      <c r="U18" s="156"/>
      <c r="V18" s="155">
        <f>V17</f>
        <v>45757</v>
      </c>
      <c r="W18" s="156"/>
      <c r="X18" s="155">
        <f>X17</f>
        <v>45758</v>
      </c>
      <c r="Y18" s="156"/>
      <c r="Z18" s="155">
        <f>Z17</f>
        <v>45759</v>
      </c>
      <c r="AA18" s="156"/>
      <c r="AB18" s="155">
        <f>AB17</f>
        <v>45760</v>
      </c>
      <c r="AC18" s="156"/>
      <c r="AD18" s="155">
        <f>AD17</f>
        <v>45761</v>
      </c>
      <c r="AE18" s="156"/>
      <c r="AF18" s="155">
        <f>AF17</f>
        <v>45762</v>
      </c>
      <c r="AG18" s="156"/>
      <c r="AH18" s="155">
        <f>AH17</f>
        <v>45763</v>
      </c>
      <c r="AI18" s="156"/>
      <c r="AJ18" s="155">
        <f>AJ17</f>
        <v>45764</v>
      </c>
      <c r="AK18" s="156"/>
      <c r="AL18" s="155">
        <f>AL17</f>
        <v>45765</v>
      </c>
      <c r="AM18" s="156"/>
      <c r="AN18" s="155">
        <f>AN17</f>
        <v>45766</v>
      </c>
      <c r="AO18" s="156"/>
      <c r="AP18" s="155">
        <f>AP17</f>
        <v>45767</v>
      </c>
      <c r="AQ18" s="156"/>
      <c r="AR18" s="155">
        <f>AR17</f>
        <v>45768</v>
      </c>
      <c r="AS18" s="156"/>
      <c r="AT18" s="155">
        <f>AT17</f>
        <v>45769</v>
      </c>
      <c r="AU18" s="156"/>
      <c r="AV18" s="155">
        <f>AV17</f>
        <v>45770</v>
      </c>
      <c r="AW18" s="156"/>
      <c r="AX18" s="155">
        <f>AX17</f>
        <v>45771</v>
      </c>
      <c r="AY18" s="156"/>
      <c r="AZ18" s="155">
        <f>AZ17</f>
        <v>45772</v>
      </c>
      <c r="BA18" s="156"/>
      <c r="BB18" s="155">
        <f>BB17</f>
        <v>45773</v>
      </c>
      <c r="BC18" s="156"/>
      <c r="BD18" s="155">
        <f>BD17</f>
        <v>45774</v>
      </c>
      <c r="BE18" s="156"/>
      <c r="BF18" s="155">
        <f>BF17</f>
        <v>45775</v>
      </c>
      <c r="BG18" s="156"/>
      <c r="BH18" s="155">
        <f>BH17</f>
        <v>45776</v>
      </c>
      <c r="BI18" s="156"/>
      <c r="BJ18" s="199">
        <f>BJ17</f>
        <v>45777</v>
      </c>
      <c r="BK18" s="200"/>
    </row>
    <row r="19" spans="2:63">
      <c r="B19" s="175"/>
      <c r="C19" s="58" t="str">
        <f>設定!B5</f>
        <v>ゆうちょ(夫）</v>
      </c>
      <c r="D19" s="187">
        <f>'3月'!BL19+SUMIF(E47:E56,設定!$B$5,D47:D56)-SUMIF(E58:E130,設定!$B$5,D58:D130)+SUMIF(E39,設定!$B$5,D39)+SUMIF(E41,設定!$B$5,D41)-SUMIF(E38,設定!$B$5,D38)-SUMIF(E40,設定!$B$5,D40)</f>
        <v>3880000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3880000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3880000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3880000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3880000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3880000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3880000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3880000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3880000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3880000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3880000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3880000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3880000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3880000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3880000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3880000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3880000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3880000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3880000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3880000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3880000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3880000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3880000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3880000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3880000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3880000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3880000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3880000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3880000</v>
      </c>
      <c r="BI19" s="188"/>
      <c r="BJ19" s="187">
        <f>BH19+SUMIF(BK47:BK56,設定!$B$5,BJ47:BJ56)-SUMIF(BK58:BK130,設定!$B$5,BJ58:BJ130)+SUMIF(BK39,設定!$B$5,BJ39)+SUMIF(BK41,設定!$B$5,BJ41)-SUMIF(BK38,設定!$B$5,BJ38)-SUMIF(BK40,設定!$B$5,BJ40)</f>
        <v>3880000</v>
      </c>
      <c r="BK19" s="188"/>
    </row>
    <row r="20" spans="2:63">
      <c r="B20" s="175"/>
      <c r="C20" s="58" t="str">
        <f>設定!B6</f>
        <v>ゆうちょ(妻）</v>
      </c>
      <c r="D20" s="183">
        <f>'3月'!BL20+SUMIF(E47:E56,設定!$B$6,D47:D56)-SUMIF(E58:E130,設定!$B$6,D58:D130)+SUMIF(E39,設定!$B$6,D39)+SUMIF(E41,設定!$B$6,D41)-SUMIF(E38,設定!$B$6,D38)-SUMIF(E40,設定!$B$6,D40)</f>
        <v>1500000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1500000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1500000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1500000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1500000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1500000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1500000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1500000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1500000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1500000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1500000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1500000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1500000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1500000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1500000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1500000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1500000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1500000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1500000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1500000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1500000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1500000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1500000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1500000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1500000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1500000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1500000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1500000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1500000</v>
      </c>
      <c r="BI20" s="184"/>
      <c r="BJ20" s="183">
        <f>BH20+SUMIF(BK47:BK56,設定!$B$6,BJ47:BJ56)-SUMIF(BK58:BK130,設定!$B$6,BJ58:BJ130)+SUMIF(BK39,設定!$B$6,BJ39)+SUMIF(BK41,設定!$B$6,BJ41)-SUMIF(BK38,設定!$B$6,BJ38)-SUMIF(BK40,設定!$B$6,BJ40)</f>
        <v>1500000</v>
      </c>
      <c r="BK20" s="184"/>
    </row>
    <row r="21" spans="2:63">
      <c r="B21" s="175"/>
      <c r="C21" s="58" t="str">
        <f>設定!B7</f>
        <v>ゆうちょ(子供）</v>
      </c>
      <c r="D21" s="183">
        <f>'3月'!BL21+SUMIF(E47:E56,設定!$B$7,D47:D56)-SUMIF(E58:E130,設定!$B$7,D58:D130)+SUMIF(E39,設定!$B$7,D39)+SUMIF(E41,設定!$B$7,D41)-SUMIF(E38,設定!$B$7,D38)-SUMIF(E40,設定!$B$7,D40)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  <c r="BJ21" s="183">
        <f>BH21+SUMIF(BK47:BK56,設定!$B$7,BJ47:BJ56)-SUMIF(BK58:BK130,設定!$B$7,BJ58:BJ130)+SUMIF(BK39,設定!$B$7,BJ39)+SUMIF(BK41,設定!$B$7,BJ41)-SUMIF(BK38,設定!$B$7,BJ38)-SUMIF(BK40,設定!$B$7,BJ40)</f>
        <v>1500000</v>
      </c>
      <c r="BK21" s="184"/>
    </row>
    <row r="22" spans="2:63">
      <c r="B22" s="175"/>
      <c r="C22" s="58" t="str">
        <f>設定!B8</f>
        <v>PayPay</v>
      </c>
      <c r="D22" s="183">
        <f>'3月'!BL22+SUMIF(E47:E56,設定!$B$8,D47:D56)-SUMIF(E58:E130,設定!$B$8,D58:D130)+SUMIF(E39,設定!$B$8,D39)+SUMIF(E41,設定!$B$8,D41)-SUMIF(E38,設定!$B$8,D38)-SUMIF(E40,設定!$B$8,D40)</f>
        <v>92000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92000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  <c r="BJ22" s="183">
        <f>BH22+SUMIF(BK47:BK56,設定!$B$8,BJ47:BJ56)-SUMIF(BK58:BK130,設定!$B$8,BJ58:BJ130)+SUMIF(BK39,設定!$B$8,BJ39)+SUMIF(BK41,設定!$B$8,BJ41)-SUMIF(BK38,設定!$B$8,BJ38)-SUMIF(BK40,設定!$B$8,BJ40)</f>
        <v>92000</v>
      </c>
      <c r="BK22" s="184"/>
    </row>
    <row r="23" spans="2:63">
      <c r="B23" s="175"/>
      <c r="C23" s="58" t="str">
        <f>設定!B9</f>
        <v>現金</v>
      </c>
      <c r="D23" s="183">
        <f>'3月'!BL23+SUMIF(E47:E56,設定!$B$9,D47:D56)-SUMIF(E58:E130,設定!$B$9,D58:D130)+SUMIF(E39,設定!$B$9,D39)+SUMIF(E41,設定!$B$9,D41)-SUMIF(E38,設定!$B$9,D38)-SUMIF(E40,設定!$B$9,D40)</f>
        <v>103000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103000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103000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103000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103000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103000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103000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103000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103000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103000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103000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103000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103000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103000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103000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103000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103000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103000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103000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103000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103000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103000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103000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103000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103000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103000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103000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103000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103000</v>
      </c>
      <c r="BI23" s="184"/>
      <c r="BJ23" s="183">
        <f>BH23+SUMIF(BK47:BK56,設定!$B$9,BJ47:BJ56)-SUMIF(BK58:BK130,設定!$B$9,BJ58:BJ130)+SUMIF(BK39,設定!$B$9,BJ39)+SUMIF(BK41,設定!$B$9,BJ41)-SUMIF(BK38,設定!$B$9,BJ38)-SUMIF(BK40,設定!$B$9,BJ40)</f>
        <v>103000</v>
      </c>
      <c r="BK23" s="184"/>
    </row>
    <row r="24" spans="2:63">
      <c r="B24" s="175"/>
      <c r="C24" s="58" t="str">
        <f>設定!B10</f>
        <v>JCB</v>
      </c>
      <c r="D24" s="183">
        <f>'3月'!BL24+SUMIF(E47:E56,設定!$B$10,D47:D56)-SUMIF(E58:E130,設定!$B$10,D58:D130)+SUMIF(E39,設定!$B$10,D39)+SUMIF(E41,設定!$B$10,D41)-SUMIF(E38,設定!$B$10,D38)-SUMIF(E40,設定!$B$10,D40)</f>
        <v>-290000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-290000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-290000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-290000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-290000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-290000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-290000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-290000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-290000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-290000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-290000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-290000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-290000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-290000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-290000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-290000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-290000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-290000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-290000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-290000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-290000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-290000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-290000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-290000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-290000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-290000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-290000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-290000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-290000</v>
      </c>
      <c r="BI24" s="184"/>
      <c r="BJ24" s="183">
        <f>BH24+SUMIF(BK47:BK56,設定!$B$10,BJ47:BJ56)-SUMIF(BK58:BK130,設定!$B$10,BJ58:BJ130)+SUMIF(BK39,設定!$B$10,BJ39)+SUMIF(BK41,設定!$B$10,BJ41)-SUMIF(BK38,設定!$B$10,BJ38)-SUMIF(BK40,設定!$B$10,BJ40)</f>
        <v>-290000</v>
      </c>
      <c r="BK24" s="184"/>
    </row>
    <row r="25" spans="2:63">
      <c r="B25" s="175"/>
      <c r="C25" s="58" t="str">
        <f>設定!B11</f>
        <v>VISA</v>
      </c>
      <c r="D25" s="183">
        <f>'3月'!BL25+SUMIF(E47:E56,設定!$B$11,D47:D56)-SUMIF(E58:E130,設定!$B$11,D58:D130)+SUMIF(E39,設定!$B$11,D39)+SUMIF(E41,設定!$B$11,D41)-SUMIF(E38,設定!$B$11,D38)-SUMIF(E40,設定!$B$11,D40)</f>
        <v>-85000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-85000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-85000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-85000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-85000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-85000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-85000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-85000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-85000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-85000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-85000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-85000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-85000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-85000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-85000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-85000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-85000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-85000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-85000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-85000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-85000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-85000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-85000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-85000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-85000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-85000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-85000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-85000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-85000</v>
      </c>
      <c r="BI25" s="184"/>
      <c r="BJ25" s="183">
        <f>BH25+SUMIF(BK47:BK56,設定!$B$11,BJ47:BJ56)-SUMIF(BK58:BK130,設定!$B$11,BJ58:BJ130)+SUMIF(BK39,設定!$B$11,BJ39)+SUMIF(BK41,設定!$B$11,BJ41)-SUMIF(BK38,設定!$B$11,BJ38)-SUMIF(BK40,設定!$B$11,BJ40)</f>
        <v>-85000</v>
      </c>
      <c r="BK25" s="184"/>
    </row>
    <row r="26" spans="2:63">
      <c r="B26" s="175"/>
      <c r="C26" s="58" t="str">
        <f>設定!B12</f>
        <v>MASTER</v>
      </c>
      <c r="D26" s="183">
        <f>'3月'!BL26+SUMIF(E47:E56,設定!$B$12,D47:D56)-SUMIF(E58:E130,設定!$B$12,D58:D130)+SUMIF(E39,設定!$B$12,D39)+SUMIF(E41,設定!$B$12,D41)-SUMIF(E38,設定!$B$12,D38)-SUMIF(E40,設定!$B$12,D40)</f>
        <v>-30000</v>
      </c>
      <c r="E26" s="184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  <c r="BJ26" s="183">
        <f>BH26+SUMIF(BK47:BK56,設定!$B$12,BJ47:BJ56)-SUMIF(BK58:BK130,設定!$B$12,BJ58:BJ130)+SUMIF(BK39,設定!$B$12,BJ39)+SUMIF(BK41,設定!$B$12,BJ41)-SUMIF(BK38,設定!$B$12,BJ38)-SUMIF(BK40,設定!$B$12,BJ40)</f>
        <v>-30000</v>
      </c>
      <c r="BK26" s="184"/>
    </row>
    <row r="27" spans="2:63">
      <c r="B27" s="175"/>
      <c r="C27" s="58" t="str">
        <f>設定!B13</f>
        <v>GMO証券</v>
      </c>
      <c r="D27" s="183">
        <f>'3月'!BL27+SUMIF(E47:E56,設定!$B$13,D47:D56)-SUMIF(E58:E130,設定!$B$13,D58:D130)+SUMIF(E39,設定!$B$13,D39)+SUMIF(E41,設定!$B$13,D41)-SUMIF(E38,設定!$B$13,D38)-SUMIF(E40,設定!$B$13,D40)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  <c r="BJ27" s="183">
        <f>BH27+SUMIF(BK47:BK56,設定!$B$13,BJ47:BJ56)-SUMIF(BK58:BK130,設定!$B$13,BJ58:BJ130)+SUMIF(BK39,設定!$B$13,BJ39)+SUMIF(BK41,設定!$B$13,BJ41)-SUMIF(BK38,設定!$B$13,BJ38)-SUMIF(BK40,設定!$B$13,BJ40)</f>
        <v>1000000</v>
      </c>
      <c r="BK27" s="184"/>
    </row>
    <row r="28" spans="2:63">
      <c r="B28" s="175"/>
      <c r="C28" s="58">
        <f>設定!B14</f>
        <v>0</v>
      </c>
      <c r="D28" s="183">
        <f>'3月'!BL28+SUMIF(E47:E56,設定!$B$14,D47:D56)-SUMIF(E58:E130,設定!$B$14,D58:D130)+SUMIF(E39,設定!$B$14,D39)+SUMIF(E41,設定!$B$14,D41)-SUMIF(E38,設定!$B$14,D38)-SUMIF(E40,設定!$B$14,D40)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  <c r="BJ28" s="183">
        <f>BH28+SUMIF(BK47:BK56,設定!$B$14,BJ47:BJ56)-SUMIF(BK58:BK130,設定!$B$14,BJ58:BJ130)+SUMIF(BK39,設定!$B$14,BJ39)+SUMIF(BK41,設定!$B$14,BJ41)-SUMIF(BK38,設定!$B$14,BJ38)-SUMIF(BK40,設定!$B$14,BJ40)</f>
        <v>0</v>
      </c>
      <c r="BK28" s="184"/>
    </row>
    <row r="29" spans="2:63">
      <c r="B29" s="175"/>
      <c r="C29" s="58">
        <f>設定!B15</f>
        <v>0</v>
      </c>
      <c r="D29" s="183">
        <f>'3月'!BL29+SUMIF(E47:E56,設定!$B$15,D47:D56)-SUMIF(E58:E130,設定!$B$15,D58:D130)+SUMIF(E39,設定!$B$15,D39)+SUMIF(E41,設定!$B$15,D41)-SUMIF(E38,設定!$B$15,D38)-SUMIF(E40,設定!$B$15,D40)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  <c r="BJ29" s="183">
        <f>BH29+SUMIF(BK47:BK56,設定!$B$15,BJ47:BJ56)-SUMIF(BK58:BK130,設定!$B$15,BJ58:BJ130)+SUMIF(BK39,設定!$B$15,BJ39)+SUMIF(BK41,設定!$B$15,BJ41)-SUMIF(BK38,設定!$B$15,BJ38)-SUMIF(BK40,設定!$B$15,BJ40)</f>
        <v>0</v>
      </c>
      <c r="BK29" s="184"/>
    </row>
    <row r="30" spans="2:63">
      <c r="B30" s="175"/>
      <c r="C30" s="58">
        <f>設定!B16</f>
        <v>0</v>
      </c>
      <c r="D30" s="183">
        <f>'3月'!BL30+SUMIF(E47:E56,設定!$B$16,D47:D56)-SUMIF(E58:E130,設定!$B$16,D58:D130)+SUMIF(E39,設定!$B$16,D39)+SUMIF(E41,設定!$B$16,D41)-SUMIF(E38,設定!$B$16,D38)-SUMIF(E40,設定!$B$16,D40)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  <c r="BJ30" s="183">
        <f>BH30+SUMIF(BK47:BK56,設定!$B$16,BJ47:BJ56)-SUMIF(BK58:BK130,設定!$B$16,BJ58:BJ130)+SUMIF(BK39,設定!$B$16,BJ39)+SUMIF(BK41,設定!$B$16,BJ41)-SUMIF(BK38,設定!$B$16,BJ38)-SUMIF(BK40,設定!$B$16,BJ40)</f>
        <v>0</v>
      </c>
      <c r="BK30" s="184"/>
    </row>
    <row r="31" spans="2:63">
      <c r="B31" s="175"/>
      <c r="C31" s="58">
        <f>設定!B17</f>
        <v>0</v>
      </c>
      <c r="D31" s="183">
        <f>'3月'!BL31+SUMIF(E47:E56,設定!$B$17,D47:D56)-SUMIF(E58:E130,設定!$B$17,D58:D130)+SUMIF(E39,設定!$B$17,D39)+SUMIF(E41,設定!$B$17,D41)-SUMIF(E38,設定!$B$17,D38)-SUMIF(E40,設定!$B$17,D40)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  <c r="BJ31" s="183">
        <f>BH31+SUMIF(BK47:BK56,設定!$B$17,BJ47:BJ56)-SUMIF(BK58:BK130,設定!$B$17,BJ58:BJ130)+SUMIF(BK39,設定!$B$17,BJ39)+SUMIF(BK41,設定!$B$17,BJ41)-SUMIF(BK38,設定!$B$17,BJ38)-SUMIF(BK40,設定!$B$17,BJ40)</f>
        <v>0</v>
      </c>
      <c r="BK31" s="184"/>
    </row>
    <row r="32" spans="2:63">
      <c r="B32" s="175"/>
      <c r="C32" s="58">
        <f>設定!B18</f>
        <v>0</v>
      </c>
      <c r="D32" s="183">
        <f>'3月'!BL32+SUMIF(E47:E56,設定!$B$18,D47:D56)-SUMIF(E58:E130,設定!$B$18,D58:D130)+SUMIF(E39,設定!$B$18,D39)+SUMIF(E41,設定!$B$18,D41)-SUMIF(E38,設定!$B$18,D38)-SUMIF(E40,設定!$B$18,D40)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  <c r="BJ32" s="183">
        <f>BH32+SUMIF(BK47:BK56,設定!$B$18,BJ47:BJ56)-SUMIF(BK58:BK130,設定!$B$18,BJ58:BJ130)+SUMIF(BK39,設定!$B$18,BJ39)+SUMIF(BK41,設定!$B$18,BJ41)-SUMIF(BK38,設定!$B$18,BJ38)-SUMIF(BK40,設定!$B$18,BJ40)</f>
        <v>0</v>
      </c>
      <c r="BK32" s="184"/>
    </row>
    <row r="33" spans="2:63">
      <c r="B33" s="175"/>
      <c r="C33" s="58">
        <f>設定!B19</f>
        <v>0</v>
      </c>
      <c r="D33" s="183">
        <f>'3月'!BL33+SUMIF(E47:E56,設定!$B$19,D47:D56)-SUMIF(E58:E130,設定!$B$19,D58:D130)+SUMIF(E39,設定!$B$19,D39)+SUMIF(E41,設定!$B$19,D41)-SUMIF(E38,設定!$B$19,D38)-SUMIF(E40,設定!$B$19,D40)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  <c r="BJ33" s="183">
        <f>BH33+SUMIF(BK47:BK56,設定!$B$19,BJ47:BJ56)-SUMIF(BK58:BK130,設定!$B$19,BJ58:BJ130)+SUMIF(BK39,設定!$B$19,BJ39)+SUMIF(BK41,設定!$B$19,BJ41)-SUMIF(BK38,設定!$B$19,BJ38)-SUMIF(BK40,設定!$B$19,BJ40)</f>
        <v>0</v>
      </c>
      <c r="BK33" s="184"/>
    </row>
    <row r="34" spans="2:63" s="75" customFormat="1" ht="21" thickBot="1">
      <c r="B34" s="186"/>
      <c r="C34" s="81" t="s">
        <v>65</v>
      </c>
      <c r="D34" s="153">
        <f>SUM(D19:E33)</f>
        <v>7670000</v>
      </c>
      <c r="E34" s="154"/>
      <c r="F34" s="153">
        <f>SUM(F19:G33)</f>
        <v>7670000</v>
      </c>
      <c r="G34" s="154"/>
      <c r="H34" s="153">
        <f t="shared" ref="H34" si="6">SUM(H19:I33)</f>
        <v>7670000</v>
      </c>
      <c r="I34" s="154"/>
      <c r="J34" s="153">
        <f t="shared" ref="J34" si="7">SUM(J19:K33)</f>
        <v>7670000</v>
      </c>
      <c r="K34" s="154"/>
      <c r="L34" s="153">
        <f t="shared" ref="L34" si="8">SUM(L19:M33)</f>
        <v>7670000</v>
      </c>
      <c r="M34" s="154"/>
      <c r="N34" s="153">
        <f t="shared" ref="N34" si="9">SUM(N19:O33)</f>
        <v>7670000</v>
      </c>
      <c r="O34" s="154"/>
      <c r="P34" s="153">
        <f t="shared" ref="P34" si="10">SUM(P19:Q33)</f>
        <v>7670000</v>
      </c>
      <c r="Q34" s="154"/>
      <c r="R34" s="153">
        <f t="shared" ref="R34" si="11">SUM(R19:S33)</f>
        <v>7670000</v>
      </c>
      <c r="S34" s="154"/>
      <c r="T34" s="153">
        <f t="shared" ref="T34" si="12">SUM(T19:U33)</f>
        <v>7670000</v>
      </c>
      <c r="U34" s="154"/>
      <c r="V34" s="153">
        <f t="shared" ref="V34" si="13">SUM(V19:W33)</f>
        <v>7670000</v>
      </c>
      <c r="W34" s="154"/>
      <c r="X34" s="153">
        <f t="shared" ref="X34" si="14">SUM(X19:Y33)</f>
        <v>7670000</v>
      </c>
      <c r="Y34" s="154"/>
      <c r="Z34" s="153">
        <f t="shared" ref="Z34" si="15">SUM(Z19:AA33)</f>
        <v>7670000</v>
      </c>
      <c r="AA34" s="154"/>
      <c r="AB34" s="153">
        <f t="shared" ref="AB34" si="16">SUM(AB19:AC33)</f>
        <v>7670000</v>
      </c>
      <c r="AC34" s="154"/>
      <c r="AD34" s="153">
        <f t="shared" ref="AD34" si="17">SUM(AD19:AE33)</f>
        <v>7670000</v>
      </c>
      <c r="AE34" s="154"/>
      <c r="AF34" s="153">
        <f t="shared" ref="AF34" si="18">SUM(AF19:AG33)</f>
        <v>7670000</v>
      </c>
      <c r="AG34" s="154"/>
      <c r="AH34" s="153">
        <f t="shared" ref="AH34" si="19">SUM(AH19:AI33)</f>
        <v>7670000</v>
      </c>
      <c r="AI34" s="154"/>
      <c r="AJ34" s="153">
        <f t="shared" ref="AJ34" si="20">SUM(AJ19:AK33)</f>
        <v>7670000</v>
      </c>
      <c r="AK34" s="154"/>
      <c r="AL34" s="153">
        <f t="shared" ref="AL34" si="21">SUM(AL19:AM33)</f>
        <v>7670000</v>
      </c>
      <c r="AM34" s="154"/>
      <c r="AN34" s="153">
        <f t="shared" ref="AN34" si="22">SUM(AN19:AO33)</f>
        <v>7670000</v>
      </c>
      <c r="AO34" s="154"/>
      <c r="AP34" s="153">
        <f t="shared" ref="AP34" si="23">SUM(AP19:AQ33)</f>
        <v>7670000</v>
      </c>
      <c r="AQ34" s="154"/>
      <c r="AR34" s="153">
        <f t="shared" ref="AR34" si="24">SUM(AR19:AS33)</f>
        <v>7670000</v>
      </c>
      <c r="AS34" s="154"/>
      <c r="AT34" s="153">
        <f t="shared" ref="AT34" si="25">SUM(AT19:AU33)</f>
        <v>7670000</v>
      </c>
      <c r="AU34" s="154"/>
      <c r="AV34" s="153">
        <f t="shared" ref="AV34" si="26">SUM(AV19:AW33)</f>
        <v>7670000</v>
      </c>
      <c r="AW34" s="154"/>
      <c r="AX34" s="153">
        <f t="shared" ref="AX34" si="27">SUM(AX19:AY33)</f>
        <v>7670000</v>
      </c>
      <c r="AY34" s="154"/>
      <c r="AZ34" s="153">
        <f t="shared" ref="AZ34" si="28">SUM(AZ19:BA33)</f>
        <v>7670000</v>
      </c>
      <c r="BA34" s="154"/>
      <c r="BB34" s="153">
        <f t="shared" ref="BB34" si="29">SUM(BB19:BC33)</f>
        <v>7670000</v>
      </c>
      <c r="BC34" s="154"/>
      <c r="BD34" s="153">
        <f t="shared" ref="BD34" si="30">SUM(BD19:BE33)</f>
        <v>7670000</v>
      </c>
      <c r="BE34" s="154"/>
      <c r="BF34" s="153">
        <f t="shared" ref="BF34" si="31">SUM(BF19:BG33)</f>
        <v>7670000</v>
      </c>
      <c r="BG34" s="154"/>
      <c r="BH34" s="153">
        <f t="shared" ref="BH34" si="32">SUM(BH19:BI33)</f>
        <v>7670000</v>
      </c>
      <c r="BI34" s="154"/>
      <c r="BJ34" s="153">
        <f t="shared" ref="BJ34" si="33">SUM(BJ19:BK33)</f>
        <v>7670000</v>
      </c>
      <c r="BK34" s="154"/>
    </row>
    <row r="35" spans="2:63" ht="21" thickBot="1">
      <c r="C35">
        <v>1</v>
      </c>
    </row>
    <row r="36" spans="2:63">
      <c r="B36" s="157" t="s">
        <v>62</v>
      </c>
      <c r="C36" s="45" t="s">
        <v>47</v>
      </c>
      <c r="D36" s="160">
        <f>D44</f>
        <v>45748</v>
      </c>
      <c r="E36" s="161"/>
      <c r="F36" s="160">
        <f>D36+1</f>
        <v>45749</v>
      </c>
      <c r="G36" s="161"/>
      <c r="H36" s="160">
        <f>F36+1</f>
        <v>45750</v>
      </c>
      <c r="I36" s="161"/>
      <c r="J36" s="160">
        <f>H36+1</f>
        <v>45751</v>
      </c>
      <c r="K36" s="161"/>
      <c r="L36" s="160">
        <f>J36+1</f>
        <v>45752</v>
      </c>
      <c r="M36" s="161"/>
      <c r="N36" s="160">
        <f>L36+1</f>
        <v>45753</v>
      </c>
      <c r="O36" s="161"/>
      <c r="P36" s="160">
        <f>N36+1</f>
        <v>45754</v>
      </c>
      <c r="Q36" s="161"/>
      <c r="R36" s="160">
        <f>P36+1</f>
        <v>45755</v>
      </c>
      <c r="S36" s="161"/>
      <c r="T36" s="160">
        <f>R36+1</f>
        <v>45756</v>
      </c>
      <c r="U36" s="161"/>
      <c r="V36" s="160">
        <f>T36+1</f>
        <v>45757</v>
      </c>
      <c r="W36" s="161"/>
      <c r="X36" s="160">
        <f>V36+1</f>
        <v>45758</v>
      </c>
      <c r="Y36" s="161"/>
      <c r="Z36" s="160">
        <f>X36+1</f>
        <v>45759</v>
      </c>
      <c r="AA36" s="161"/>
      <c r="AB36" s="160">
        <f>Z36+1</f>
        <v>45760</v>
      </c>
      <c r="AC36" s="161"/>
      <c r="AD36" s="160">
        <f>AB36+1</f>
        <v>45761</v>
      </c>
      <c r="AE36" s="161"/>
      <c r="AF36" s="160">
        <f>AD36+1</f>
        <v>45762</v>
      </c>
      <c r="AG36" s="161"/>
      <c r="AH36" s="160">
        <f>AF36+1</f>
        <v>45763</v>
      </c>
      <c r="AI36" s="161"/>
      <c r="AJ36" s="160">
        <f>AH36+1</f>
        <v>45764</v>
      </c>
      <c r="AK36" s="161"/>
      <c r="AL36" s="160">
        <f>AJ36+1</f>
        <v>45765</v>
      </c>
      <c r="AM36" s="161"/>
      <c r="AN36" s="160">
        <f>AL36+1</f>
        <v>45766</v>
      </c>
      <c r="AO36" s="161"/>
      <c r="AP36" s="160">
        <f>AN36+1</f>
        <v>45767</v>
      </c>
      <c r="AQ36" s="161"/>
      <c r="AR36" s="160">
        <f>AP36+1</f>
        <v>45768</v>
      </c>
      <c r="AS36" s="161"/>
      <c r="AT36" s="160">
        <f>AR36+1</f>
        <v>45769</v>
      </c>
      <c r="AU36" s="161"/>
      <c r="AV36" s="160">
        <f>AT36+1</f>
        <v>45770</v>
      </c>
      <c r="AW36" s="161"/>
      <c r="AX36" s="160">
        <f>AV36+1</f>
        <v>45771</v>
      </c>
      <c r="AY36" s="161"/>
      <c r="AZ36" s="160">
        <f>AX36+1</f>
        <v>45772</v>
      </c>
      <c r="BA36" s="161"/>
      <c r="BB36" s="160">
        <f>AZ36+1</f>
        <v>45773</v>
      </c>
      <c r="BC36" s="161"/>
      <c r="BD36" s="160">
        <f>BB36+1</f>
        <v>45774</v>
      </c>
      <c r="BE36" s="161"/>
      <c r="BF36" s="160">
        <f>BD36+1</f>
        <v>45775</v>
      </c>
      <c r="BG36" s="161"/>
      <c r="BH36" s="160">
        <f>BF36+1</f>
        <v>45776</v>
      </c>
      <c r="BI36" s="161"/>
      <c r="BJ36" s="197">
        <f>BH36+1</f>
        <v>45777</v>
      </c>
      <c r="BK36" s="198"/>
    </row>
    <row r="37" spans="2:63" ht="21" thickBot="1">
      <c r="B37" s="158"/>
      <c r="C37" s="46" t="s">
        <v>46</v>
      </c>
      <c r="D37" s="162">
        <f>D36</f>
        <v>45748</v>
      </c>
      <c r="E37" s="163"/>
      <c r="F37" s="155">
        <f>F36</f>
        <v>45749</v>
      </c>
      <c r="G37" s="156"/>
      <c r="H37" s="155">
        <f>H36</f>
        <v>45750</v>
      </c>
      <c r="I37" s="156"/>
      <c r="J37" s="155">
        <f>J36</f>
        <v>45751</v>
      </c>
      <c r="K37" s="156"/>
      <c r="L37" s="155">
        <f>L36</f>
        <v>45752</v>
      </c>
      <c r="M37" s="156"/>
      <c r="N37" s="155">
        <f>N36</f>
        <v>45753</v>
      </c>
      <c r="O37" s="156"/>
      <c r="P37" s="155">
        <f>P36</f>
        <v>45754</v>
      </c>
      <c r="Q37" s="156"/>
      <c r="R37" s="155">
        <f>R36</f>
        <v>45755</v>
      </c>
      <c r="S37" s="156"/>
      <c r="T37" s="155">
        <f>T36</f>
        <v>45756</v>
      </c>
      <c r="U37" s="156"/>
      <c r="V37" s="155">
        <f>V36</f>
        <v>45757</v>
      </c>
      <c r="W37" s="156"/>
      <c r="X37" s="155">
        <f>X36</f>
        <v>45758</v>
      </c>
      <c r="Y37" s="156"/>
      <c r="Z37" s="155">
        <f>Z36</f>
        <v>45759</v>
      </c>
      <c r="AA37" s="156"/>
      <c r="AB37" s="155">
        <f>AB36</f>
        <v>45760</v>
      </c>
      <c r="AC37" s="156"/>
      <c r="AD37" s="155">
        <f>AD36</f>
        <v>45761</v>
      </c>
      <c r="AE37" s="156"/>
      <c r="AF37" s="155">
        <f>AF36</f>
        <v>45762</v>
      </c>
      <c r="AG37" s="156"/>
      <c r="AH37" s="155">
        <f>AH36</f>
        <v>45763</v>
      </c>
      <c r="AI37" s="156"/>
      <c r="AJ37" s="155">
        <f>AJ36</f>
        <v>45764</v>
      </c>
      <c r="AK37" s="156"/>
      <c r="AL37" s="155">
        <f>AL36</f>
        <v>45765</v>
      </c>
      <c r="AM37" s="156"/>
      <c r="AN37" s="155">
        <f>AN36</f>
        <v>45766</v>
      </c>
      <c r="AO37" s="156"/>
      <c r="AP37" s="155">
        <f>AP36</f>
        <v>45767</v>
      </c>
      <c r="AQ37" s="156"/>
      <c r="AR37" s="155">
        <f>AR36</f>
        <v>45768</v>
      </c>
      <c r="AS37" s="156"/>
      <c r="AT37" s="155">
        <f>AT36</f>
        <v>45769</v>
      </c>
      <c r="AU37" s="156"/>
      <c r="AV37" s="155">
        <f>AV36</f>
        <v>45770</v>
      </c>
      <c r="AW37" s="156"/>
      <c r="AX37" s="155">
        <f>AX36</f>
        <v>45771</v>
      </c>
      <c r="AY37" s="156"/>
      <c r="AZ37" s="155">
        <f>AZ36</f>
        <v>45772</v>
      </c>
      <c r="BA37" s="156"/>
      <c r="BB37" s="155">
        <f>BB36</f>
        <v>45773</v>
      </c>
      <c r="BC37" s="156"/>
      <c r="BD37" s="155">
        <f>BD36</f>
        <v>45774</v>
      </c>
      <c r="BE37" s="156"/>
      <c r="BF37" s="155">
        <f>BF36</f>
        <v>45775</v>
      </c>
      <c r="BG37" s="156"/>
      <c r="BH37" s="155">
        <f>BH36</f>
        <v>45776</v>
      </c>
      <c r="BI37" s="156"/>
      <c r="BJ37" s="201">
        <f>BJ36</f>
        <v>45777</v>
      </c>
      <c r="BK37" s="202"/>
    </row>
    <row r="38" spans="2:63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  <c r="BJ38" s="53"/>
      <c r="BK38" s="52"/>
    </row>
    <row r="39" spans="2:63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  <c r="BJ39" s="54"/>
      <c r="BK39" s="49"/>
    </row>
    <row r="40" spans="2:63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  <c r="BJ40" s="55"/>
      <c r="BK40" s="50"/>
    </row>
    <row r="41" spans="2:63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  <c r="BJ41" s="54"/>
      <c r="BK41" s="49"/>
    </row>
    <row r="42" spans="2:63" ht="21" thickBot="1">
      <c r="C42">
        <v>1</v>
      </c>
    </row>
    <row r="43" spans="2:63" ht="21" hidden="1" thickBot="1">
      <c r="C43">
        <v>1</v>
      </c>
      <c r="D43" s="164">
        <f>WEEKDAY(D44)</f>
        <v>3</v>
      </c>
      <c r="E43" s="164"/>
      <c r="F43" s="164">
        <f t="shared" ref="F43" si="34">WEEKDAY(F44)</f>
        <v>4</v>
      </c>
      <c r="G43" s="164"/>
      <c r="H43" s="164">
        <f t="shared" ref="H43" si="35">WEEKDAY(H44)</f>
        <v>5</v>
      </c>
      <c r="I43" s="164"/>
      <c r="J43" s="164">
        <f t="shared" ref="J43" si="36">WEEKDAY(J44)</f>
        <v>6</v>
      </c>
      <c r="K43" s="164"/>
      <c r="L43" s="164">
        <f t="shared" ref="L43" si="37">WEEKDAY(L44)</f>
        <v>7</v>
      </c>
      <c r="M43" s="164"/>
      <c r="N43" s="164">
        <f t="shared" ref="N43" si="38">WEEKDAY(N44)</f>
        <v>1</v>
      </c>
      <c r="O43" s="164"/>
      <c r="P43" s="164">
        <f t="shared" ref="P43" si="39">WEEKDAY(P44)</f>
        <v>2</v>
      </c>
      <c r="Q43" s="164"/>
      <c r="R43" s="164">
        <f t="shared" ref="R43" si="40">WEEKDAY(R44)</f>
        <v>3</v>
      </c>
      <c r="S43" s="164"/>
      <c r="T43" s="164">
        <f t="shared" ref="T43" si="41">WEEKDAY(T44)</f>
        <v>4</v>
      </c>
      <c r="U43" s="164"/>
      <c r="V43" s="164">
        <f t="shared" ref="V43" si="42">WEEKDAY(V44)</f>
        <v>5</v>
      </c>
      <c r="W43" s="164"/>
      <c r="X43" s="164">
        <f t="shared" ref="X43" si="43">WEEKDAY(X44)</f>
        <v>6</v>
      </c>
      <c r="Y43" s="164"/>
      <c r="Z43" s="164">
        <f t="shared" ref="Z43" si="44">WEEKDAY(Z44)</f>
        <v>7</v>
      </c>
      <c r="AA43" s="164"/>
      <c r="AB43" s="164">
        <f t="shared" ref="AB43" si="45">WEEKDAY(AB44)</f>
        <v>1</v>
      </c>
      <c r="AC43" s="164"/>
      <c r="AD43" s="164">
        <f t="shared" ref="AD43" si="46">WEEKDAY(AD44)</f>
        <v>2</v>
      </c>
      <c r="AE43" s="164"/>
      <c r="AF43" s="164">
        <f t="shared" ref="AF43" si="47">WEEKDAY(AF44)</f>
        <v>3</v>
      </c>
      <c r="AG43" s="164"/>
      <c r="AH43" s="164">
        <f t="shared" ref="AH43" si="48">WEEKDAY(AH44)</f>
        <v>4</v>
      </c>
      <c r="AI43" s="164"/>
      <c r="AJ43" s="164">
        <f t="shared" ref="AJ43" si="49">WEEKDAY(AJ44)</f>
        <v>5</v>
      </c>
      <c r="AK43" s="164"/>
      <c r="AL43" s="164">
        <f t="shared" ref="AL43" si="50">WEEKDAY(AL44)</f>
        <v>6</v>
      </c>
      <c r="AM43" s="164"/>
      <c r="AN43" s="164">
        <f t="shared" ref="AN43" si="51">WEEKDAY(AN44)</f>
        <v>7</v>
      </c>
      <c r="AO43" s="164"/>
      <c r="AP43" s="164">
        <f t="shared" ref="AP43" si="52">WEEKDAY(AP44)</f>
        <v>1</v>
      </c>
      <c r="AQ43" s="164"/>
      <c r="AR43" s="164">
        <f t="shared" ref="AR43" si="53">WEEKDAY(AR44)</f>
        <v>2</v>
      </c>
      <c r="AS43" s="164"/>
      <c r="AT43" s="164">
        <f t="shared" ref="AT43" si="54">WEEKDAY(AT44)</f>
        <v>3</v>
      </c>
      <c r="AU43" s="164"/>
      <c r="AV43" s="164">
        <f t="shared" ref="AV43" si="55">WEEKDAY(AV44)</f>
        <v>4</v>
      </c>
      <c r="AW43" s="164"/>
      <c r="AX43" s="164">
        <f t="shared" ref="AX43" si="56">WEEKDAY(AX44)</f>
        <v>5</v>
      </c>
      <c r="AY43" s="164"/>
      <c r="AZ43" s="164">
        <f t="shared" ref="AZ43" si="57">WEEKDAY(AZ44)</f>
        <v>6</v>
      </c>
      <c r="BA43" s="164"/>
      <c r="BB43" s="164">
        <f t="shared" ref="BB43" si="58">WEEKDAY(BB44)</f>
        <v>7</v>
      </c>
      <c r="BC43" s="164"/>
      <c r="BD43" s="164">
        <f t="shared" ref="BD43" si="59">WEEKDAY(BD44)</f>
        <v>1</v>
      </c>
      <c r="BE43" s="164"/>
      <c r="BF43" s="164">
        <f t="shared" ref="BF43" si="60">WEEKDAY(BF44)</f>
        <v>2</v>
      </c>
      <c r="BG43" s="164"/>
      <c r="BH43" s="164">
        <f t="shared" ref="BH43" si="61">WEEKDAY(BH44)</f>
        <v>3</v>
      </c>
      <c r="BI43" s="164"/>
      <c r="BJ43" s="164">
        <f t="shared" ref="BJ43" si="62">WEEKDAY(BJ44)</f>
        <v>4</v>
      </c>
      <c r="BK43" s="164"/>
    </row>
    <row r="44" spans="2:63">
      <c r="B44" s="33"/>
      <c r="C44" s="35" t="s">
        <v>47</v>
      </c>
      <c r="D44" s="160">
        <f>DATE(設定!N8,4,設定!N5)</f>
        <v>45748</v>
      </c>
      <c r="E44" s="161"/>
      <c r="F44" s="160">
        <f>D44+1</f>
        <v>45749</v>
      </c>
      <c r="G44" s="161"/>
      <c r="H44" s="160">
        <f>F44+1</f>
        <v>45750</v>
      </c>
      <c r="I44" s="161"/>
      <c r="J44" s="160">
        <f>H44+1</f>
        <v>45751</v>
      </c>
      <c r="K44" s="161"/>
      <c r="L44" s="160">
        <f>J44+1</f>
        <v>45752</v>
      </c>
      <c r="M44" s="161"/>
      <c r="N44" s="160">
        <f>L44+1</f>
        <v>45753</v>
      </c>
      <c r="O44" s="161"/>
      <c r="P44" s="160">
        <f>N44+1</f>
        <v>45754</v>
      </c>
      <c r="Q44" s="161"/>
      <c r="R44" s="160">
        <f>P44+1</f>
        <v>45755</v>
      </c>
      <c r="S44" s="161"/>
      <c r="T44" s="160">
        <f>R44+1</f>
        <v>45756</v>
      </c>
      <c r="U44" s="161"/>
      <c r="V44" s="160">
        <f>T44+1</f>
        <v>45757</v>
      </c>
      <c r="W44" s="161"/>
      <c r="X44" s="160">
        <f>V44+1</f>
        <v>45758</v>
      </c>
      <c r="Y44" s="161"/>
      <c r="Z44" s="160">
        <f>X44+1</f>
        <v>45759</v>
      </c>
      <c r="AA44" s="161"/>
      <c r="AB44" s="160">
        <f>Z44+1</f>
        <v>45760</v>
      </c>
      <c r="AC44" s="161"/>
      <c r="AD44" s="160">
        <f>AB44+1</f>
        <v>45761</v>
      </c>
      <c r="AE44" s="161"/>
      <c r="AF44" s="160">
        <f>AD44+1</f>
        <v>45762</v>
      </c>
      <c r="AG44" s="161"/>
      <c r="AH44" s="160">
        <f>AF44+1</f>
        <v>45763</v>
      </c>
      <c r="AI44" s="161"/>
      <c r="AJ44" s="160">
        <f>AH44+1</f>
        <v>45764</v>
      </c>
      <c r="AK44" s="161"/>
      <c r="AL44" s="160">
        <f>AJ44+1</f>
        <v>45765</v>
      </c>
      <c r="AM44" s="161"/>
      <c r="AN44" s="160">
        <f>AL44+1</f>
        <v>45766</v>
      </c>
      <c r="AO44" s="161"/>
      <c r="AP44" s="160">
        <f>AN44+1</f>
        <v>45767</v>
      </c>
      <c r="AQ44" s="161"/>
      <c r="AR44" s="160">
        <f>AP44+1</f>
        <v>45768</v>
      </c>
      <c r="AS44" s="161"/>
      <c r="AT44" s="160">
        <f>AR44+1</f>
        <v>45769</v>
      </c>
      <c r="AU44" s="161"/>
      <c r="AV44" s="160">
        <f>AT44+1</f>
        <v>45770</v>
      </c>
      <c r="AW44" s="161"/>
      <c r="AX44" s="160">
        <f>AV44+1</f>
        <v>45771</v>
      </c>
      <c r="AY44" s="161"/>
      <c r="AZ44" s="160">
        <f>AX44+1</f>
        <v>45772</v>
      </c>
      <c r="BA44" s="161"/>
      <c r="BB44" s="160">
        <f>AZ44+1</f>
        <v>45773</v>
      </c>
      <c r="BC44" s="161"/>
      <c r="BD44" s="160">
        <f>BB44+1</f>
        <v>45774</v>
      </c>
      <c r="BE44" s="161"/>
      <c r="BF44" s="160">
        <f>BD44+1</f>
        <v>45775</v>
      </c>
      <c r="BG44" s="161"/>
      <c r="BH44" s="160">
        <f>BF44+1</f>
        <v>45776</v>
      </c>
      <c r="BI44" s="161"/>
      <c r="BJ44" s="197">
        <f>BH44+1</f>
        <v>45777</v>
      </c>
      <c r="BK44" s="198"/>
    </row>
    <row r="45" spans="2:63">
      <c r="B45" s="34"/>
      <c r="C45" s="38" t="s">
        <v>46</v>
      </c>
      <c r="D45" s="155">
        <f>D44</f>
        <v>45748</v>
      </c>
      <c r="E45" s="156"/>
      <c r="F45" s="155">
        <f>F44</f>
        <v>45749</v>
      </c>
      <c r="G45" s="156"/>
      <c r="H45" s="155">
        <f>H44</f>
        <v>45750</v>
      </c>
      <c r="I45" s="156"/>
      <c r="J45" s="155">
        <f>J44</f>
        <v>45751</v>
      </c>
      <c r="K45" s="156"/>
      <c r="L45" s="155">
        <f>L44</f>
        <v>45752</v>
      </c>
      <c r="M45" s="156"/>
      <c r="N45" s="155">
        <f>N44</f>
        <v>45753</v>
      </c>
      <c r="O45" s="156"/>
      <c r="P45" s="155">
        <f>P44</f>
        <v>45754</v>
      </c>
      <c r="Q45" s="156"/>
      <c r="R45" s="155">
        <f>R44</f>
        <v>45755</v>
      </c>
      <c r="S45" s="156"/>
      <c r="T45" s="155">
        <f>T44</f>
        <v>45756</v>
      </c>
      <c r="U45" s="156"/>
      <c r="V45" s="155">
        <f>V44</f>
        <v>45757</v>
      </c>
      <c r="W45" s="156"/>
      <c r="X45" s="155">
        <f>X44</f>
        <v>45758</v>
      </c>
      <c r="Y45" s="156"/>
      <c r="Z45" s="155">
        <f>Z44</f>
        <v>45759</v>
      </c>
      <c r="AA45" s="156"/>
      <c r="AB45" s="155">
        <f>AB44</f>
        <v>45760</v>
      </c>
      <c r="AC45" s="156"/>
      <c r="AD45" s="155">
        <f>AD44</f>
        <v>45761</v>
      </c>
      <c r="AE45" s="156"/>
      <c r="AF45" s="155">
        <f>AF44</f>
        <v>45762</v>
      </c>
      <c r="AG45" s="156"/>
      <c r="AH45" s="155">
        <f>AH44</f>
        <v>45763</v>
      </c>
      <c r="AI45" s="156"/>
      <c r="AJ45" s="155">
        <f>AJ44</f>
        <v>45764</v>
      </c>
      <c r="AK45" s="156"/>
      <c r="AL45" s="155">
        <f>AL44</f>
        <v>45765</v>
      </c>
      <c r="AM45" s="156"/>
      <c r="AN45" s="155">
        <f>AN44</f>
        <v>45766</v>
      </c>
      <c r="AO45" s="156"/>
      <c r="AP45" s="155">
        <f>AP44</f>
        <v>45767</v>
      </c>
      <c r="AQ45" s="156"/>
      <c r="AR45" s="155">
        <f>AR44</f>
        <v>45768</v>
      </c>
      <c r="AS45" s="156"/>
      <c r="AT45" s="155">
        <f>AT44</f>
        <v>45769</v>
      </c>
      <c r="AU45" s="156"/>
      <c r="AV45" s="155">
        <f>AV44</f>
        <v>45770</v>
      </c>
      <c r="AW45" s="156"/>
      <c r="AX45" s="155">
        <f>AX44</f>
        <v>45771</v>
      </c>
      <c r="AY45" s="156"/>
      <c r="AZ45" s="155">
        <f>AZ44</f>
        <v>45772</v>
      </c>
      <c r="BA45" s="156"/>
      <c r="BB45" s="155">
        <f>BB44</f>
        <v>45773</v>
      </c>
      <c r="BC45" s="156"/>
      <c r="BD45" s="155">
        <f>BD44</f>
        <v>45774</v>
      </c>
      <c r="BE45" s="156"/>
      <c r="BF45" s="155">
        <f>BF44</f>
        <v>45775</v>
      </c>
      <c r="BG45" s="156"/>
      <c r="BH45" s="155">
        <f>BH44</f>
        <v>45776</v>
      </c>
      <c r="BI45" s="156"/>
      <c r="BJ45" s="199">
        <f>BJ44</f>
        <v>45777</v>
      </c>
      <c r="BK45" s="200"/>
    </row>
    <row r="46" spans="2:63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  <c r="BJ46" s="39" t="s">
        <v>60</v>
      </c>
      <c r="BK46" s="40" t="s">
        <v>61</v>
      </c>
    </row>
    <row r="47" spans="2:63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  <c r="BJ47" s="41"/>
      <c r="BK47" s="42"/>
    </row>
    <row r="48" spans="2:63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/>
      <c r="AQ48" s="42"/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  <c r="BJ48" s="41"/>
      <c r="BK48" s="42"/>
    </row>
    <row r="49" spans="2:63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  <c r="BJ49" s="41"/>
      <c r="BK49" s="42"/>
    </row>
    <row r="50" spans="2:63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  <c r="BJ50" s="41"/>
      <c r="BK50" s="42"/>
    </row>
    <row r="51" spans="2:63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  <c r="BJ51" s="41"/>
      <c r="BK51" s="42"/>
    </row>
    <row r="52" spans="2:63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  <c r="BJ52" s="41"/>
      <c r="BK52" s="42"/>
    </row>
    <row r="53" spans="2:63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  <c r="BJ53" s="41"/>
      <c r="BK53" s="42"/>
    </row>
    <row r="54" spans="2:63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  <c r="BJ54" s="41"/>
      <c r="BK54" s="42"/>
    </row>
    <row r="55" spans="2:63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  <c r="BJ55" s="41"/>
      <c r="BK55" s="42"/>
    </row>
    <row r="56" spans="2:63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  <c r="BJ56" s="41"/>
      <c r="BK56" s="42"/>
    </row>
    <row r="57" spans="2:63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  <c r="BJ57" s="203">
        <f>SUM(BJ47:BJ56)</f>
        <v>0</v>
      </c>
      <c r="BK57" s="204"/>
    </row>
    <row r="58" spans="2:63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  <c r="BJ58" s="43"/>
      <c r="BK58" s="44"/>
    </row>
    <row r="59" spans="2:63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  <c r="BJ59" s="41"/>
      <c r="BK59" s="42"/>
    </row>
    <row r="60" spans="2:63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  <c r="BJ60" s="41"/>
      <c r="BK60" s="42"/>
    </row>
    <row r="61" spans="2:63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  <c r="BJ61" s="41"/>
      <c r="BK61" s="42"/>
    </row>
    <row r="62" spans="2:63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  <c r="BJ62" s="41"/>
      <c r="BK62" s="42"/>
    </row>
    <row r="63" spans="2:63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  <c r="BJ63" s="41"/>
      <c r="BK63" s="42"/>
    </row>
    <row r="64" spans="2:63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  <c r="BJ64" s="41"/>
      <c r="BK64" s="42"/>
    </row>
    <row r="65" spans="2:63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  <c r="BJ65" s="41"/>
      <c r="BK65" s="42"/>
    </row>
    <row r="66" spans="2:63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  <c r="BJ66" s="41"/>
      <c r="BK66" s="42"/>
    </row>
    <row r="67" spans="2:63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  <c r="BJ67" s="41"/>
      <c r="BK67" s="42"/>
    </row>
    <row r="68" spans="2:63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  <c r="BJ68" s="203">
        <f>SUM(BJ58:BJ67)</f>
        <v>0</v>
      </c>
      <c r="BK68" s="204"/>
    </row>
    <row r="69" spans="2:63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  <c r="BJ69" s="43"/>
      <c r="BK69" s="44"/>
    </row>
    <row r="70" spans="2:63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  <c r="BJ70" s="41"/>
      <c r="BK70" s="42"/>
    </row>
    <row r="71" spans="2:63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  <c r="BJ71" s="41"/>
      <c r="BK71" s="42"/>
    </row>
    <row r="72" spans="2:63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  <c r="BJ72" s="41"/>
      <c r="BK72" s="42"/>
    </row>
    <row r="73" spans="2:63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  <c r="BJ73" s="41"/>
      <c r="BK73" s="42"/>
    </row>
    <row r="74" spans="2:63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  <c r="BJ74" s="41"/>
      <c r="BK74" s="42"/>
    </row>
    <row r="75" spans="2:63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  <c r="BJ75" s="41"/>
      <c r="BK75" s="42"/>
    </row>
    <row r="76" spans="2:63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  <c r="BJ76" s="41"/>
      <c r="BK76" s="42"/>
    </row>
    <row r="77" spans="2:63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  <c r="BJ77" s="41"/>
      <c r="BK77" s="42"/>
    </row>
    <row r="78" spans="2:63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  <c r="BJ78" s="41"/>
      <c r="BK78" s="42"/>
    </row>
    <row r="79" spans="2:63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  <c r="BJ79" s="203">
        <f>SUM(BJ69:BJ78)</f>
        <v>0</v>
      </c>
      <c r="BK79" s="204"/>
    </row>
    <row r="80" spans="2:63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  <c r="BJ80" s="43"/>
      <c r="BK80" s="44"/>
    </row>
    <row r="81" spans="2:63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  <c r="BJ81" s="41"/>
      <c r="BK81" s="42"/>
    </row>
    <row r="82" spans="2:63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  <c r="BJ82" s="41"/>
      <c r="BK82" s="42"/>
    </row>
    <row r="83" spans="2:63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  <c r="BJ83" s="41"/>
      <c r="BK83" s="42"/>
    </row>
    <row r="84" spans="2:63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  <c r="BJ84" s="41"/>
      <c r="BK84" s="42"/>
    </row>
    <row r="85" spans="2:63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  <c r="BJ85" s="41"/>
      <c r="BK85" s="42"/>
    </row>
    <row r="86" spans="2:63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  <c r="BJ86" s="41"/>
      <c r="BK86" s="42"/>
    </row>
    <row r="87" spans="2:63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  <c r="BJ87" s="41"/>
      <c r="BK87" s="42"/>
    </row>
    <row r="88" spans="2:63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  <c r="BJ88" s="41"/>
      <c r="BK88" s="42"/>
    </row>
    <row r="89" spans="2:63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  <c r="BJ89" s="41"/>
      <c r="BK89" s="42"/>
    </row>
    <row r="90" spans="2:63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  <c r="BJ90" s="203">
        <f>SUM(BJ80:BJ89)</f>
        <v>0</v>
      </c>
      <c r="BK90" s="204"/>
    </row>
    <row r="91" spans="2:63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/>
      <c r="Q91" s="44"/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/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  <c r="BJ91" s="43"/>
      <c r="BK91" s="44"/>
    </row>
    <row r="92" spans="2:63">
      <c r="B92" s="179"/>
      <c r="C92" s="36" t="str">
        <f>C91</f>
        <v>食費</v>
      </c>
      <c r="D92" s="41"/>
      <c r="E92" s="42"/>
      <c r="F92" s="41"/>
      <c r="G92" s="42"/>
      <c r="H92" s="41"/>
      <c r="I92" s="42"/>
      <c r="J92" s="41"/>
      <c r="K92" s="42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1"/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  <c r="BJ92" s="41"/>
      <c r="BK92" s="42"/>
    </row>
    <row r="93" spans="2:63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  <c r="BJ93" s="41"/>
      <c r="BK93" s="42"/>
    </row>
    <row r="94" spans="2:63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0</v>
      </c>
      <c r="AM94" s="170"/>
      <c r="AN94" s="169">
        <f>SUM(AN91:AN93)</f>
        <v>0</v>
      </c>
      <c r="AO94" s="170"/>
      <c r="AP94" s="169">
        <f>SUM(AP91:AP93)</f>
        <v>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  <c r="BJ94" s="205">
        <f>SUM(BJ91:BJ93)</f>
        <v>0</v>
      </c>
      <c r="BK94" s="206"/>
    </row>
    <row r="95" spans="2:63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/>
      <c r="K95" s="42"/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  <c r="BJ95" s="41"/>
      <c r="BK95" s="42"/>
    </row>
    <row r="96" spans="2:63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  <c r="BJ96" s="41"/>
      <c r="BK96" s="42"/>
    </row>
    <row r="97" spans="2:63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  <c r="BJ97" s="41"/>
      <c r="BK97" s="42"/>
    </row>
    <row r="98" spans="2:63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  <c r="BJ98" s="205">
        <f>SUM(BJ95:BJ97)</f>
        <v>0</v>
      </c>
      <c r="BK98" s="206"/>
    </row>
    <row r="99" spans="2:63">
      <c r="B99" s="179"/>
      <c r="C99" s="36" t="str">
        <f>設定!L7</f>
        <v>日用品</v>
      </c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  <c r="BJ99" s="41"/>
      <c r="BK99" s="42"/>
    </row>
    <row r="100" spans="2:63">
      <c r="B100" s="179"/>
      <c r="C100" s="36" t="str">
        <f>C99</f>
        <v>日用品</v>
      </c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  <c r="BJ100" s="41"/>
      <c r="BK100" s="42"/>
    </row>
    <row r="101" spans="2:63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  <c r="BJ101" s="41"/>
      <c r="BK101" s="42"/>
    </row>
    <row r="102" spans="2:63">
      <c r="B102" s="179"/>
      <c r="C102" s="38" t="s">
        <v>52</v>
      </c>
      <c r="D102" s="169">
        <f>SUM(D99:D101)</f>
        <v>0</v>
      </c>
      <c r="E102" s="170"/>
      <c r="F102" s="169">
        <f>SUM(F99:F101)</f>
        <v>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  <c r="BJ102" s="205">
        <f>SUM(BJ99:BJ101)</f>
        <v>0</v>
      </c>
      <c r="BK102" s="206"/>
    </row>
    <row r="103" spans="2:63">
      <c r="B103" s="179"/>
      <c r="C103" s="36" t="str">
        <f>設定!L8</f>
        <v>娯楽費</v>
      </c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  <c r="BJ103" s="41"/>
      <c r="BK103" s="42"/>
    </row>
    <row r="104" spans="2:63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  <c r="BJ104" s="41"/>
      <c r="BK104" s="42"/>
    </row>
    <row r="105" spans="2:63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  <c r="BJ105" s="41"/>
      <c r="BK105" s="42"/>
    </row>
    <row r="106" spans="2:63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  <c r="BJ106" s="205">
        <f>SUM(BJ103:BJ105)</f>
        <v>0</v>
      </c>
      <c r="BK106" s="206"/>
    </row>
    <row r="107" spans="2:63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  <c r="BJ107" s="41"/>
      <c r="BK107" s="42"/>
    </row>
    <row r="108" spans="2:63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  <c r="BJ108" s="41"/>
      <c r="BK108" s="42"/>
    </row>
    <row r="109" spans="2:63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  <c r="BJ109" s="41"/>
      <c r="BK109" s="42"/>
    </row>
    <row r="110" spans="2:63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  <c r="BJ110" s="205">
        <f>SUM(BJ107:BJ109)</f>
        <v>0</v>
      </c>
      <c r="BK110" s="206"/>
    </row>
    <row r="111" spans="2:63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  <c r="BJ111" s="41"/>
      <c r="BK111" s="42"/>
    </row>
    <row r="112" spans="2:63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  <c r="BJ112" s="41"/>
      <c r="BK112" s="42"/>
    </row>
    <row r="113" spans="2:63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  <c r="BJ113" s="41"/>
      <c r="BK113" s="42"/>
    </row>
    <row r="114" spans="2:63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  <c r="BJ114" s="205">
        <f>SUM(BJ111:BJ113)</f>
        <v>0</v>
      </c>
      <c r="BK114" s="206"/>
    </row>
    <row r="115" spans="2:63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  <c r="BJ115" s="41"/>
      <c r="BK115" s="42"/>
    </row>
    <row r="116" spans="2:63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  <c r="BJ116" s="41"/>
      <c r="BK116" s="42"/>
    </row>
    <row r="117" spans="2:63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  <c r="BJ117" s="41"/>
      <c r="BK117" s="42"/>
    </row>
    <row r="118" spans="2:63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  <c r="BJ118" s="205">
        <f>SUM(BJ115:BJ117)</f>
        <v>0</v>
      </c>
      <c r="BK118" s="206"/>
    </row>
    <row r="119" spans="2:63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  <c r="BJ119" s="41"/>
      <c r="BK119" s="42"/>
    </row>
    <row r="120" spans="2:63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  <c r="BJ120" s="41"/>
      <c r="BK120" s="42"/>
    </row>
    <row r="121" spans="2:63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  <c r="BJ121" s="41"/>
      <c r="BK121" s="42"/>
    </row>
    <row r="122" spans="2:63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  <c r="BJ122" s="205">
        <f>SUM(BJ119:BJ121)</f>
        <v>0</v>
      </c>
      <c r="BK122" s="206"/>
    </row>
    <row r="123" spans="2:63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  <c r="BJ123" s="41"/>
      <c r="BK123" s="42"/>
    </row>
    <row r="124" spans="2:63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  <c r="BJ124" s="41"/>
      <c r="BK124" s="42"/>
    </row>
    <row r="125" spans="2:63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  <c r="BJ125" s="41"/>
      <c r="BK125" s="42"/>
    </row>
    <row r="126" spans="2:63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  <c r="BJ126" s="205">
        <f>SUM(BJ123:BJ125)</f>
        <v>0</v>
      </c>
      <c r="BK126" s="206"/>
    </row>
    <row r="127" spans="2:63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  <c r="BJ127" s="41"/>
      <c r="BK127" s="42"/>
    </row>
    <row r="128" spans="2:63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  <c r="BJ128" s="41"/>
      <c r="BK128" s="42"/>
    </row>
    <row r="129" spans="2:63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  <c r="BJ129" s="41"/>
      <c r="BK129" s="42"/>
    </row>
    <row r="130" spans="2:63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  <c r="BJ130" s="205">
        <f>SUM(BJ127:BJ129)</f>
        <v>0</v>
      </c>
      <c r="BK130" s="206"/>
    </row>
    <row r="131" spans="2:63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0</v>
      </c>
      <c r="G131" s="172"/>
      <c r="H131" s="171">
        <f>SUM(H94,H98,H102,H106,H110,H114,H118,H122,H126,H130)</f>
        <v>0</v>
      </c>
      <c r="I131" s="172"/>
      <c r="J131" s="171">
        <f>SUM(J94,J98,J102,J106,J110,J114,J118,J122,J126,J130)</f>
        <v>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  <c r="BJ131" s="207">
        <f>SUM(BJ94,BJ98,BJ102,BJ106,BJ110,BJ114,BJ118,BJ122,BJ126,BJ130)</f>
        <v>0</v>
      </c>
      <c r="BK131" s="208"/>
    </row>
    <row r="132" spans="2:63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0</v>
      </c>
      <c r="G132" s="168"/>
      <c r="H132" s="167">
        <f>SUM(H68,H79,H90,H131)</f>
        <v>0</v>
      </c>
      <c r="I132" s="168"/>
      <c r="J132" s="167">
        <f>SUM(J68,J79,J90,J131)</f>
        <v>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0</v>
      </c>
      <c r="AM132" s="168"/>
      <c r="AN132" s="167">
        <f>SUM(AN68,AN79,AN90,AN131)</f>
        <v>0</v>
      </c>
      <c r="AO132" s="168"/>
      <c r="AP132" s="167">
        <f>SUM(AP68,AP79,AP90,AP131)</f>
        <v>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  <c r="BJ132" s="209">
        <f>SUM(BJ68,BJ79,BJ90,BJ131)</f>
        <v>0</v>
      </c>
      <c r="BK132" s="210"/>
    </row>
    <row r="133" spans="2:63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0</v>
      </c>
      <c r="G133" s="166"/>
      <c r="H133" s="165">
        <f>H57-H132</f>
        <v>0</v>
      </c>
      <c r="I133" s="166"/>
      <c r="J133" s="165">
        <f>J57-J132</f>
        <v>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0</v>
      </c>
      <c r="AM133" s="166"/>
      <c r="AN133" s="165">
        <f>AN57-AN132</f>
        <v>0</v>
      </c>
      <c r="AO133" s="166"/>
      <c r="AP133" s="165">
        <f>AP57-AP132</f>
        <v>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  <c r="BJ133" s="153">
        <f>BJ57-BJ132</f>
        <v>0</v>
      </c>
      <c r="BK133" s="154"/>
    </row>
  </sheetData>
  <autoFilter ref="B17:BK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</autoFilter>
  <mergeCells count="1220">
    <mergeCell ref="BJ133:BK133"/>
    <mergeCell ref="AX133:AY133"/>
    <mergeCell ref="AZ133:BA133"/>
    <mergeCell ref="BB133:BC133"/>
    <mergeCell ref="BD133:BE133"/>
    <mergeCell ref="BF133:BG133"/>
    <mergeCell ref="BH133:BI133"/>
    <mergeCell ref="AL133:AM133"/>
    <mergeCell ref="AN133:AO133"/>
    <mergeCell ref="AP133:AQ133"/>
    <mergeCell ref="AR133:AS133"/>
    <mergeCell ref="AT133:AU133"/>
    <mergeCell ref="AV133:AW133"/>
    <mergeCell ref="Z133:AA133"/>
    <mergeCell ref="AB133:AC133"/>
    <mergeCell ref="AD133:AE133"/>
    <mergeCell ref="AF133:AG133"/>
    <mergeCell ref="AH133:AI133"/>
    <mergeCell ref="AJ133:AK133"/>
    <mergeCell ref="N133:O133"/>
    <mergeCell ref="P133:Q133"/>
    <mergeCell ref="R133:S133"/>
    <mergeCell ref="T133:U133"/>
    <mergeCell ref="V133:W133"/>
    <mergeCell ref="X133:Y133"/>
    <mergeCell ref="BD132:BE132"/>
    <mergeCell ref="BF132:BG132"/>
    <mergeCell ref="BH132:BI132"/>
    <mergeCell ref="BJ132:BK132"/>
    <mergeCell ref="D133:E133"/>
    <mergeCell ref="F133:G133"/>
    <mergeCell ref="H133:I133"/>
    <mergeCell ref="J133:K133"/>
    <mergeCell ref="L133:M133"/>
    <mergeCell ref="AR132:AS132"/>
    <mergeCell ref="AT132:AU132"/>
    <mergeCell ref="AV132:AW132"/>
    <mergeCell ref="AX132:AY132"/>
    <mergeCell ref="AZ132:BA132"/>
    <mergeCell ref="BB132:BC132"/>
    <mergeCell ref="AF132:AG132"/>
    <mergeCell ref="AH132:AI132"/>
    <mergeCell ref="AJ132:AK132"/>
    <mergeCell ref="AL132:AM132"/>
    <mergeCell ref="AN132:AO132"/>
    <mergeCell ref="AP132:AQ132"/>
    <mergeCell ref="T132:U132"/>
    <mergeCell ref="V132:W132"/>
    <mergeCell ref="X132:Y132"/>
    <mergeCell ref="Z132:AA132"/>
    <mergeCell ref="AB132:AC132"/>
    <mergeCell ref="AD132:AE132"/>
    <mergeCell ref="BJ131:BK131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AX131:AY131"/>
    <mergeCell ref="AZ131:BA131"/>
    <mergeCell ref="BB131:BC131"/>
    <mergeCell ref="BD131:BE131"/>
    <mergeCell ref="BF131:BG131"/>
    <mergeCell ref="BH131:BI131"/>
    <mergeCell ref="AL131:AM131"/>
    <mergeCell ref="AN131:AO131"/>
    <mergeCell ref="AP131:AQ131"/>
    <mergeCell ref="AR131:AS131"/>
    <mergeCell ref="AT131:AU131"/>
    <mergeCell ref="AV131:AW131"/>
    <mergeCell ref="Z131:AA131"/>
    <mergeCell ref="AB131:AC131"/>
    <mergeCell ref="AD131:AE131"/>
    <mergeCell ref="AF131:AG131"/>
    <mergeCell ref="AH131:AI131"/>
    <mergeCell ref="AJ131:AK131"/>
    <mergeCell ref="N131:O131"/>
    <mergeCell ref="P131:Q131"/>
    <mergeCell ref="R131:S131"/>
    <mergeCell ref="T131:U131"/>
    <mergeCell ref="V131:W131"/>
    <mergeCell ref="X131:Y131"/>
    <mergeCell ref="BD130:BE130"/>
    <mergeCell ref="BF130:BG130"/>
    <mergeCell ref="BH130:BI130"/>
    <mergeCell ref="BJ130:BK130"/>
    <mergeCell ref="D131:E131"/>
    <mergeCell ref="F131:G131"/>
    <mergeCell ref="H131:I131"/>
    <mergeCell ref="J131:K131"/>
    <mergeCell ref="L131:M131"/>
    <mergeCell ref="AR130:AS130"/>
    <mergeCell ref="AT130:AU130"/>
    <mergeCell ref="AV130:AW130"/>
    <mergeCell ref="AX130:AY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T130:U130"/>
    <mergeCell ref="V130:W130"/>
    <mergeCell ref="X130:Y130"/>
    <mergeCell ref="Z130:AA130"/>
    <mergeCell ref="AB130:AC130"/>
    <mergeCell ref="AD130:AE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AX126:AY126"/>
    <mergeCell ref="AZ126:BA126"/>
    <mergeCell ref="BB126:BC126"/>
    <mergeCell ref="BD126:BE126"/>
    <mergeCell ref="BF126:BG126"/>
    <mergeCell ref="BH126:BI126"/>
    <mergeCell ref="AL126:AM126"/>
    <mergeCell ref="AN126:AO126"/>
    <mergeCell ref="AP126:AQ126"/>
    <mergeCell ref="AR126:AS126"/>
    <mergeCell ref="AT126:AU126"/>
    <mergeCell ref="AV126:AW126"/>
    <mergeCell ref="Z126:AA126"/>
    <mergeCell ref="AB126:AC126"/>
    <mergeCell ref="AD126:AE126"/>
    <mergeCell ref="AF126:AG126"/>
    <mergeCell ref="AH126:AI126"/>
    <mergeCell ref="AJ126:AK126"/>
    <mergeCell ref="N126:O126"/>
    <mergeCell ref="P126:Q126"/>
    <mergeCell ref="R126:S126"/>
    <mergeCell ref="T126:U126"/>
    <mergeCell ref="V126:W126"/>
    <mergeCell ref="X126:Y126"/>
    <mergeCell ref="BJ122:BK122"/>
    <mergeCell ref="D126:E126"/>
    <mergeCell ref="F126:G126"/>
    <mergeCell ref="H126:I126"/>
    <mergeCell ref="J126:K126"/>
    <mergeCell ref="L126:M126"/>
    <mergeCell ref="AR122:AS122"/>
    <mergeCell ref="AT122:AU122"/>
    <mergeCell ref="AV122:AW122"/>
    <mergeCell ref="AX122:AY122"/>
    <mergeCell ref="AZ122:BA122"/>
    <mergeCell ref="BB122:BC122"/>
    <mergeCell ref="AF122:AG122"/>
    <mergeCell ref="AH122:AI122"/>
    <mergeCell ref="AJ122:AK122"/>
    <mergeCell ref="AL122:AM122"/>
    <mergeCell ref="AN122:AO122"/>
    <mergeCell ref="AP122:AQ122"/>
    <mergeCell ref="T122:U122"/>
    <mergeCell ref="V122:W122"/>
    <mergeCell ref="X122:Y122"/>
    <mergeCell ref="Z122:AA122"/>
    <mergeCell ref="AB122:AC122"/>
    <mergeCell ref="AD122:AE122"/>
    <mergeCell ref="BJ126:BK126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BD122:BE122"/>
    <mergeCell ref="BF122:BG122"/>
    <mergeCell ref="BH122:BI122"/>
    <mergeCell ref="BJ114:BK114"/>
    <mergeCell ref="D118:E118"/>
    <mergeCell ref="F118:G118"/>
    <mergeCell ref="H118:I118"/>
    <mergeCell ref="J118:K118"/>
    <mergeCell ref="L118:M118"/>
    <mergeCell ref="AR114:AS114"/>
    <mergeCell ref="AT114:AU114"/>
    <mergeCell ref="AV114:AW114"/>
    <mergeCell ref="AX114:AY114"/>
    <mergeCell ref="AZ114:BA114"/>
    <mergeCell ref="BB114:BC114"/>
    <mergeCell ref="AF114:AG114"/>
    <mergeCell ref="AH114:AI114"/>
    <mergeCell ref="AJ114:AK114"/>
    <mergeCell ref="AL114:AM114"/>
    <mergeCell ref="AN114:AO114"/>
    <mergeCell ref="AP114:AQ114"/>
    <mergeCell ref="T114:U114"/>
    <mergeCell ref="V114:W114"/>
    <mergeCell ref="X114:Y114"/>
    <mergeCell ref="Z114:AA114"/>
    <mergeCell ref="AB114:AC114"/>
    <mergeCell ref="AD114:AE114"/>
    <mergeCell ref="BJ118:BK118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N110:O110"/>
    <mergeCell ref="P110:Q110"/>
    <mergeCell ref="R110:S110"/>
    <mergeCell ref="T110:U110"/>
    <mergeCell ref="V110:W110"/>
    <mergeCell ref="X110:Y110"/>
    <mergeCell ref="BD114:BE114"/>
    <mergeCell ref="BF114:BG114"/>
    <mergeCell ref="BH114:BI114"/>
    <mergeCell ref="BJ106:BK106"/>
    <mergeCell ref="D110:E110"/>
    <mergeCell ref="F110:G110"/>
    <mergeCell ref="H110:I110"/>
    <mergeCell ref="J110:K110"/>
    <mergeCell ref="L110:M110"/>
    <mergeCell ref="AR106:AS106"/>
    <mergeCell ref="AT106:AU106"/>
    <mergeCell ref="AV106:AW106"/>
    <mergeCell ref="AX106:AY106"/>
    <mergeCell ref="AZ106:BA106"/>
    <mergeCell ref="BB106:BC106"/>
    <mergeCell ref="AF106:AG106"/>
    <mergeCell ref="AH106:AI106"/>
    <mergeCell ref="AJ106:AK106"/>
    <mergeCell ref="AL106:AM106"/>
    <mergeCell ref="AN106:AO106"/>
    <mergeCell ref="AP106:AQ106"/>
    <mergeCell ref="T106:U106"/>
    <mergeCell ref="V106:W106"/>
    <mergeCell ref="X106:Y106"/>
    <mergeCell ref="Z106:AA106"/>
    <mergeCell ref="AB106:AC106"/>
    <mergeCell ref="AD106:AE106"/>
    <mergeCell ref="BJ110:BK110"/>
    <mergeCell ref="D106:E106"/>
    <mergeCell ref="F106:G106"/>
    <mergeCell ref="BH102:BI102"/>
    <mergeCell ref="AL102:AM102"/>
    <mergeCell ref="AN102:AO102"/>
    <mergeCell ref="AP102:AQ102"/>
    <mergeCell ref="AR102:AS102"/>
    <mergeCell ref="AT102:AU102"/>
    <mergeCell ref="AV102:AW102"/>
    <mergeCell ref="Z102:AA102"/>
    <mergeCell ref="AB102:AC102"/>
    <mergeCell ref="AD102:AE102"/>
    <mergeCell ref="AF102:AG102"/>
    <mergeCell ref="AH102:AI102"/>
    <mergeCell ref="AJ102:AK102"/>
    <mergeCell ref="N102:O102"/>
    <mergeCell ref="P102:Q102"/>
    <mergeCell ref="R102:S102"/>
    <mergeCell ref="T102:U102"/>
    <mergeCell ref="V102:W102"/>
    <mergeCell ref="X102:Y102"/>
    <mergeCell ref="F98:G98"/>
    <mergeCell ref="H98:I98"/>
    <mergeCell ref="J98:K98"/>
    <mergeCell ref="L98:M98"/>
    <mergeCell ref="N98:O98"/>
    <mergeCell ref="P98:Q98"/>
    <mergeCell ref="H106:I106"/>
    <mergeCell ref="J106:K106"/>
    <mergeCell ref="L106:M106"/>
    <mergeCell ref="N106:O106"/>
    <mergeCell ref="P106:Q106"/>
    <mergeCell ref="R106:S106"/>
    <mergeCell ref="AX102:AY102"/>
    <mergeCell ref="AZ102:BA102"/>
    <mergeCell ref="BB102:BC102"/>
    <mergeCell ref="BD102:BE102"/>
    <mergeCell ref="BF102:BG102"/>
    <mergeCell ref="BD106:BE106"/>
    <mergeCell ref="BF106:BG106"/>
    <mergeCell ref="Z94:AA94"/>
    <mergeCell ref="AB94:AC94"/>
    <mergeCell ref="AD94:AE94"/>
    <mergeCell ref="AF94:AG94"/>
    <mergeCell ref="AH94:AI94"/>
    <mergeCell ref="AJ94:AK94"/>
    <mergeCell ref="BH106:BI106"/>
    <mergeCell ref="BJ98:BK98"/>
    <mergeCell ref="D102:E102"/>
    <mergeCell ref="F102:G102"/>
    <mergeCell ref="H102:I102"/>
    <mergeCell ref="J102:K102"/>
    <mergeCell ref="L102:M102"/>
    <mergeCell ref="AR98:AS98"/>
    <mergeCell ref="AT98:AU98"/>
    <mergeCell ref="AV98:AW98"/>
    <mergeCell ref="AX98:AY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T98:U98"/>
    <mergeCell ref="V98:W98"/>
    <mergeCell ref="X98:Y98"/>
    <mergeCell ref="Z98:AA98"/>
    <mergeCell ref="AB98:AC98"/>
    <mergeCell ref="AD98:AE98"/>
    <mergeCell ref="BJ102:BK102"/>
    <mergeCell ref="N94:O94"/>
    <mergeCell ref="P94:Q94"/>
    <mergeCell ref="R94:S94"/>
    <mergeCell ref="T94:U94"/>
    <mergeCell ref="V94:W94"/>
    <mergeCell ref="X94:Y94"/>
    <mergeCell ref="BD98:BE98"/>
    <mergeCell ref="BF98:BG98"/>
    <mergeCell ref="BH98:BI98"/>
    <mergeCell ref="B91:B131"/>
    <mergeCell ref="D94:E94"/>
    <mergeCell ref="F94:G94"/>
    <mergeCell ref="H94:I94"/>
    <mergeCell ref="J94:K94"/>
    <mergeCell ref="L94:M94"/>
    <mergeCell ref="BB90:BC90"/>
    <mergeCell ref="BD90:BE90"/>
    <mergeCell ref="BF90:BG90"/>
    <mergeCell ref="BH90:BI90"/>
    <mergeCell ref="R98:S98"/>
    <mergeCell ref="AX94:AY94"/>
    <mergeCell ref="AZ94:BA94"/>
    <mergeCell ref="BB94:BC94"/>
    <mergeCell ref="BD94:BE94"/>
    <mergeCell ref="BF94:BG94"/>
    <mergeCell ref="BH94:BI94"/>
    <mergeCell ref="AL94:AM94"/>
    <mergeCell ref="AN94:AO94"/>
    <mergeCell ref="AP94:AQ94"/>
    <mergeCell ref="AR94:AS94"/>
    <mergeCell ref="AT94:AU94"/>
    <mergeCell ref="AV94:AW94"/>
    <mergeCell ref="BJ90:BK90"/>
    <mergeCell ref="AP90:AQ90"/>
    <mergeCell ref="AR90:AS90"/>
    <mergeCell ref="AT90:AU90"/>
    <mergeCell ref="AV90:AW90"/>
    <mergeCell ref="AX90:AY90"/>
    <mergeCell ref="AZ90:BA90"/>
    <mergeCell ref="AD90:AE90"/>
    <mergeCell ref="AF90:AG90"/>
    <mergeCell ref="AH90:AI90"/>
    <mergeCell ref="AJ90:AK90"/>
    <mergeCell ref="AL90:AM90"/>
    <mergeCell ref="AN90:AO90"/>
    <mergeCell ref="R90:S90"/>
    <mergeCell ref="T90:U90"/>
    <mergeCell ref="V90:W90"/>
    <mergeCell ref="X90:Y90"/>
    <mergeCell ref="Z90:AA90"/>
    <mergeCell ref="AB90:AC90"/>
    <mergeCell ref="BJ94:BK94"/>
    <mergeCell ref="D98:E98"/>
    <mergeCell ref="B80:B90"/>
    <mergeCell ref="D90:E90"/>
    <mergeCell ref="F90:G90"/>
    <mergeCell ref="H90:I90"/>
    <mergeCell ref="J90:K90"/>
    <mergeCell ref="L90:M90"/>
    <mergeCell ref="N90:O90"/>
    <mergeCell ref="P90:Q90"/>
    <mergeCell ref="AX79:AY79"/>
    <mergeCell ref="AZ79:BA79"/>
    <mergeCell ref="BB79:BC79"/>
    <mergeCell ref="BD79:BE79"/>
    <mergeCell ref="BF79:BG79"/>
    <mergeCell ref="BH79:BI79"/>
    <mergeCell ref="AL79:AM79"/>
    <mergeCell ref="AN79:AO79"/>
    <mergeCell ref="AP79:AQ79"/>
    <mergeCell ref="AR79:AS79"/>
    <mergeCell ref="AT79:AU79"/>
    <mergeCell ref="AV79:AW79"/>
    <mergeCell ref="Z79:AA79"/>
    <mergeCell ref="AB79:AC79"/>
    <mergeCell ref="AD79:AE79"/>
    <mergeCell ref="AF79:AG79"/>
    <mergeCell ref="AH79:AI79"/>
    <mergeCell ref="AJ79:AK79"/>
    <mergeCell ref="N79:O79"/>
    <mergeCell ref="P79:Q79"/>
    <mergeCell ref="R79:S79"/>
    <mergeCell ref="T79:U79"/>
    <mergeCell ref="V79:W79"/>
    <mergeCell ref="X79:Y79"/>
    <mergeCell ref="B69:B79"/>
    <mergeCell ref="D79:E79"/>
    <mergeCell ref="F79:G79"/>
    <mergeCell ref="H79:I79"/>
    <mergeCell ref="J79:K79"/>
    <mergeCell ref="L79:M79"/>
    <mergeCell ref="BB68:BC68"/>
    <mergeCell ref="BD68:BE68"/>
    <mergeCell ref="BF68:BG68"/>
    <mergeCell ref="BH68:BI68"/>
    <mergeCell ref="BJ68:BK68"/>
    <mergeCell ref="AP68:AQ68"/>
    <mergeCell ref="AR68:AS68"/>
    <mergeCell ref="AT68:AU68"/>
    <mergeCell ref="AV68:AW68"/>
    <mergeCell ref="AX68:AY68"/>
    <mergeCell ref="AZ68:BA68"/>
    <mergeCell ref="AD68:AE68"/>
    <mergeCell ref="AF68:AG68"/>
    <mergeCell ref="AH68:AI68"/>
    <mergeCell ref="AJ68:AK68"/>
    <mergeCell ref="AL68:AM68"/>
    <mergeCell ref="AN68:AO68"/>
    <mergeCell ref="R68:S68"/>
    <mergeCell ref="T68:U68"/>
    <mergeCell ref="V68:W68"/>
    <mergeCell ref="X68:Y68"/>
    <mergeCell ref="Z68:AA68"/>
    <mergeCell ref="AB68:AC68"/>
    <mergeCell ref="BJ79:BK79"/>
    <mergeCell ref="BJ57:BK57"/>
    <mergeCell ref="B58:B68"/>
    <mergeCell ref="D68:E68"/>
    <mergeCell ref="F68:G68"/>
    <mergeCell ref="H68:I68"/>
    <mergeCell ref="J68:K68"/>
    <mergeCell ref="L68:M68"/>
    <mergeCell ref="N68:O68"/>
    <mergeCell ref="P68:Q68"/>
    <mergeCell ref="AX57:AY57"/>
    <mergeCell ref="AZ57:BA57"/>
    <mergeCell ref="BB57:BC57"/>
    <mergeCell ref="BD57:BE57"/>
    <mergeCell ref="BF57:BG57"/>
    <mergeCell ref="BH57:BI57"/>
    <mergeCell ref="AL57:AM57"/>
    <mergeCell ref="AN57:AO57"/>
    <mergeCell ref="AP57:AQ57"/>
    <mergeCell ref="AR57:AS57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N57:O57"/>
    <mergeCell ref="P57:Q57"/>
    <mergeCell ref="R57:S57"/>
    <mergeCell ref="T57:U57"/>
    <mergeCell ref="V57:W57"/>
    <mergeCell ref="X57:Y57"/>
    <mergeCell ref="BF45:BG45"/>
    <mergeCell ref="BH45:BI45"/>
    <mergeCell ref="BJ45:BK45"/>
    <mergeCell ref="B47:B57"/>
    <mergeCell ref="D57:E57"/>
    <mergeCell ref="F57:G57"/>
    <mergeCell ref="H57:I57"/>
    <mergeCell ref="J57:K57"/>
    <mergeCell ref="L57:M57"/>
    <mergeCell ref="AT45:AU45"/>
    <mergeCell ref="AV45:AW45"/>
    <mergeCell ref="AX45:AY45"/>
    <mergeCell ref="AZ45:BA45"/>
    <mergeCell ref="BB45:BC45"/>
    <mergeCell ref="BD45:BE45"/>
    <mergeCell ref="AH45:AI45"/>
    <mergeCell ref="AJ45:AK45"/>
    <mergeCell ref="AL45:AM45"/>
    <mergeCell ref="AN45:AO45"/>
    <mergeCell ref="AP45:AQ45"/>
    <mergeCell ref="AR45:AS45"/>
    <mergeCell ref="V45:W45"/>
    <mergeCell ref="X45:Y45"/>
    <mergeCell ref="Z45:AA45"/>
    <mergeCell ref="AB45:AC45"/>
    <mergeCell ref="AD45:AE45"/>
    <mergeCell ref="AF45:AG45"/>
    <mergeCell ref="D45:E45"/>
    <mergeCell ref="F45:G45"/>
    <mergeCell ref="H45:I45"/>
    <mergeCell ref="J45:K45"/>
    <mergeCell ref="AZ44:BA44"/>
    <mergeCell ref="BB44:BC44"/>
    <mergeCell ref="BD44:BE44"/>
    <mergeCell ref="BF44:BG44"/>
    <mergeCell ref="BH44:BI44"/>
    <mergeCell ref="BJ44:BK44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X43:Y43"/>
    <mergeCell ref="Z43:AA43"/>
    <mergeCell ref="AB43:AC43"/>
    <mergeCell ref="AD43:AE43"/>
    <mergeCell ref="AF43:AG43"/>
    <mergeCell ref="D43:E43"/>
    <mergeCell ref="F43:G43"/>
    <mergeCell ref="H43:I43"/>
    <mergeCell ref="J43:K43"/>
    <mergeCell ref="L43:M43"/>
    <mergeCell ref="N43:O43"/>
    <mergeCell ref="P43:Q43"/>
    <mergeCell ref="R43:S43"/>
    <mergeCell ref="L45:M45"/>
    <mergeCell ref="N45:O45"/>
    <mergeCell ref="P45:Q45"/>
    <mergeCell ref="R45:S45"/>
    <mergeCell ref="T45:U45"/>
    <mergeCell ref="P44:Q44"/>
    <mergeCell ref="R44:S44"/>
    <mergeCell ref="T44:U44"/>
    <mergeCell ref="V44:W44"/>
    <mergeCell ref="X44:Y44"/>
    <mergeCell ref="Z44:AA44"/>
    <mergeCell ref="BJ37:BK37"/>
    <mergeCell ref="AN37:AO37"/>
    <mergeCell ref="AP37:AQ37"/>
    <mergeCell ref="AR37:AS37"/>
    <mergeCell ref="AT37:AU37"/>
    <mergeCell ref="AV37:AW37"/>
    <mergeCell ref="AX37:AY37"/>
    <mergeCell ref="AB37:AC37"/>
    <mergeCell ref="AD37:AE37"/>
    <mergeCell ref="AF37:AG37"/>
    <mergeCell ref="AH37:AI37"/>
    <mergeCell ref="AJ37:AK37"/>
    <mergeCell ref="AL37:AM37"/>
    <mergeCell ref="D44:E44"/>
    <mergeCell ref="F44:G44"/>
    <mergeCell ref="H44:I44"/>
    <mergeCell ref="J44:K44"/>
    <mergeCell ref="L44:M44"/>
    <mergeCell ref="N44:O44"/>
    <mergeCell ref="AT43:AU43"/>
    <mergeCell ref="AV43:AW43"/>
    <mergeCell ref="AX43:AY43"/>
    <mergeCell ref="AZ43:BA43"/>
    <mergeCell ref="BB43:BC43"/>
    <mergeCell ref="BD43:BE43"/>
    <mergeCell ref="AH43:AI43"/>
    <mergeCell ref="AJ43:AK43"/>
    <mergeCell ref="AL43:AM43"/>
    <mergeCell ref="AN43:AO43"/>
    <mergeCell ref="AP43:AQ43"/>
    <mergeCell ref="AR43:AS43"/>
    <mergeCell ref="V43:W43"/>
    <mergeCell ref="BF43:BG43"/>
    <mergeCell ref="BH43:BI43"/>
    <mergeCell ref="BJ43:BK43"/>
    <mergeCell ref="F37:G37"/>
    <mergeCell ref="H37:I37"/>
    <mergeCell ref="J37:K37"/>
    <mergeCell ref="L37:M37"/>
    <mergeCell ref="N37:O37"/>
    <mergeCell ref="BB36:BC36"/>
    <mergeCell ref="BD36:BE36"/>
    <mergeCell ref="BF36:BG36"/>
    <mergeCell ref="BH36:BI36"/>
    <mergeCell ref="BJ36:BK36"/>
    <mergeCell ref="AP36:AQ36"/>
    <mergeCell ref="AR36:AS36"/>
    <mergeCell ref="AT36:AU36"/>
    <mergeCell ref="AV36:AW36"/>
    <mergeCell ref="AX36:AY36"/>
    <mergeCell ref="AZ36:BA36"/>
    <mergeCell ref="AD36:AE36"/>
    <mergeCell ref="AF36:AG36"/>
    <mergeCell ref="AH36:AI36"/>
    <mergeCell ref="AJ36:AK36"/>
    <mergeCell ref="AL36:AM36"/>
    <mergeCell ref="AN36:AO36"/>
    <mergeCell ref="R36:S36"/>
    <mergeCell ref="T43:U43"/>
    <mergeCell ref="AZ37:BA37"/>
    <mergeCell ref="BB37:BC37"/>
    <mergeCell ref="BD37:BE37"/>
    <mergeCell ref="BF37:BG37"/>
    <mergeCell ref="BH37:BI37"/>
    <mergeCell ref="T36:U36"/>
    <mergeCell ref="V36:W36"/>
    <mergeCell ref="X36:Y36"/>
    <mergeCell ref="Z36:AA36"/>
    <mergeCell ref="AB36:AC36"/>
    <mergeCell ref="B36:B41"/>
    <mergeCell ref="D36:E36"/>
    <mergeCell ref="F36:G36"/>
    <mergeCell ref="H36:I36"/>
    <mergeCell ref="J36:K36"/>
    <mergeCell ref="L36:M36"/>
    <mergeCell ref="N36:O36"/>
    <mergeCell ref="P36:Q36"/>
    <mergeCell ref="AX34:AY34"/>
    <mergeCell ref="AZ34:BA34"/>
    <mergeCell ref="BB34:BC34"/>
    <mergeCell ref="BD34:BE34"/>
    <mergeCell ref="D37:E37"/>
    <mergeCell ref="P37:Q37"/>
    <mergeCell ref="R37:S37"/>
    <mergeCell ref="T37:U37"/>
    <mergeCell ref="V37:W37"/>
    <mergeCell ref="X37:Y37"/>
    <mergeCell ref="Z37:AA37"/>
    <mergeCell ref="AN34:AO34"/>
    <mergeCell ref="AP34:AQ34"/>
    <mergeCell ref="AR34:AS34"/>
    <mergeCell ref="AT34:AU34"/>
    <mergeCell ref="AV34:AW34"/>
    <mergeCell ref="Z34:AA34"/>
    <mergeCell ref="AB34:AC34"/>
    <mergeCell ref="AD34:AE34"/>
    <mergeCell ref="AF34:AG34"/>
    <mergeCell ref="AH34:AI34"/>
    <mergeCell ref="AJ34:AK34"/>
    <mergeCell ref="N34:O34"/>
    <mergeCell ref="P34:Q34"/>
    <mergeCell ref="R34:S34"/>
    <mergeCell ref="T34:U34"/>
    <mergeCell ref="V34:W34"/>
    <mergeCell ref="X34:Y34"/>
    <mergeCell ref="BJ33:BK33"/>
    <mergeCell ref="D34:E34"/>
    <mergeCell ref="F34:G34"/>
    <mergeCell ref="H34:I34"/>
    <mergeCell ref="J34:K34"/>
    <mergeCell ref="L34:M34"/>
    <mergeCell ref="AR33:AS33"/>
    <mergeCell ref="AT33:AU33"/>
    <mergeCell ref="AV33:AW33"/>
    <mergeCell ref="AX33:AY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T33:U33"/>
    <mergeCell ref="V33:W33"/>
    <mergeCell ref="X33:Y33"/>
    <mergeCell ref="Z33:AA33"/>
    <mergeCell ref="AB33:AC33"/>
    <mergeCell ref="AD33:AE33"/>
    <mergeCell ref="BJ34:BK34"/>
    <mergeCell ref="D33:E33"/>
    <mergeCell ref="F33:G33"/>
    <mergeCell ref="H33:I33"/>
    <mergeCell ref="J33:K33"/>
    <mergeCell ref="BF34:BG34"/>
    <mergeCell ref="BH34:BI34"/>
    <mergeCell ref="AL34:AM34"/>
    <mergeCell ref="L33:M33"/>
    <mergeCell ref="N33:O33"/>
    <mergeCell ref="P33:Q33"/>
    <mergeCell ref="R33:S33"/>
    <mergeCell ref="AX32:AY32"/>
    <mergeCell ref="AZ32:BA32"/>
    <mergeCell ref="BB32:BC32"/>
    <mergeCell ref="BD32:BE32"/>
    <mergeCell ref="BF32:BG32"/>
    <mergeCell ref="BH32:BI32"/>
    <mergeCell ref="AL32:AM32"/>
    <mergeCell ref="AN32:AO32"/>
    <mergeCell ref="AP32:AQ32"/>
    <mergeCell ref="AR32:AS32"/>
    <mergeCell ref="AT32:AU32"/>
    <mergeCell ref="AV32:AW32"/>
    <mergeCell ref="Z32:AA32"/>
    <mergeCell ref="AB32:AC32"/>
    <mergeCell ref="AD32:AE32"/>
    <mergeCell ref="AF32:AG32"/>
    <mergeCell ref="AH32:AI32"/>
    <mergeCell ref="AJ32:AK32"/>
    <mergeCell ref="N32:O32"/>
    <mergeCell ref="P32:Q32"/>
    <mergeCell ref="R32:S32"/>
    <mergeCell ref="T32:U32"/>
    <mergeCell ref="V32:W32"/>
    <mergeCell ref="X32:Y32"/>
    <mergeCell ref="BD33:BE33"/>
    <mergeCell ref="BF33:BG33"/>
    <mergeCell ref="BH33:BI33"/>
    <mergeCell ref="BJ31:BK31"/>
    <mergeCell ref="D32:E32"/>
    <mergeCell ref="F32:G32"/>
    <mergeCell ref="H32:I32"/>
    <mergeCell ref="J32:K32"/>
    <mergeCell ref="L32:M32"/>
    <mergeCell ref="AR31:AS31"/>
    <mergeCell ref="AT31:AU31"/>
    <mergeCell ref="AV31:AW31"/>
    <mergeCell ref="AX31:AY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T31:U31"/>
    <mergeCell ref="V31:W31"/>
    <mergeCell ref="X31:Y31"/>
    <mergeCell ref="Z31:AA31"/>
    <mergeCell ref="AB31:AC31"/>
    <mergeCell ref="AD31:AE31"/>
    <mergeCell ref="BJ32:BK32"/>
    <mergeCell ref="D31:E31"/>
    <mergeCell ref="F31:G31"/>
    <mergeCell ref="H31:I31"/>
    <mergeCell ref="J31:K31"/>
    <mergeCell ref="L31:M31"/>
    <mergeCell ref="N31:O31"/>
    <mergeCell ref="P31:Q31"/>
    <mergeCell ref="R31:S31"/>
    <mergeCell ref="AX30:AY30"/>
    <mergeCell ref="AZ30:BA30"/>
    <mergeCell ref="BB30:BC30"/>
    <mergeCell ref="BD30:BE30"/>
    <mergeCell ref="BF30:BG30"/>
    <mergeCell ref="BH30:BI30"/>
    <mergeCell ref="AL30:AM30"/>
    <mergeCell ref="AN30:AO30"/>
    <mergeCell ref="AP30:AQ30"/>
    <mergeCell ref="AR30:AS30"/>
    <mergeCell ref="AT30:AU30"/>
    <mergeCell ref="AV30:AW30"/>
    <mergeCell ref="Z30:AA30"/>
    <mergeCell ref="AB30:AC30"/>
    <mergeCell ref="AD30:AE30"/>
    <mergeCell ref="AF30:AG30"/>
    <mergeCell ref="AH30:AI30"/>
    <mergeCell ref="AJ30:AK30"/>
    <mergeCell ref="N30:O30"/>
    <mergeCell ref="P30:Q30"/>
    <mergeCell ref="R30:S30"/>
    <mergeCell ref="T30:U30"/>
    <mergeCell ref="V30:W30"/>
    <mergeCell ref="X30:Y30"/>
    <mergeCell ref="BD31:BE31"/>
    <mergeCell ref="BF31:BG31"/>
    <mergeCell ref="BH31:BI31"/>
    <mergeCell ref="BJ29:BK29"/>
    <mergeCell ref="D30:E30"/>
    <mergeCell ref="F30:G30"/>
    <mergeCell ref="H30:I30"/>
    <mergeCell ref="J30:K30"/>
    <mergeCell ref="L30:M30"/>
    <mergeCell ref="AR29:AS29"/>
    <mergeCell ref="AT29:AU29"/>
    <mergeCell ref="AV29:AW29"/>
    <mergeCell ref="AX29:AY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BJ30:BK30"/>
    <mergeCell ref="D29:E29"/>
    <mergeCell ref="F29:G29"/>
    <mergeCell ref="H29:I29"/>
    <mergeCell ref="J29:K29"/>
    <mergeCell ref="L29:M29"/>
    <mergeCell ref="N29:O29"/>
    <mergeCell ref="P29:Q29"/>
    <mergeCell ref="R29:S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BD29:BE29"/>
    <mergeCell ref="BF29:BG29"/>
    <mergeCell ref="BH29:BI29"/>
    <mergeCell ref="BJ27:BK27"/>
    <mergeCell ref="D28:E28"/>
    <mergeCell ref="F28:G28"/>
    <mergeCell ref="H28:I28"/>
    <mergeCell ref="J28:K28"/>
    <mergeCell ref="L28:M28"/>
    <mergeCell ref="AR27:AS27"/>
    <mergeCell ref="AT27:AU27"/>
    <mergeCell ref="AV27:AW27"/>
    <mergeCell ref="AX27:AY27"/>
    <mergeCell ref="AZ27:BA27"/>
    <mergeCell ref="BB27:BC27"/>
    <mergeCell ref="AF27:AG27"/>
    <mergeCell ref="AH27:AI27"/>
    <mergeCell ref="AJ27:AK27"/>
    <mergeCell ref="AL27:AM27"/>
    <mergeCell ref="AN27:AO27"/>
    <mergeCell ref="AP27:AQ27"/>
    <mergeCell ref="T27:U27"/>
    <mergeCell ref="V27:W27"/>
    <mergeCell ref="X27:Y27"/>
    <mergeCell ref="Z27:AA27"/>
    <mergeCell ref="AB27:AC27"/>
    <mergeCell ref="AD27:AE27"/>
    <mergeCell ref="BJ28:BK28"/>
    <mergeCell ref="D27:E27"/>
    <mergeCell ref="F27:G27"/>
    <mergeCell ref="H27:I27"/>
    <mergeCell ref="J27:K27"/>
    <mergeCell ref="L27:M27"/>
    <mergeCell ref="N27:O27"/>
    <mergeCell ref="P27:Q27"/>
    <mergeCell ref="AX26:AY26"/>
    <mergeCell ref="AZ26:BA26"/>
    <mergeCell ref="BB26:BC26"/>
    <mergeCell ref="BD26:BE26"/>
    <mergeCell ref="BF26:BG26"/>
    <mergeCell ref="BH26:BI26"/>
    <mergeCell ref="AL26:AM26"/>
    <mergeCell ref="AN26:AO26"/>
    <mergeCell ref="AP26:AQ26"/>
    <mergeCell ref="AR26:AS26"/>
    <mergeCell ref="AT26:AU26"/>
    <mergeCell ref="AV26:AW26"/>
    <mergeCell ref="Z26:AA26"/>
    <mergeCell ref="AB26:AC26"/>
    <mergeCell ref="AD26:AE26"/>
    <mergeCell ref="AF26:AG26"/>
    <mergeCell ref="AH26:AI26"/>
    <mergeCell ref="AJ26:AK26"/>
    <mergeCell ref="P26:Q26"/>
    <mergeCell ref="R26:S26"/>
    <mergeCell ref="T26:U26"/>
    <mergeCell ref="V26:W26"/>
    <mergeCell ref="X26:Y26"/>
    <mergeCell ref="BD27:BE27"/>
    <mergeCell ref="BF27:BG27"/>
    <mergeCell ref="BH27:BI27"/>
    <mergeCell ref="BJ25:BK25"/>
    <mergeCell ref="D26:E26"/>
    <mergeCell ref="F26:G26"/>
    <mergeCell ref="H26:I26"/>
    <mergeCell ref="J26:K26"/>
    <mergeCell ref="L26:M26"/>
    <mergeCell ref="AR25:AS25"/>
    <mergeCell ref="AT25:AU25"/>
    <mergeCell ref="AV25:AW25"/>
    <mergeCell ref="AX25:AY25"/>
    <mergeCell ref="AZ25:BA25"/>
    <mergeCell ref="BB25:BC25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R27:S27"/>
    <mergeCell ref="BJ26:BK26"/>
    <mergeCell ref="D25:E25"/>
    <mergeCell ref="F25:G25"/>
    <mergeCell ref="H25:I25"/>
    <mergeCell ref="J25:K25"/>
    <mergeCell ref="L25:M25"/>
    <mergeCell ref="N25:O25"/>
    <mergeCell ref="P25:Q25"/>
    <mergeCell ref="R25:S25"/>
    <mergeCell ref="AX24:AY24"/>
    <mergeCell ref="AZ24:BA24"/>
    <mergeCell ref="BB24:BC24"/>
    <mergeCell ref="BD24:BE24"/>
    <mergeCell ref="BF24:BG24"/>
    <mergeCell ref="BH24:BI24"/>
    <mergeCell ref="AL24:AM24"/>
    <mergeCell ref="AN24:AO24"/>
    <mergeCell ref="AP24:AQ24"/>
    <mergeCell ref="AR24:AS24"/>
    <mergeCell ref="AT24:AU24"/>
    <mergeCell ref="AV24:AW24"/>
    <mergeCell ref="Z24:AA24"/>
    <mergeCell ref="AB24:AC24"/>
    <mergeCell ref="AD24:AE24"/>
    <mergeCell ref="AF24:AG24"/>
    <mergeCell ref="AH24:AI24"/>
    <mergeCell ref="AJ24:AK24"/>
    <mergeCell ref="N24:O24"/>
    <mergeCell ref="P24:Q24"/>
    <mergeCell ref="R24:S24"/>
    <mergeCell ref="T24:U24"/>
    <mergeCell ref="N26:O26"/>
    <mergeCell ref="BH25:BI25"/>
    <mergeCell ref="BJ23:BK23"/>
    <mergeCell ref="D24:E24"/>
    <mergeCell ref="F24:G24"/>
    <mergeCell ref="H24:I24"/>
    <mergeCell ref="J24:K24"/>
    <mergeCell ref="L24:M24"/>
    <mergeCell ref="AR23:AS23"/>
    <mergeCell ref="AT23:AU23"/>
    <mergeCell ref="AV23:AW23"/>
    <mergeCell ref="AX23:AY23"/>
    <mergeCell ref="AZ23:BA23"/>
    <mergeCell ref="BB23:BC23"/>
    <mergeCell ref="AF23:AG23"/>
    <mergeCell ref="AH23:AI23"/>
    <mergeCell ref="AJ23:AK23"/>
    <mergeCell ref="AL23:AM23"/>
    <mergeCell ref="AN23:AO23"/>
    <mergeCell ref="AP23:AQ23"/>
    <mergeCell ref="T23:U23"/>
    <mergeCell ref="V23:W23"/>
    <mergeCell ref="X23:Y23"/>
    <mergeCell ref="Z23:AA23"/>
    <mergeCell ref="AB23:AC23"/>
    <mergeCell ref="AD23:AE23"/>
    <mergeCell ref="BJ24:BK24"/>
    <mergeCell ref="D23:E23"/>
    <mergeCell ref="F23:G23"/>
    <mergeCell ref="AD25:AE25"/>
    <mergeCell ref="AB22:AC22"/>
    <mergeCell ref="AD22:AE22"/>
    <mergeCell ref="AF22:AG22"/>
    <mergeCell ref="AH22:AI22"/>
    <mergeCell ref="AJ22:AK22"/>
    <mergeCell ref="N22:O22"/>
    <mergeCell ref="P22:Q22"/>
    <mergeCell ref="R22:S22"/>
    <mergeCell ref="T22:U22"/>
    <mergeCell ref="V22:W22"/>
    <mergeCell ref="X22:Y22"/>
    <mergeCell ref="BD23:BE23"/>
    <mergeCell ref="BF23:BG23"/>
    <mergeCell ref="V24:W24"/>
    <mergeCell ref="X24:Y24"/>
    <mergeCell ref="BD25:BE25"/>
    <mergeCell ref="BF25:BG25"/>
    <mergeCell ref="T21:U21"/>
    <mergeCell ref="V21:W21"/>
    <mergeCell ref="X21:Y21"/>
    <mergeCell ref="Z21:AA21"/>
    <mergeCell ref="AB21:AC21"/>
    <mergeCell ref="AD21:AE21"/>
    <mergeCell ref="BJ22:BK22"/>
    <mergeCell ref="H21:I21"/>
    <mergeCell ref="J21:K21"/>
    <mergeCell ref="L21:M21"/>
    <mergeCell ref="N21:O21"/>
    <mergeCell ref="P21:Q21"/>
    <mergeCell ref="R21:S21"/>
    <mergeCell ref="H23:I23"/>
    <mergeCell ref="J23:K23"/>
    <mergeCell ref="L23:M23"/>
    <mergeCell ref="N23:O23"/>
    <mergeCell ref="P23:Q23"/>
    <mergeCell ref="R23:S23"/>
    <mergeCell ref="AX22:AY22"/>
    <mergeCell ref="AZ22:BA22"/>
    <mergeCell ref="BB22:BC22"/>
    <mergeCell ref="BD22:BE22"/>
    <mergeCell ref="BF22:BG22"/>
    <mergeCell ref="BH22:BI22"/>
    <mergeCell ref="AL22:AM22"/>
    <mergeCell ref="AN22:AO22"/>
    <mergeCell ref="AP22:AQ22"/>
    <mergeCell ref="AR22:AS22"/>
    <mergeCell ref="AT22:AU22"/>
    <mergeCell ref="AV22:AW22"/>
    <mergeCell ref="Z22:AA22"/>
    <mergeCell ref="BH20:BI20"/>
    <mergeCell ref="AL20:AM20"/>
    <mergeCell ref="AN20:AO20"/>
    <mergeCell ref="AP20:AQ20"/>
    <mergeCell ref="AR20:AS20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BH23:BI23"/>
    <mergeCell ref="BJ21:BK21"/>
    <mergeCell ref="D22:E22"/>
    <mergeCell ref="F22:G22"/>
    <mergeCell ref="H22:I22"/>
    <mergeCell ref="J22:K22"/>
    <mergeCell ref="L22:M22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BD21:BE21"/>
    <mergeCell ref="BF21:BG21"/>
    <mergeCell ref="BH21:BI21"/>
    <mergeCell ref="N20:O20"/>
    <mergeCell ref="P20:Q20"/>
    <mergeCell ref="R20:S20"/>
    <mergeCell ref="T20:U20"/>
    <mergeCell ref="V20:W20"/>
    <mergeCell ref="X20:Y20"/>
    <mergeCell ref="BD19:BE19"/>
    <mergeCell ref="BF19:BG19"/>
    <mergeCell ref="BH19:BI19"/>
    <mergeCell ref="BJ19:BK19"/>
    <mergeCell ref="D20:E20"/>
    <mergeCell ref="F20:G20"/>
    <mergeCell ref="H20:I20"/>
    <mergeCell ref="J20:K20"/>
    <mergeCell ref="L20:M20"/>
    <mergeCell ref="AR19:AS19"/>
    <mergeCell ref="AT19:AU19"/>
    <mergeCell ref="AV19:AW19"/>
    <mergeCell ref="AX19:AY19"/>
    <mergeCell ref="AZ19:BA19"/>
    <mergeCell ref="BB19:BC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AH17:AI17"/>
    <mergeCell ref="AJ17:AK17"/>
    <mergeCell ref="AL17:AM17"/>
    <mergeCell ref="AN17:AO17"/>
    <mergeCell ref="AP17:AQ17"/>
    <mergeCell ref="T17:U17"/>
    <mergeCell ref="V17:W17"/>
    <mergeCell ref="X17:Y17"/>
    <mergeCell ref="Z17:AA17"/>
    <mergeCell ref="AB17:AC17"/>
    <mergeCell ref="AD19:AE19"/>
    <mergeCell ref="BJ20:BK20"/>
    <mergeCell ref="BD18:BE18"/>
    <mergeCell ref="BF18:BG18"/>
    <mergeCell ref="BH18:BI18"/>
    <mergeCell ref="AL18:AM18"/>
    <mergeCell ref="AN18:AO18"/>
    <mergeCell ref="AP18:AQ18"/>
    <mergeCell ref="AR18:AS18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AX20:AY20"/>
    <mergeCell ref="AZ20:BA20"/>
    <mergeCell ref="BB20:BC20"/>
    <mergeCell ref="BD20:BE20"/>
    <mergeCell ref="BF20:BG20"/>
    <mergeCell ref="R2:T2"/>
    <mergeCell ref="U2:V2"/>
    <mergeCell ref="U3:V3"/>
    <mergeCell ref="U4:V4"/>
    <mergeCell ref="U5:V5"/>
    <mergeCell ref="U6:V6"/>
    <mergeCell ref="B2:B6"/>
    <mergeCell ref="C2:H2"/>
    <mergeCell ref="J2:K2"/>
    <mergeCell ref="L2:M2"/>
    <mergeCell ref="N2:O2"/>
    <mergeCell ref="P2:Q2"/>
    <mergeCell ref="D19:E19"/>
    <mergeCell ref="F19:G19"/>
    <mergeCell ref="H19:I19"/>
    <mergeCell ref="J19:K19"/>
    <mergeCell ref="L19:M19"/>
    <mergeCell ref="N18:O18"/>
    <mergeCell ref="P18:Q18"/>
    <mergeCell ref="R18:S18"/>
    <mergeCell ref="T18:U18"/>
    <mergeCell ref="V18:W18"/>
    <mergeCell ref="D18:E18"/>
    <mergeCell ref="F18:G18"/>
    <mergeCell ref="H18:I18"/>
    <mergeCell ref="J18:K18"/>
    <mergeCell ref="L18:M18"/>
    <mergeCell ref="N19:O19"/>
    <mergeCell ref="P19:Q19"/>
    <mergeCell ref="R19:S19"/>
    <mergeCell ref="D21:E21"/>
    <mergeCell ref="F21:G21"/>
    <mergeCell ref="AD17:AE17"/>
    <mergeCell ref="BJ18:BK18"/>
    <mergeCell ref="AX18:AY18"/>
    <mergeCell ref="AZ18:BA18"/>
    <mergeCell ref="BB18:BC18"/>
    <mergeCell ref="U7:V7"/>
    <mergeCell ref="B17:B34"/>
    <mergeCell ref="D17:E17"/>
    <mergeCell ref="F17:G17"/>
    <mergeCell ref="H17:I17"/>
    <mergeCell ref="J17:K17"/>
    <mergeCell ref="L17:M17"/>
    <mergeCell ref="N17:O17"/>
    <mergeCell ref="P17:Q17"/>
    <mergeCell ref="R17:S17"/>
    <mergeCell ref="X18:Y18"/>
    <mergeCell ref="BD17:BE17"/>
    <mergeCell ref="BF17:BG17"/>
    <mergeCell ref="BH17:BI17"/>
    <mergeCell ref="BJ17:BK17"/>
    <mergeCell ref="AR17:AS17"/>
    <mergeCell ref="AT17:AU17"/>
    <mergeCell ref="AV17:AW17"/>
    <mergeCell ref="AX17:AY17"/>
    <mergeCell ref="AZ17:BA17"/>
    <mergeCell ref="BB17:BC17"/>
    <mergeCell ref="AF17:AG17"/>
    <mergeCell ref="X19:Y19"/>
    <mergeCell ref="Z19:AA19"/>
    <mergeCell ref="AB19:AC19"/>
  </mergeCells>
  <phoneticPr fontId="1"/>
  <conditionalFormatting sqref="D17:BK18 D36:BK37 D43:BK45">
    <cfRule type="expression" dxfId="37" priority="1" stopIfTrue="1">
      <formula>D$43=7</formula>
    </cfRule>
    <cfRule type="expression" dxfId="36" priority="2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DCA395-4135-E54A-A422-8993976ED63D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BK47:BK56 BK58:BK67 BK69:BK78 BK80:BK89 BK91:BK93 BK95:BK97 BK127:BK129 BK107:BK109 BK111:BK113 BK103:BK105 BK123:BK125 BK99:BK101 BK115:BK117 BK119:BK121 E38:E41 G38:G41 I38:I41 K38:K41 M38:M41 O38:O41 Q38:Q41 S38:S41 U38:U41 W38:W41 Y38:Y41 AA38:AA41 AC38:AC41 AE38:AE41 AG38:AG41 AI38:AI41 AK38:AK41 AM38:AM41 AO38:AO41 AQ38:AQ41 AS38:AS41 AU38:AU41 AW38:AW41 AY38:AY41 BA38:BA41 BC38:BC41 BE38:BE41 BG38:BG41 BI38:BI41 BK38:BK41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5D2C3-9047-CB4A-86C2-8A91197FF6CF}">
  <dimension ref="B1:BM133"/>
  <sheetViews>
    <sheetView showGridLines="0" zoomScale="90" zoomScaleNormal="9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85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190000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SUMIF($E$58:$BM$130,設定!B5,$D$58:$BM$130)</f>
        <v>70000</v>
      </c>
      <c r="E4" s="70">
        <f>D4/$G$14</f>
        <v>0.47619047619047616</v>
      </c>
      <c r="F4" s="67">
        <f>設定!B15</f>
        <v>0</v>
      </c>
      <c r="G4" s="69">
        <f>SUMIF($E$58:$BM$130,設定!B15,$D$58:$BM$130)</f>
        <v>0</v>
      </c>
      <c r="H4" s="71">
        <f>G4/$G$14</f>
        <v>0</v>
      </c>
      <c r="J4" s="36" t="str">
        <f>設定!D5</f>
        <v>夫</v>
      </c>
      <c r="K4" s="69">
        <f t="shared" ref="K4:K13" si="0">SUM(D47:BM47)</f>
        <v>300000</v>
      </c>
      <c r="L4" s="36" t="str">
        <f>設定!F5</f>
        <v>所得税</v>
      </c>
      <c r="M4" s="72">
        <f t="shared" ref="M4:M13" si="1">SUM(D58:BM58)</f>
        <v>30000</v>
      </c>
      <c r="N4" s="68" t="str">
        <f>設定!H5</f>
        <v>こども</v>
      </c>
      <c r="O4" s="69">
        <f t="shared" ref="O4:O13" si="2">SUM(D69:BM69)</f>
        <v>30000</v>
      </c>
      <c r="P4" s="36" t="str">
        <f>設定!J5</f>
        <v>住居費</v>
      </c>
      <c r="Q4" s="72">
        <f t="shared" ref="Q4:Q13" si="3">SUM(D80:BM80)</f>
        <v>70000</v>
      </c>
      <c r="R4" s="68" t="str">
        <f>設定!L5</f>
        <v>食費</v>
      </c>
      <c r="S4" s="73"/>
      <c r="T4" s="72">
        <f>SUM(D94:BM94)</f>
        <v>7000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SUMIF($E$58:$BM$130,設定!B6,$D$58:$BM$130)</f>
        <v>0</v>
      </c>
      <c r="E5" s="70">
        <f t="shared" ref="E5:E13" si="4">D5/$G$14</f>
        <v>0</v>
      </c>
      <c r="F5" s="67">
        <f>設定!B16</f>
        <v>0</v>
      </c>
      <c r="G5" s="69">
        <f>SUMIF($E$58:$BM$130,設定!B16,$D$58:$BM$130)</f>
        <v>0</v>
      </c>
      <c r="H5" s="71">
        <f t="shared" ref="H5:H8" si="5">G5/$G$14</f>
        <v>0</v>
      </c>
      <c r="J5" s="36" t="str">
        <f>設定!D6</f>
        <v>妻パート</v>
      </c>
      <c r="K5" s="69">
        <f t="shared" si="0"/>
        <v>0</v>
      </c>
      <c r="L5" s="36" t="str">
        <f>設定!F6</f>
        <v>住民税</v>
      </c>
      <c r="M5" s="72">
        <f t="shared" si="1"/>
        <v>10000</v>
      </c>
      <c r="N5" s="68" t="str">
        <f>設定!H6</f>
        <v>夫</v>
      </c>
      <c r="O5" s="69">
        <f t="shared" si="2"/>
        <v>0</v>
      </c>
      <c r="P5" s="36" t="str">
        <f>設定!J6</f>
        <v>光熱費</v>
      </c>
      <c r="Q5" s="72">
        <f t="shared" si="3"/>
        <v>0</v>
      </c>
      <c r="R5" s="68" t="str">
        <f>設定!L6</f>
        <v>外食</v>
      </c>
      <c r="S5" s="73"/>
      <c r="T5" s="72">
        <f>SUM(D98:BM98)</f>
        <v>0</v>
      </c>
      <c r="U5" s="149">
        <f>SUM(M14,O14,Q14,T14)</f>
        <v>147000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SUMIF($E$58:$BM$130,設定!B7,$D$58:$BM$130)</f>
        <v>0</v>
      </c>
      <c r="E6" s="70">
        <f t="shared" si="4"/>
        <v>0</v>
      </c>
      <c r="F6" s="67">
        <f>設定!B17</f>
        <v>0</v>
      </c>
      <c r="G6" s="69">
        <f>SUMIF($E$58:$BM$130,設定!B17,$D$58:$BM$130)</f>
        <v>0</v>
      </c>
      <c r="H6" s="71">
        <f t="shared" si="5"/>
        <v>0</v>
      </c>
      <c r="J6" s="36" t="str">
        <f>設定!D7</f>
        <v>ボーナス</v>
      </c>
      <c r="K6" s="69">
        <f t="shared" si="0"/>
        <v>0</v>
      </c>
      <c r="L6" s="36" t="str">
        <f>設定!F7</f>
        <v>健康保険</v>
      </c>
      <c r="M6" s="72">
        <f t="shared" si="1"/>
        <v>0</v>
      </c>
      <c r="N6" s="68" t="str">
        <f>設定!H7</f>
        <v>妻</v>
      </c>
      <c r="O6" s="69">
        <f t="shared" si="2"/>
        <v>0</v>
      </c>
      <c r="P6" s="36" t="str">
        <f>設定!J7</f>
        <v>水道費</v>
      </c>
      <c r="Q6" s="72">
        <f t="shared" si="3"/>
        <v>0</v>
      </c>
      <c r="R6" s="68" t="str">
        <f>設定!L7</f>
        <v>日用品</v>
      </c>
      <c r="S6" s="73"/>
      <c r="T6" s="72">
        <f>SUM(D102:BM102)</f>
        <v>0</v>
      </c>
      <c r="U6" s="195" t="s">
        <v>75</v>
      </c>
      <c r="V6" s="196"/>
      <c r="X6" s="74" t="s">
        <v>51</v>
      </c>
      <c r="Y6" s="69">
        <f>T14</f>
        <v>7000</v>
      </c>
    </row>
    <row r="7" spans="2:25" ht="21" thickBot="1">
      <c r="C7" s="36" t="str">
        <f>設定!B8</f>
        <v>PayPay</v>
      </c>
      <c r="D7" s="69">
        <f>SUMIF($E$58:$BM$130,設定!B8,$D$58:$BM$130)</f>
        <v>0</v>
      </c>
      <c r="E7" s="70">
        <f t="shared" si="4"/>
        <v>0</v>
      </c>
      <c r="F7" s="67">
        <f>設定!B18</f>
        <v>0</v>
      </c>
      <c r="G7" s="69">
        <f>SUMIF($E$58:$BM$130,設定!B18,$D$58:$BM$130)</f>
        <v>0</v>
      </c>
      <c r="H7" s="71">
        <f t="shared" si="5"/>
        <v>0</v>
      </c>
      <c r="J7" s="36" t="str">
        <f>設定!D8</f>
        <v>児童手当</v>
      </c>
      <c r="K7" s="69">
        <f t="shared" si="0"/>
        <v>0</v>
      </c>
      <c r="L7" s="36" t="str">
        <f>設定!F8</f>
        <v>厚生年金</v>
      </c>
      <c r="M7" s="72">
        <f t="shared" si="1"/>
        <v>0</v>
      </c>
      <c r="N7" s="68">
        <f>設定!H8</f>
        <v>0</v>
      </c>
      <c r="O7" s="69">
        <f t="shared" si="2"/>
        <v>0</v>
      </c>
      <c r="P7" s="36" t="str">
        <f>設定!J8</f>
        <v>通信費</v>
      </c>
      <c r="Q7" s="72">
        <f t="shared" si="3"/>
        <v>0</v>
      </c>
      <c r="R7" s="68" t="str">
        <f>設定!L8</f>
        <v>娯楽費</v>
      </c>
      <c r="S7" s="73"/>
      <c r="T7" s="72">
        <f>SUM(D106:BM106)</f>
        <v>0</v>
      </c>
      <c r="U7" s="151">
        <f>K14-U5</f>
        <v>183000</v>
      </c>
      <c r="V7" s="152"/>
    </row>
    <row r="8" spans="2:25">
      <c r="C8" s="36" t="str">
        <f>設定!B9</f>
        <v>現金</v>
      </c>
      <c r="D8" s="69">
        <f>SUMIF($E$58:$BM$130,設定!B9,$D$58:$BM$130)</f>
        <v>0</v>
      </c>
      <c r="E8" s="70">
        <f t="shared" si="4"/>
        <v>0</v>
      </c>
      <c r="F8" s="67">
        <f>設定!B19</f>
        <v>0</v>
      </c>
      <c r="G8" s="69">
        <f>SUMIF($E$58:$BM$130,設定!B19,$D$58:$BM$130)</f>
        <v>0</v>
      </c>
      <c r="H8" s="71">
        <f t="shared" si="5"/>
        <v>0</v>
      </c>
      <c r="J8" s="36" t="str">
        <f>設定!D9</f>
        <v>雑収入</v>
      </c>
      <c r="K8" s="69">
        <f t="shared" si="0"/>
        <v>30000</v>
      </c>
      <c r="L8" s="36">
        <f>設定!F9</f>
        <v>0</v>
      </c>
      <c r="M8" s="72">
        <f t="shared" si="1"/>
        <v>0</v>
      </c>
      <c r="N8" s="68">
        <f>設定!H9</f>
        <v>0</v>
      </c>
      <c r="O8" s="69">
        <f t="shared" si="2"/>
        <v>0</v>
      </c>
      <c r="P8" s="36" t="str">
        <f>設定!J9</f>
        <v>車費</v>
      </c>
      <c r="Q8" s="72">
        <f t="shared" si="3"/>
        <v>0</v>
      </c>
      <c r="R8" s="68" t="str">
        <f>設定!L9</f>
        <v>美容費</v>
      </c>
      <c r="S8" s="73"/>
      <c r="T8" s="72">
        <f>SUM(D110:BM110)</f>
        <v>0</v>
      </c>
    </row>
    <row r="9" spans="2:25">
      <c r="C9" s="36" t="str">
        <f>設定!B10</f>
        <v>JCB</v>
      </c>
      <c r="D9" s="69">
        <f>SUMIF($E$58:$BM$130,設定!B10,$D$58:$BM$130)</f>
        <v>70000</v>
      </c>
      <c r="E9" s="70">
        <f t="shared" si="4"/>
        <v>0.47619047619047616</v>
      </c>
      <c r="F9" s="67"/>
      <c r="G9" s="69"/>
      <c r="H9" s="59"/>
      <c r="J9" s="36">
        <f>設定!D10</f>
        <v>0</v>
      </c>
      <c r="K9" s="69">
        <f t="shared" si="0"/>
        <v>0</v>
      </c>
      <c r="L9" s="36">
        <f>設定!F10</f>
        <v>0</v>
      </c>
      <c r="M9" s="72">
        <f t="shared" si="1"/>
        <v>0</v>
      </c>
      <c r="N9" s="68">
        <f>設定!H10</f>
        <v>0</v>
      </c>
      <c r="O9" s="69">
        <f t="shared" si="2"/>
        <v>0</v>
      </c>
      <c r="P9" s="36" t="str">
        <f>設定!J10</f>
        <v>自己投資</v>
      </c>
      <c r="Q9" s="72">
        <f t="shared" si="3"/>
        <v>0</v>
      </c>
      <c r="R9" s="68" t="str">
        <f>設定!L10</f>
        <v>交際費</v>
      </c>
      <c r="S9" s="73"/>
      <c r="T9" s="72">
        <f>SUM(D114:BM114)</f>
        <v>0</v>
      </c>
    </row>
    <row r="10" spans="2:25">
      <c r="C10" s="36" t="str">
        <f>設定!B11</f>
        <v>VISA</v>
      </c>
      <c r="D10" s="69">
        <f>SUMIF($E$58:$BM$130,設定!B11,$D$58:$BM$130)</f>
        <v>7000</v>
      </c>
      <c r="E10" s="70">
        <f t="shared" si="4"/>
        <v>4.7619047619047616E-2</v>
      </c>
      <c r="F10" s="67"/>
      <c r="G10" s="69"/>
      <c r="H10" s="59"/>
      <c r="J10" s="36">
        <f>設定!D11</f>
        <v>0</v>
      </c>
      <c r="K10" s="69">
        <f t="shared" si="0"/>
        <v>0</v>
      </c>
      <c r="L10" s="36">
        <f>設定!F11</f>
        <v>0</v>
      </c>
      <c r="M10" s="72">
        <f t="shared" si="1"/>
        <v>0</v>
      </c>
      <c r="N10" s="68">
        <f>設定!H11</f>
        <v>0</v>
      </c>
      <c r="O10" s="69">
        <f t="shared" si="2"/>
        <v>0</v>
      </c>
      <c r="P10" s="36">
        <f>設定!J11</f>
        <v>0</v>
      </c>
      <c r="Q10" s="72">
        <f t="shared" si="3"/>
        <v>0</v>
      </c>
      <c r="R10" s="68" t="str">
        <f>設定!L11</f>
        <v>その他</v>
      </c>
      <c r="S10" s="73"/>
      <c r="T10" s="72">
        <f>SUM(D118:BM118)</f>
        <v>0</v>
      </c>
    </row>
    <row r="11" spans="2:25">
      <c r="C11" s="36" t="str">
        <f>設定!B12</f>
        <v>MASTER</v>
      </c>
      <c r="D11" s="69">
        <f>SUMIF($E$58:$BM$130,設定!B12,$D$58:$BM$130)</f>
        <v>0</v>
      </c>
      <c r="E11" s="70">
        <f t="shared" si="4"/>
        <v>0</v>
      </c>
      <c r="F11" s="67"/>
      <c r="G11" s="69"/>
      <c r="H11" s="59"/>
      <c r="J11" s="36">
        <f>設定!D12</f>
        <v>0</v>
      </c>
      <c r="K11" s="69">
        <f t="shared" si="0"/>
        <v>0</v>
      </c>
      <c r="L11" s="36">
        <f>設定!F12</f>
        <v>0</v>
      </c>
      <c r="M11" s="72">
        <f t="shared" si="1"/>
        <v>0</v>
      </c>
      <c r="N11" s="68">
        <f>設定!H12</f>
        <v>0</v>
      </c>
      <c r="O11" s="69">
        <f t="shared" si="2"/>
        <v>0</v>
      </c>
      <c r="P11" s="36">
        <f>設定!J12</f>
        <v>0</v>
      </c>
      <c r="Q11" s="72">
        <f t="shared" si="3"/>
        <v>0</v>
      </c>
      <c r="R11" s="68">
        <f>設定!L12</f>
        <v>0</v>
      </c>
      <c r="S11" s="73"/>
      <c r="T11" s="72">
        <f>SUM(D122:BM122)</f>
        <v>0</v>
      </c>
    </row>
    <row r="12" spans="2:25">
      <c r="C12" s="36" t="str">
        <f>設定!B13</f>
        <v>GMO証券</v>
      </c>
      <c r="D12" s="69">
        <f>SUMIF($E$58:$BM$130,設定!B13,$D$58:$BM$130)</f>
        <v>0</v>
      </c>
      <c r="E12" s="70">
        <f t="shared" si="4"/>
        <v>0</v>
      </c>
      <c r="F12" s="67"/>
      <c r="G12" s="69"/>
      <c r="H12" s="59"/>
      <c r="J12" s="36">
        <f>設定!D13</f>
        <v>0</v>
      </c>
      <c r="K12" s="69">
        <f t="shared" si="0"/>
        <v>0</v>
      </c>
      <c r="L12" s="36">
        <f>設定!F13</f>
        <v>0</v>
      </c>
      <c r="M12" s="72">
        <f t="shared" si="1"/>
        <v>0</v>
      </c>
      <c r="N12" s="68">
        <f>設定!H13</f>
        <v>0</v>
      </c>
      <c r="O12" s="69">
        <f t="shared" si="2"/>
        <v>0</v>
      </c>
      <c r="P12" s="36">
        <f>設定!J13</f>
        <v>0</v>
      </c>
      <c r="Q12" s="72">
        <f t="shared" si="3"/>
        <v>0</v>
      </c>
      <c r="R12" s="68">
        <f>設定!L13</f>
        <v>0</v>
      </c>
      <c r="S12" s="73"/>
      <c r="T12" s="72">
        <f>SUM(D126:BM126)</f>
        <v>0</v>
      </c>
    </row>
    <row r="13" spans="2:25">
      <c r="C13" s="36">
        <f>設定!B14</f>
        <v>0</v>
      </c>
      <c r="D13" s="69">
        <f>SUMIF($E$58:$BM$130,設定!B14,$D$58:$BM$130)</f>
        <v>0</v>
      </c>
      <c r="E13" s="70">
        <f t="shared" si="4"/>
        <v>0</v>
      </c>
      <c r="F13" s="67"/>
      <c r="G13" s="69"/>
      <c r="H13" s="59"/>
      <c r="J13" s="36">
        <f>設定!D14</f>
        <v>0</v>
      </c>
      <c r="K13" s="69">
        <f t="shared" si="0"/>
        <v>0</v>
      </c>
      <c r="L13" s="36">
        <f>設定!F14</f>
        <v>0</v>
      </c>
      <c r="M13" s="72">
        <f t="shared" si="1"/>
        <v>0</v>
      </c>
      <c r="N13" s="68">
        <f>設定!H14</f>
        <v>0</v>
      </c>
      <c r="O13" s="69">
        <f t="shared" si="2"/>
        <v>0</v>
      </c>
      <c r="P13" s="36">
        <f>設定!J14</f>
        <v>0</v>
      </c>
      <c r="Q13" s="72">
        <f t="shared" si="3"/>
        <v>0</v>
      </c>
      <c r="R13" s="68">
        <f>設定!L14</f>
        <v>0</v>
      </c>
      <c r="S13" s="73"/>
      <c r="T13" s="72">
        <f>SUM(D130:BM130)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147000</v>
      </c>
      <c r="H14" s="79">
        <f>SUM(E4:E13,H4:H8)</f>
        <v>1</v>
      </c>
      <c r="J14" s="76" t="s">
        <v>65</v>
      </c>
      <c r="K14" s="78">
        <f>SUM(K4:K13)</f>
        <v>330000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7000</v>
      </c>
    </row>
    <row r="16" spans="2:25" ht="21" thickBot="1"/>
    <row r="17" spans="2:65">
      <c r="B17" s="185" t="s">
        <v>66</v>
      </c>
      <c r="C17" s="56" t="s">
        <v>47</v>
      </c>
      <c r="D17" s="173">
        <f>D44</f>
        <v>45778</v>
      </c>
      <c r="E17" s="173"/>
      <c r="F17" s="174">
        <f>D17+1</f>
        <v>45779</v>
      </c>
      <c r="G17" s="161"/>
      <c r="H17" s="160">
        <f>F17+1</f>
        <v>45780</v>
      </c>
      <c r="I17" s="161"/>
      <c r="J17" s="160">
        <f>H17+1</f>
        <v>45781</v>
      </c>
      <c r="K17" s="161"/>
      <c r="L17" s="160">
        <f>J17+1</f>
        <v>45782</v>
      </c>
      <c r="M17" s="161"/>
      <c r="N17" s="160">
        <f>L17+1</f>
        <v>45783</v>
      </c>
      <c r="O17" s="161"/>
      <c r="P17" s="160">
        <f>N17+1</f>
        <v>45784</v>
      </c>
      <c r="Q17" s="161"/>
      <c r="R17" s="160">
        <f>P17+1</f>
        <v>45785</v>
      </c>
      <c r="S17" s="161"/>
      <c r="T17" s="160">
        <f>R17+1</f>
        <v>45786</v>
      </c>
      <c r="U17" s="161"/>
      <c r="V17" s="160">
        <f>T17+1</f>
        <v>45787</v>
      </c>
      <c r="W17" s="161"/>
      <c r="X17" s="160">
        <f>V17+1</f>
        <v>45788</v>
      </c>
      <c r="Y17" s="161"/>
      <c r="Z17" s="160">
        <f>X17+1</f>
        <v>45789</v>
      </c>
      <c r="AA17" s="161"/>
      <c r="AB17" s="160">
        <f>Z17+1</f>
        <v>45790</v>
      </c>
      <c r="AC17" s="161"/>
      <c r="AD17" s="160">
        <f>AB17+1</f>
        <v>45791</v>
      </c>
      <c r="AE17" s="161"/>
      <c r="AF17" s="160">
        <f>AD17+1</f>
        <v>45792</v>
      </c>
      <c r="AG17" s="161"/>
      <c r="AH17" s="160">
        <f>AF17+1</f>
        <v>45793</v>
      </c>
      <c r="AI17" s="161"/>
      <c r="AJ17" s="160">
        <f>AH17+1</f>
        <v>45794</v>
      </c>
      <c r="AK17" s="161"/>
      <c r="AL17" s="160">
        <f>AJ17+1</f>
        <v>45795</v>
      </c>
      <c r="AM17" s="161"/>
      <c r="AN17" s="160">
        <f>AL17+1</f>
        <v>45796</v>
      </c>
      <c r="AO17" s="161"/>
      <c r="AP17" s="160">
        <f>AN17+1</f>
        <v>45797</v>
      </c>
      <c r="AQ17" s="161"/>
      <c r="AR17" s="160">
        <f>AP17+1</f>
        <v>45798</v>
      </c>
      <c r="AS17" s="161"/>
      <c r="AT17" s="160">
        <f>AR17+1</f>
        <v>45799</v>
      </c>
      <c r="AU17" s="161"/>
      <c r="AV17" s="160">
        <f>AT17+1</f>
        <v>45800</v>
      </c>
      <c r="AW17" s="161"/>
      <c r="AX17" s="160">
        <f>AV17+1</f>
        <v>45801</v>
      </c>
      <c r="AY17" s="161"/>
      <c r="AZ17" s="160">
        <f>AX17+1</f>
        <v>45802</v>
      </c>
      <c r="BA17" s="161"/>
      <c r="BB17" s="160">
        <f>AZ17+1</f>
        <v>45803</v>
      </c>
      <c r="BC17" s="161"/>
      <c r="BD17" s="160">
        <f>BB17+1</f>
        <v>45804</v>
      </c>
      <c r="BE17" s="161"/>
      <c r="BF17" s="160">
        <f>BD17+1</f>
        <v>45805</v>
      </c>
      <c r="BG17" s="161"/>
      <c r="BH17" s="160">
        <f>BF17+1</f>
        <v>45806</v>
      </c>
      <c r="BI17" s="161"/>
      <c r="BJ17" s="197">
        <f>BH17+1</f>
        <v>45807</v>
      </c>
      <c r="BK17" s="198"/>
      <c r="BL17" s="197">
        <f>BJ17+1</f>
        <v>45808</v>
      </c>
      <c r="BM17" s="198"/>
    </row>
    <row r="18" spans="2:65">
      <c r="B18" s="175"/>
      <c r="C18" s="57" t="s">
        <v>46</v>
      </c>
      <c r="D18" s="181">
        <f>D17</f>
        <v>45778</v>
      </c>
      <c r="E18" s="181"/>
      <c r="F18" s="182">
        <f>F17</f>
        <v>45779</v>
      </c>
      <c r="G18" s="156"/>
      <c r="H18" s="155">
        <f>H17</f>
        <v>45780</v>
      </c>
      <c r="I18" s="156"/>
      <c r="J18" s="155">
        <f>J17</f>
        <v>45781</v>
      </c>
      <c r="K18" s="156"/>
      <c r="L18" s="155">
        <f>L17</f>
        <v>45782</v>
      </c>
      <c r="M18" s="156"/>
      <c r="N18" s="155">
        <f>N17</f>
        <v>45783</v>
      </c>
      <c r="O18" s="156"/>
      <c r="P18" s="155">
        <f>P17</f>
        <v>45784</v>
      </c>
      <c r="Q18" s="156"/>
      <c r="R18" s="155">
        <f>R17</f>
        <v>45785</v>
      </c>
      <c r="S18" s="156"/>
      <c r="T18" s="155">
        <f>T17</f>
        <v>45786</v>
      </c>
      <c r="U18" s="156"/>
      <c r="V18" s="155">
        <f>V17</f>
        <v>45787</v>
      </c>
      <c r="W18" s="156"/>
      <c r="X18" s="155">
        <f>X17</f>
        <v>45788</v>
      </c>
      <c r="Y18" s="156"/>
      <c r="Z18" s="155">
        <f>Z17</f>
        <v>45789</v>
      </c>
      <c r="AA18" s="156"/>
      <c r="AB18" s="155">
        <f>AB17</f>
        <v>45790</v>
      </c>
      <c r="AC18" s="156"/>
      <c r="AD18" s="155">
        <f>AD17</f>
        <v>45791</v>
      </c>
      <c r="AE18" s="156"/>
      <c r="AF18" s="155">
        <f>AF17</f>
        <v>45792</v>
      </c>
      <c r="AG18" s="156"/>
      <c r="AH18" s="155">
        <f>AH17</f>
        <v>45793</v>
      </c>
      <c r="AI18" s="156"/>
      <c r="AJ18" s="155">
        <f>AJ17</f>
        <v>45794</v>
      </c>
      <c r="AK18" s="156"/>
      <c r="AL18" s="155">
        <f>AL17</f>
        <v>45795</v>
      </c>
      <c r="AM18" s="156"/>
      <c r="AN18" s="155">
        <f>AN17</f>
        <v>45796</v>
      </c>
      <c r="AO18" s="156"/>
      <c r="AP18" s="155">
        <f>AP17</f>
        <v>45797</v>
      </c>
      <c r="AQ18" s="156"/>
      <c r="AR18" s="155">
        <f>AR17</f>
        <v>45798</v>
      </c>
      <c r="AS18" s="156"/>
      <c r="AT18" s="155">
        <f>AT17</f>
        <v>45799</v>
      </c>
      <c r="AU18" s="156"/>
      <c r="AV18" s="155">
        <f>AV17</f>
        <v>45800</v>
      </c>
      <c r="AW18" s="156"/>
      <c r="AX18" s="155">
        <f>AX17</f>
        <v>45801</v>
      </c>
      <c r="AY18" s="156"/>
      <c r="AZ18" s="155">
        <f>AZ17</f>
        <v>45802</v>
      </c>
      <c r="BA18" s="156"/>
      <c r="BB18" s="155">
        <f>BB17</f>
        <v>45803</v>
      </c>
      <c r="BC18" s="156"/>
      <c r="BD18" s="155">
        <f>BD17</f>
        <v>45804</v>
      </c>
      <c r="BE18" s="156"/>
      <c r="BF18" s="155">
        <f>BF17</f>
        <v>45805</v>
      </c>
      <c r="BG18" s="156"/>
      <c r="BH18" s="155">
        <f>BH17</f>
        <v>45806</v>
      </c>
      <c r="BI18" s="156"/>
      <c r="BJ18" s="199">
        <f>BJ17</f>
        <v>45807</v>
      </c>
      <c r="BK18" s="200"/>
      <c r="BL18" s="199">
        <f>BL17</f>
        <v>45808</v>
      </c>
      <c r="BM18" s="200"/>
    </row>
    <row r="19" spans="2:65">
      <c r="B19" s="175"/>
      <c r="C19" s="58" t="str">
        <f>設定!B5</f>
        <v>ゆうちょ(夫）</v>
      </c>
      <c r="D19" s="187">
        <f>'4月'!BJ19+SUMIF(E47:E56,設定!$B$5,D47:D56)-SUMIF(E58:E130,設定!$B$5,D58:D130)+SUMIF(E39,設定!$B$5,D39)+SUMIF(E41,設定!$B$5,D41)-SUMIF(E38,設定!$B$5,D38)-SUMIF(E40,設定!$B$5,D40)</f>
        <v>4100000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4100000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4100000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4100000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4100000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4100000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4100000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4100000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4100000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4100000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4100000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4100000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4100000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4100000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4100000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4100000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4100000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4100000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4100000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4100000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4100000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4100000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4100000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4100000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4100000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4100000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4100000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4100000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4100000</v>
      </c>
      <c r="BI19" s="188"/>
      <c r="BJ19" s="187">
        <f>BH19+SUMIF(BK47:BK56,設定!$B$5,BJ47:BJ56)-SUMIF(BK58:BK130,設定!$B$5,BJ58:BJ130)+SUMIF(BK39,設定!$B$5,BJ39)+SUMIF(BK41,設定!$B$5,BJ41)-SUMIF(BK38,設定!$B$5,BJ38)-SUMIF(BK40,設定!$B$5,BJ40)</f>
        <v>4100000</v>
      </c>
      <c r="BK19" s="188"/>
      <c r="BL19" s="187">
        <f>BJ19+SUMIF(BM47:BM56,設定!$B$5,BL47:BL56)-SUMIF(BM58:BM130,設定!$B$5,BL58:BL130)+SUMIF(BM39,設定!$B$5,BL39)+SUMIF(BM41,設定!$B$5,BL41)-SUMIF(BM38,設定!$B$5,BL38)-SUMIF(BM40,設定!$B$5,BL40)</f>
        <v>4100000</v>
      </c>
      <c r="BM19" s="188"/>
    </row>
    <row r="20" spans="2:65">
      <c r="B20" s="175"/>
      <c r="C20" s="58" t="str">
        <f>設定!B6</f>
        <v>ゆうちょ(妻）</v>
      </c>
      <c r="D20" s="183">
        <f>'4月'!BJ20+SUMIF(E47:E56,設定!$B$6,D47:D56)-SUMIF(E58:E130,設定!$B$6,D58:D130)+SUMIF(E39,設定!$B$6,D39)+SUMIF(E41,設定!$B$6,D41)-SUMIF(E38,設定!$B$6,D38)-SUMIF(E40,設定!$B$6,D40)</f>
        <v>1550000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1550000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1550000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1550000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1550000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1550000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1550000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1550000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1550000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1550000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1550000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1550000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1550000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1550000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1550000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1550000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1550000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1550000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1550000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1550000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1550000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1550000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1550000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1550000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1550000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1550000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1550000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1550000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1550000</v>
      </c>
      <c r="BI20" s="184"/>
      <c r="BJ20" s="183">
        <f>BH20+SUMIF(BK47:BK56,設定!$B$6,BJ47:BJ56)-SUMIF(BK58:BK130,設定!$B$6,BJ58:BJ130)+SUMIF(BK39,設定!$B$6,BJ39)+SUMIF(BK41,設定!$B$6,BJ41)-SUMIF(BK38,設定!$B$6,BJ38)-SUMIF(BK40,設定!$B$6,BJ40)</f>
        <v>1550000</v>
      </c>
      <c r="BK20" s="184"/>
      <c r="BL20" s="183">
        <f>BJ20+SUMIF(BM47:BM56,設定!$B$6,BL47:BL56)-SUMIF(BM58:BM130,設定!$B$6,BL58:BL130)+SUMIF(BM39,設定!$B$6,BL39)+SUMIF(BM41,設定!$B$6,BL41)-SUMIF(BM38,設定!$B$6,BL38)-SUMIF(BM40,設定!$B$6,BL40)</f>
        <v>1550000</v>
      </c>
      <c r="BM20" s="184"/>
    </row>
    <row r="21" spans="2:65">
      <c r="B21" s="175"/>
      <c r="C21" s="58" t="str">
        <f>設定!B7</f>
        <v>ゆうちょ(子供）</v>
      </c>
      <c r="D21" s="183">
        <f>'4月'!BJ21+SUMIF(E47:E56,設定!$B$7,D47:D56)-SUMIF(E58:E130,設定!$B$7,D58:D130)+SUMIF(E39,設定!$B$7,D39)+SUMIF(E41,設定!$B$7,D41)-SUMIF(E38,設定!$B$7,D38)-SUMIF(E40,設定!$B$7,D40)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  <c r="BJ21" s="183">
        <f>BH21+SUMIF(BK47:BK56,設定!$B$7,BJ47:BJ56)-SUMIF(BK58:BK130,設定!$B$7,BJ58:BJ130)+SUMIF(BK39,設定!$B$7,BJ39)+SUMIF(BK41,設定!$B$7,BJ41)-SUMIF(BK38,設定!$B$7,BJ38)-SUMIF(BK40,設定!$B$7,BJ40)</f>
        <v>1500000</v>
      </c>
      <c r="BK21" s="184"/>
      <c r="BL21" s="183">
        <f>BJ21+SUMIF(BM47:BM56,設定!$B$7,BL47:BL56)-SUMIF(BM58:BM130,設定!$B$7,BL58:BL130)+SUMIF(BM39,設定!$B$7,BL39)+SUMIF(BM41,設定!$B$7,BL41)-SUMIF(BM38,設定!$B$7,BL38)-SUMIF(BM40,設定!$B$7,BL40)</f>
        <v>1500000</v>
      </c>
      <c r="BM21" s="184"/>
    </row>
    <row r="22" spans="2:65">
      <c r="B22" s="175"/>
      <c r="C22" s="58" t="str">
        <f>設定!B8</f>
        <v>PayPay</v>
      </c>
      <c r="D22" s="183">
        <f>'4月'!BJ22+SUMIF(E47:E56,設定!$B$8,D47:D56)-SUMIF(E58:E130,設定!$B$8,D58:D130)+SUMIF(E39,設定!$B$8,D39)+SUMIF(E41,設定!$B$8,D41)-SUMIF(E38,設定!$B$8,D38)-SUMIF(E40,設定!$B$8,D40)</f>
        <v>92000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92000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  <c r="BJ22" s="183">
        <f>BH22+SUMIF(BK47:BK56,設定!$B$8,BJ47:BJ56)-SUMIF(BK58:BK130,設定!$B$8,BJ58:BJ130)+SUMIF(BK39,設定!$B$8,BJ39)+SUMIF(BK41,設定!$B$8,BJ41)-SUMIF(BK38,設定!$B$8,BJ38)-SUMIF(BK40,設定!$B$8,BJ40)</f>
        <v>92000</v>
      </c>
      <c r="BK22" s="184"/>
      <c r="BL22" s="183">
        <f>BJ22+SUMIF(BM47:BM56,設定!$B$8,BL47:BL56)-SUMIF(BM58:BM130,設定!$B$8,BL58:BL130)+SUMIF(BM39,設定!$B$8,BL39)+SUMIF(BM41,設定!$B$8,BL41)-SUMIF(BM38,設定!$B$8,BL38)-SUMIF(BM40,設定!$B$8,BL40)</f>
        <v>92000</v>
      </c>
      <c r="BM22" s="184"/>
    </row>
    <row r="23" spans="2:65">
      <c r="B23" s="175"/>
      <c r="C23" s="58" t="str">
        <f>設定!B9</f>
        <v>現金</v>
      </c>
      <c r="D23" s="183">
        <f>'4月'!BJ23+SUMIF(E47:E56,設定!$B$9,D47:D56)-SUMIF(E58:E130,設定!$B$9,D58:D130)+SUMIF(E39,設定!$B$9,D39)+SUMIF(E41,設定!$B$9,D41)-SUMIF(E38,設定!$B$9,D38)-SUMIF(E40,設定!$B$9,D40)</f>
        <v>93000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93000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93000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93000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93000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93000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93000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93000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93000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93000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93000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93000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93000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93000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93000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93000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93000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93000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93000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93000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93000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93000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93000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93000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93000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93000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93000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93000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93000</v>
      </c>
      <c r="BI23" s="184"/>
      <c r="BJ23" s="183">
        <f>BH23+SUMIF(BK47:BK56,設定!$B$9,BJ47:BJ56)-SUMIF(BK58:BK130,設定!$B$9,BJ58:BJ130)+SUMIF(BK39,設定!$B$9,BJ39)+SUMIF(BK41,設定!$B$9,BJ41)-SUMIF(BK38,設定!$B$9,BJ38)-SUMIF(BK40,設定!$B$9,BJ40)</f>
        <v>93000</v>
      </c>
      <c r="BK23" s="184"/>
      <c r="BL23" s="183">
        <f>BJ23+SUMIF(BM47:BM56,設定!$B$9,BL47:BL56)-SUMIF(BM58:BM130,設定!$B$9,BL58:BL130)+SUMIF(BM39,設定!$B$9,BL39)+SUMIF(BM41,設定!$B$9,BL41)-SUMIF(BM38,設定!$B$9,BL38)-SUMIF(BM40,設定!$B$9,BL40)</f>
        <v>93000</v>
      </c>
      <c r="BM23" s="184"/>
    </row>
    <row r="24" spans="2:65">
      <c r="B24" s="175"/>
      <c r="C24" s="58" t="str">
        <f>設定!B10</f>
        <v>JCB</v>
      </c>
      <c r="D24" s="183">
        <f>'4月'!BJ24+SUMIF(E47:E56,設定!$B$10,D47:D56)-SUMIF(E58:E130,設定!$B$10,D58:D130)+SUMIF(E39,設定!$B$10,D39)+SUMIF(E41,設定!$B$10,D41)-SUMIF(E38,設定!$B$10,D38)-SUMIF(E40,設定!$B$10,D40)</f>
        <v>-360000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-360000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-360000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-360000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-360000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-360000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-360000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-360000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-360000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-360000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-360000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-360000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-360000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-360000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-360000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-360000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-360000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-360000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-360000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-360000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-360000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-360000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-360000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-360000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-360000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-360000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-360000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-360000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-360000</v>
      </c>
      <c r="BI24" s="184"/>
      <c r="BJ24" s="183">
        <f>BH24+SUMIF(BK47:BK56,設定!$B$10,BJ47:BJ56)-SUMIF(BK58:BK130,設定!$B$10,BJ58:BJ130)+SUMIF(BK39,設定!$B$10,BJ39)+SUMIF(BK41,設定!$B$10,BJ41)-SUMIF(BK38,設定!$B$10,BJ38)-SUMIF(BK40,設定!$B$10,BJ40)</f>
        <v>-360000</v>
      </c>
      <c r="BK24" s="184"/>
      <c r="BL24" s="183">
        <f>BJ24+SUMIF(BM47:BM56,設定!$B$10,BL47:BL56)-SUMIF(BM58:BM130,設定!$B$10,BL58:BL130)+SUMIF(BM39,設定!$B$10,BL39)+SUMIF(BM41,設定!$B$10,BL41)-SUMIF(BM38,設定!$B$10,BL38)-SUMIF(BM40,設定!$B$10,BL40)</f>
        <v>-360000</v>
      </c>
      <c r="BM24" s="184"/>
    </row>
    <row r="25" spans="2:65">
      <c r="B25" s="175"/>
      <c r="C25" s="58" t="str">
        <f>設定!B11</f>
        <v>VISA</v>
      </c>
      <c r="D25" s="183">
        <f>'4月'!BJ25+SUMIF(E47:E56,設定!$B$11,D47:D56)-SUMIF(E58:E130,設定!$B$11,D58:D130)+SUMIF(E39,設定!$B$11,D39)+SUMIF(E41,設定!$B$11,D41)-SUMIF(E38,設定!$B$11,D38)-SUMIF(E40,設定!$B$11,D40)</f>
        <v>-92000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-92000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-92000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-92000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-92000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-92000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-92000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-92000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-92000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-92000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-92000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-92000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-92000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-92000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-92000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-92000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-92000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-92000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-92000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-92000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-92000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-92000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-92000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-92000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-92000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-92000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-92000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-92000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-92000</v>
      </c>
      <c r="BI25" s="184"/>
      <c r="BJ25" s="183">
        <f>BH25+SUMIF(BK47:BK56,設定!$B$11,BJ47:BJ56)-SUMIF(BK58:BK130,設定!$B$11,BJ58:BJ130)+SUMIF(BK39,設定!$B$11,BJ39)+SUMIF(BK41,設定!$B$11,BJ41)-SUMIF(BK38,設定!$B$11,BJ38)-SUMIF(BK40,設定!$B$11,BJ40)</f>
        <v>-92000</v>
      </c>
      <c r="BK25" s="184"/>
      <c r="BL25" s="183">
        <f>BJ25+SUMIF(BM47:BM56,設定!$B$11,BL47:BL56)-SUMIF(BM58:BM130,設定!$B$11,BL58:BL130)+SUMIF(BM39,設定!$B$11,BL39)+SUMIF(BM41,設定!$B$11,BL41)-SUMIF(BM38,設定!$B$11,BL38)-SUMIF(BM40,設定!$B$11,BL40)</f>
        <v>-92000</v>
      </c>
      <c r="BM25" s="184"/>
    </row>
    <row r="26" spans="2:65">
      <c r="B26" s="175"/>
      <c r="C26" s="58" t="str">
        <f>設定!B12</f>
        <v>MASTER</v>
      </c>
      <c r="D26" s="183">
        <f>'4月'!BJ26+SUMIF(E47:E56,設定!$B$12,D47:D56)-SUMIF(E58:E130,設定!$B$12,D58:D130)+SUMIF(E39,設定!$B$12,D39)+SUMIF(E41,設定!$B$12,D41)-SUMIF(E38,設定!$B$12,D38)-SUMIF(E40,設定!$B$12,D40)</f>
        <v>-30000</v>
      </c>
      <c r="E26" s="184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  <c r="BJ26" s="183">
        <f>BH26+SUMIF(BK47:BK56,設定!$B$12,BJ47:BJ56)-SUMIF(BK58:BK130,設定!$B$12,BJ58:BJ130)+SUMIF(BK39,設定!$B$12,BJ39)+SUMIF(BK41,設定!$B$12,BJ41)-SUMIF(BK38,設定!$B$12,BJ38)-SUMIF(BK40,設定!$B$12,BJ40)</f>
        <v>-30000</v>
      </c>
      <c r="BK26" s="184"/>
      <c r="BL26" s="183">
        <f>BJ26+SUMIF(BM47:BM56,設定!$B$12,BL47:BL56)-SUMIF(BM58:BM130,設定!$B$12,BL58:BL130)+SUMIF(BM39,設定!$B$12,BL39)+SUMIF(BM41,設定!$B$12,BL41)-SUMIF(BM38,設定!$B$12,BL38)-SUMIF(BM40,設定!$B$12,BL40)</f>
        <v>-30000</v>
      </c>
      <c r="BM26" s="184"/>
    </row>
    <row r="27" spans="2:65">
      <c r="B27" s="175"/>
      <c r="C27" s="58" t="str">
        <f>設定!B13</f>
        <v>GMO証券</v>
      </c>
      <c r="D27" s="183">
        <f>'4月'!BJ27+SUMIF(E47:E56,設定!$B$13,D47:D56)-SUMIF(E58:E130,設定!$B$13,D58:D130)+SUMIF(E39,設定!$B$13,D39)+SUMIF(E41,設定!$B$13,D41)-SUMIF(E38,設定!$B$13,D38)-SUMIF(E40,設定!$B$13,D40)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  <c r="BJ27" s="183">
        <f>BH27+SUMIF(BK47:BK56,設定!$B$13,BJ47:BJ56)-SUMIF(BK58:BK130,設定!$B$13,BJ58:BJ130)+SUMIF(BK39,設定!$B$13,BJ39)+SUMIF(BK41,設定!$B$13,BJ41)-SUMIF(BK38,設定!$B$13,BJ38)-SUMIF(BK40,設定!$B$13,BJ40)</f>
        <v>1000000</v>
      </c>
      <c r="BK27" s="184"/>
      <c r="BL27" s="183">
        <f>BJ27+SUMIF(BM47:BM56,設定!$B$13,BL47:BL56)-SUMIF(BM58:BM130,設定!$B$13,BL58:BL130)+SUMIF(BM39,設定!$B$13,BL39)+SUMIF(BM41,設定!$B$13,BL41)-SUMIF(BM38,設定!$B$13,BL38)-SUMIF(BM40,設定!$B$13,BL40)</f>
        <v>1000000</v>
      </c>
      <c r="BM27" s="184"/>
    </row>
    <row r="28" spans="2:65">
      <c r="B28" s="175"/>
      <c r="C28" s="58">
        <f>設定!B14</f>
        <v>0</v>
      </c>
      <c r="D28" s="183">
        <f>'4月'!BJ28+SUMIF(E47:E56,設定!$B$14,D47:D56)-SUMIF(E58:E130,設定!$B$14,D58:D130)+SUMIF(E39,設定!$B$14,D39)+SUMIF(E41,設定!$B$14,D41)-SUMIF(E38,設定!$B$14,D38)-SUMIF(E40,設定!$B$14,D40)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  <c r="BJ28" s="183">
        <f>BH28+SUMIF(BK47:BK56,設定!$B$14,BJ47:BJ56)-SUMIF(BK58:BK130,設定!$B$14,BJ58:BJ130)+SUMIF(BK39,設定!$B$14,BJ39)+SUMIF(BK41,設定!$B$14,BJ41)-SUMIF(BK38,設定!$B$14,BJ38)-SUMIF(BK40,設定!$B$14,BJ40)</f>
        <v>0</v>
      </c>
      <c r="BK28" s="184"/>
      <c r="BL28" s="183">
        <f>BJ28+SUMIF(BM47:BM56,設定!$B$14,BL47:BL56)-SUMIF(BM58:BM130,設定!$B$14,BL58:BL130)+SUMIF(BM39,設定!$B$14,BL39)+SUMIF(BM41,設定!$B$14,BL41)-SUMIF(BM38,設定!$B$14,BL38)-SUMIF(BM40,設定!$B$14,BL40)</f>
        <v>0</v>
      </c>
      <c r="BM28" s="184"/>
    </row>
    <row r="29" spans="2:65">
      <c r="B29" s="175"/>
      <c r="C29" s="58">
        <f>設定!B15</f>
        <v>0</v>
      </c>
      <c r="D29" s="183">
        <f>'4月'!BJ29+SUMIF(E47:E56,設定!$B$15,D47:D56)-SUMIF(E58:E130,設定!$B$15,D58:D130)+SUMIF(E39,設定!$B$15,D39)+SUMIF(E41,設定!$B$15,D41)-SUMIF(E38,設定!$B$15,D38)-SUMIF(E40,設定!$B$15,D40)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  <c r="BJ29" s="183">
        <f>BH29+SUMIF(BK47:BK56,設定!$B$15,BJ47:BJ56)-SUMIF(BK58:BK130,設定!$B$15,BJ58:BJ130)+SUMIF(BK39,設定!$B$15,BJ39)+SUMIF(BK41,設定!$B$15,BJ41)-SUMIF(BK38,設定!$B$15,BJ38)-SUMIF(BK40,設定!$B$15,BJ40)</f>
        <v>0</v>
      </c>
      <c r="BK29" s="184"/>
      <c r="BL29" s="183">
        <f>BJ29+SUMIF(BM47:BM56,設定!$B$15,BL47:BL56)-SUMIF(BM58:BM130,設定!$B$15,BL58:BL130)+SUMIF(BM39,設定!$B$15,BL39)+SUMIF(BM41,設定!$B$15,BL41)-SUMIF(BM38,設定!$B$15,BL38)-SUMIF(BM40,設定!$B$15,BL40)</f>
        <v>0</v>
      </c>
      <c r="BM29" s="184"/>
    </row>
    <row r="30" spans="2:65">
      <c r="B30" s="175"/>
      <c r="C30" s="58">
        <f>設定!B16</f>
        <v>0</v>
      </c>
      <c r="D30" s="183">
        <f>'4月'!BJ30+SUMIF(E47:E56,設定!$B$16,D47:D56)-SUMIF(E58:E130,設定!$B$16,D58:D130)+SUMIF(E39,設定!$B$16,D39)+SUMIF(E41,設定!$B$16,D41)-SUMIF(E38,設定!$B$16,D38)-SUMIF(E40,設定!$B$16,D40)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  <c r="BJ30" s="183">
        <f>BH30+SUMIF(BK47:BK56,設定!$B$16,BJ47:BJ56)-SUMIF(BK58:BK130,設定!$B$16,BJ58:BJ130)+SUMIF(BK39,設定!$B$16,BJ39)+SUMIF(BK41,設定!$B$16,BJ41)-SUMIF(BK38,設定!$B$16,BJ38)-SUMIF(BK40,設定!$B$16,BJ40)</f>
        <v>0</v>
      </c>
      <c r="BK30" s="184"/>
      <c r="BL30" s="183">
        <f>BJ30+SUMIF(BM47:BM56,設定!$B$16,BL47:BL56)-SUMIF(BM58:BM130,設定!$B$16,BL58:BL130)+SUMIF(BM39,設定!$B$16,BL39)+SUMIF(BM41,設定!$B$16,BL41)-SUMIF(BM38,設定!$B$16,BL38)-SUMIF(BM40,設定!$B$16,BL40)</f>
        <v>0</v>
      </c>
      <c r="BM30" s="184"/>
    </row>
    <row r="31" spans="2:65">
      <c r="B31" s="175"/>
      <c r="C31" s="58">
        <f>設定!B17</f>
        <v>0</v>
      </c>
      <c r="D31" s="183">
        <f>'4月'!BJ31+SUMIF(E47:E56,設定!$B$17,D47:D56)-SUMIF(E58:E130,設定!$B$17,D58:D130)+SUMIF(E39,設定!$B$17,D39)+SUMIF(E41,設定!$B$17,D41)-SUMIF(E38,設定!$B$17,D38)-SUMIF(E40,設定!$B$17,D40)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  <c r="BJ31" s="183">
        <f>BH31+SUMIF(BK47:BK56,設定!$B$17,BJ47:BJ56)-SUMIF(BK58:BK130,設定!$B$17,BJ58:BJ130)+SUMIF(BK39,設定!$B$17,BJ39)+SUMIF(BK41,設定!$B$17,BJ41)-SUMIF(BK38,設定!$B$17,BJ38)-SUMIF(BK40,設定!$B$17,BJ40)</f>
        <v>0</v>
      </c>
      <c r="BK31" s="184"/>
      <c r="BL31" s="183">
        <f>BJ31+SUMIF(BM47:BM56,設定!$B$17,BL47:BL56)-SUMIF(BM58:BM130,設定!$B$17,BL58:BL130)+SUMIF(BM39,設定!$B$17,BL39)+SUMIF(BM41,設定!$B$17,BL41)-SUMIF(BM38,設定!$B$17,BL38)-SUMIF(BM40,設定!$B$17,BL40)</f>
        <v>0</v>
      </c>
      <c r="BM31" s="184"/>
    </row>
    <row r="32" spans="2:65">
      <c r="B32" s="175"/>
      <c r="C32" s="58">
        <f>設定!B18</f>
        <v>0</v>
      </c>
      <c r="D32" s="183">
        <f>'4月'!BJ32+SUMIF(E47:E56,設定!$B$18,D47:D56)-SUMIF(E58:E130,設定!$B$18,D58:D130)+SUMIF(E39,設定!$B$18,D39)+SUMIF(E41,設定!$B$18,D41)-SUMIF(E38,設定!$B$18,D38)-SUMIF(E40,設定!$B$18,D40)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  <c r="BJ32" s="183">
        <f>BH32+SUMIF(BK47:BK56,設定!$B$18,BJ47:BJ56)-SUMIF(BK58:BK130,設定!$B$18,BJ58:BJ130)+SUMIF(BK39,設定!$B$18,BJ39)+SUMIF(BK41,設定!$B$18,BJ41)-SUMIF(BK38,設定!$B$18,BJ38)-SUMIF(BK40,設定!$B$18,BJ40)</f>
        <v>0</v>
      </c>
      <c r="BK32" s="184"/>
      <c r="BL32" s="183">
        <f>BJ32+SUMIF(BM47:BM56,設定!$B$18,BL47:BL56)-SUMIF(BM58:BM130,設定!$B$18,BL58:BL130)+SUMIF(BM39,設定!$B$18,BL39)+SUMIF(BM41,設定!$B$18,BL41)-SUMIF(BM38,設定!$B$18,BL38)-SUMIF(BM40,設定!$B$18,BL40)</f>
        <v>0</v>
      </c>
      <c r="BM32" s="184"/>
    </row>
    <row r="33" spans="2:65">
      <c r="B33" s="175"/>
      <c r="C33" s="58">
        <f>設定!B19</f>
        <v>0</v>
      </c>
      <c r="D33" s="183">
        <f>'4月'!BJ33+SUMIF(E47:E56,設定!$B$19,D47:D56)-SUMIF(E58:E130,設定!$B$19,D58:D130)+SUMIF(E39,設定!$B$19,D39)+SUMIF(E41,設定!$B$19,D41)-SUMIF(E38,設定!$B$19,D38)-SUMIF(E40,設定!$B$19,D40)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  <c r="BJ33" s="183">
        <f>BH33+SUMIF(BK47:BK56,設定!$B$19,BJ47:BJ56)-SUMIF(BK58:BK130,設定!$B$19,BJ58:BJ130)+SUMIF(BK39,設定!$B$19,BJ39)+SUMIF(BK41,設定!$B$19,BJ41)-SUMIF(BK38,設定!$B$19,BJ38)-SUMIF(BK40,設定!$B$19,BJ40)</f>
        <v>0</v>
      </c>
      <c r="BK33" s="184"/>
      <c r="BL33" s="183">
        <f>BJ33+SUMIF(BM47:BM56,設定!$B$19,BL47:BL56)-SUMIF(BM58:BM130,設定!$B$19,BL58:BL130)+SUMIF(BM39,設定!$B$19,BL39)+SUMIF(BM41,設定!$B$19,BL41)-SUMIF(BM38,設定!$B$19,BL38)-SUMIF(BM40,設定!$B$19,BL40)</f>
        <v>0</v>
      </c>
      <c r="BM33" s="184"/>
    </row>
    <row r="34" spans="2:65" s="75" customFormat="1" ht="21" thickBot="1">
      <c r="B34" s="186"/>
      <c r="C34" s="81" t="s">
        <v>65</v>
      </c>
      <c r="D34" s="153">
        <f>SUM(D19:E33)</f>
        <v>7853000</v>
      </c>
      <c r="E34" s="154"/>
      <c r="F34" s="153">
        <f>SUM(F19:G33)</f>
        <v>7853000</v>
      </c>
      <c r="G34" s="154"/>
      <c r="H34" s="153">
        <f t="shared" ref="H34" si="6">SUM(H19:I33)</f>
        <v>7853000</v>
      </c>
      <c r="I34" s="154"/>
      <c r="J34" s="153">
        <f t="shared" ref="J34" si="7">SUM(J19:K33)</f>
        <v>7853000</v>
      </c>
      <c r="K34" s="154"/>
      <c r="L34" s="153">
        <f t="shared" ref="L34" si="8">SUM(L19:M33)</f>
        <v>7853000</v>
      </c>
      <c r="M34" s="154"/>
      <c r="N34" s="153">
        <f t="shared" ref="N34" si="9">SUM(N19:O33)</f>
        <v>7853000</v>
      </c>
      <c r="O34" s="154"/>
      <c r="P34" s="153">
        <f t="shared" ref="P34" si="10">SUM(P19:Q33)</f>
        <v>7853000</v>
      </c>
      <c r="Q34" s="154"/>
      <c r="R34" s="153">
        <f t="shared" ref="R34" si="11">SUM(R19:S33)</f>
        <v>7853000</v>
      </c>
      <c r="S34" s="154"/>
      <c r="T34" s="153">
        <f t="shared" ref="T34" si="12">SUM(T19:U33)</f>
        <v>7853000</v>
      </c>
      <c r="U34" s="154"/>
      <c r="V34" s="153">
        <f t="shared" ref="V34" si="13">SUM(V19:W33)</f>
        <v>7853000</v>
      </c>
      <c r="W34" s="154"/>
      <c r="X34" s="153">
        <f t="shared" ref="X34" si="14">SUM(X19:Y33)</f>
        <v>7853000</v>
      </c>
      <c r="Y34" s="154"/>
      <c r="Z34" s="153">
        <f t="shared" ref="Z34" si="15">SUM(Z19:AA33)</f>
        <v>7853000</v>
      </c>
      <c r="AA34" s="154"/>
      <c r="AB34" s="153">
        <f t="shared" ref="AB34" si="16">SUM(AB19:AC33)</f>
        <v>7853000</v>
      </c>
      <c r="AC34" s="154"/>
      <c r="AD34" s="153">
        <f t="shared" ref="AD34" si="17">SUM(AD19:AE33)</f>
        <v>7853000</v>
      </c>
      <c r="AE34" s="154"/>
      <c r="AF34" s="153">
        <f t="shared" ref="AF34" si="18">SUM(AF19:AG33)</f>
        <v>7853000</v>
      </c>
      <c r="AG34" s="154"/>
      <c r="AH34" s="153">
        <f t="shared" ref="AH34" si="19">SUM(AH19:AI33)</f>
        <v>7853000</v>
      </c>
      <c r="AI34" s="154"/>
      <c r="AJ34" s="153">
        <f t="shared" ref="AJ34" si="20">SUM(AJ19:AK33)</f>
        <v>7853000</v>
      </c>
      <c r="AK34" s="154"/>
      <c r="AL34" s="153">
        <f t="shared" ref="AL34" si="21">SUM(AL19:AM33)</f>
        <v>7853000</v>
      </c>
      <c r="AM34" s="154"/>
      <c r="AN34" s="153">
        <f t="shared" ref="AN34" si="22">SUM(AN19:AO33)</f>
        <v>7853000</v>
      </c>
      <c r="AO34" s="154"/>
      <c r="AP34" s="153">
        <f t="shared" ref="AP34" si="23">SUM(AP19:AQ33)</f>
        <v>7853000</v>
      </c>
      <c r="AQ34" s="154"/>
      <c r="AR34" s="153">
        <f t="shared" ref="AR34" si="24">SUM(AR19:AS33)</f>
        <v>7853000</v>
      </c>
      <c r="AS34" s="154"/>
      <c r="AT34" s="153">
        <f t="shared" ref="AT34" si="25">SUM(AT19:AU33)</f>
        <v>7853000</v>
      </c>
      <c r="AU34" s="154"/>
      <c r="AV34" s="153">
        <f t="shared" ref="AV34" si="26">SUM(AV19:AW33)</f>
        <v>7853000</v>
      </c>
      <c r="AW34" s="154"/>
      <c r="AX34" s="153">
        <f t="shared" ref="AX34" si="27">SUM(AX19:AY33)</f>
        <v>7853000</v>
      </c>
      <c r="AY34" s="154"/>
      <c r="AZ34" s="153">
        <f t="shared" ref="AZ34" si="28">SUM(AZ19:BA33)</f>
        <v>7853000</v>
      </c>
      <c r="BA34" s="154"/>
      <c r="BB34" s="153">
        <f t="shared" ref="BB34" si="29">SUM(BB19:BC33)</f>
        <v>7853000</v>
      </c>
      <c r="BC34" s="154"/>
      <c r="BD34" s="153">
        <f t="shared" ref="BD34" si="30">SUM(BD19:BE33)</f>
        <v>7853000</v>
      </c>
      <c r="BE34" s="154"/>
      <c r="BF34" s="153">
        <f t="shared" ref="BF34" si="31">SUM(BF19:BG33)</f>
        <v>7853000</v>
      </c>
      <c r="BG34" s="154"/>
      <c r="BH34" s="153">
        <f t="shared" ref="BH34" si="32">SUM(BH19:BI33)</f>
        <v>7853000</v>
      </c>
      <c r="BI34" s="154"/>
      <c r="BJ34" s="153">
        <f t="shared" ref="BJ34" si="33">SUM(BJ19:BK33)</f>
        <v>7853000</v>
      </c>
      <c r="BK34" s="154"/>
      <c r="BL34" s="153">
        <f t="shared" ref="BL34" si="34">SUM(BL19:BM33)</f>
        <v>7853000</v>
      </c>
      <c r="BM34" s="154"/>
    </row>
    <row r="35" spans="2:65" ht="21" thickBot="1">
      <c r="C35">
        <v>1</v>
      </c>
    </row>
    <row r="36" spans="2:65">
      <c r="B36" s="157" t="s">
        <v>62</v>
      </c>
      <c r="C36" s="45" t="s">
        <v>47</v>
      </c>
      <c r="D36" s="160">
        <f>D44</f>
        <v>45778</v>
      </c>
      <c r="E36" s="161"/>
      <c r="F36" s="160">
        <f>D36+1</f>
        <v>45779</v>
      </c>
      <c r="G36" s="161"/>
      <c r="H36" s="160">
        <f>F36+1</f>
        <v>45780</v>
      </c>
      <c r="I36" s="161"/>
      <c r="J36" s="160">
        <f>H36+1</f>
        <v>45781</v>
      </c>
      <c r="K36" s="161"/>
      <c r="L36" s="160">
        <f>J36+1</f>
        <v>45782</v>
      </c>
      <c r="M36" s="161"/>
      <c r="N36" s="160">
        <f>L36+1</f>
        <v>45783</v>
      </c>
      <c r="O36" s="161"/>
      <c r="P36" s="160">
        <f>N36+1</f>
        <v>45784</v>
      </c>
      <c r="Q36" s="161"/>
      <c r="R36" s="160">
        <f>P36+1</f>
        <v>45785</v>
      </c>
      <c r="S36" s="161"/>
      <c r="T36" s="160">
        <f>R36+1</f>
        <v>45786</v>
      </c>
      <c r="U36" s="161"/>
      <c r="V36" s="160">
        <f>T36+1</f>
        <v>45787</v>
      </c>
      <c r="W36" s="161"/>
      <c r="X36" s="160">
        <f>V36+1</f>
        <v>45788</v>
      </c>
      <c r="Y36" s="161"/>
      <c r="Z36" s="160">
        <f>X36+1</f>
        <v>45789</v>
      </c>
      <c r="AA36" s="161"/>
      <c r="AB36" s="160">
        <f>Z36+1</f>
        <v>45790</v>
      </c>
      <c r="AC36" s="161"/>
      <c r="AD36" s="160">
        <f>AB36+1</f>
        <v>45791</v>
      </c>
      <c r="AE36" s="161"/>
      <c r="AF36" s="160">
        <f>AD36+1</f>
        <v>45792</v>
      </c>
      <c r="AG36" s="161"/>
      <c r="AH36" s="160">
        <f>AF36+1</f>
        <v>45793</v>
      </c>
      <c r="AI36" s="161"/>
      <c r="AJ36" s="160">
        <f>AH36+1</f>
        <v>45794</v>
      </c>
      <c r="AK36" s="161"/>
      <c r="AL36" s="160">
        <f>AJ36+1</f>
        <v>45795</v>
      </c>
      <c r="AM36" s="161"/>
      <c r="AN36" s="160">
        <f>AL36+1</f>
        <v>45796</v>
      </c>
      <c r="AO36" s="161"/>
      <c r="AP36" s="160">
        <f>AN36+1</f>
        <v>45797</v>
      </c>
      <c r="AQ36" s="161"/>
      <c r="AR36" s="160">
        <f>AP36+1</f>
        <v>45798</v>
      </c>
      <c r="AS36" s="161"/>
      <c r="AT36" s="160">
        <f>AR36+1</f>
        <v>45799</v>
      </c>
      <c r="AU36" s="161"/>
      <c r="AV36" s="160">
        <f>AT36+1</f>
        <v>45800</v>
      </c>
      <c r="AW36" s="161"/>
      <c r="AX36" s="160">
        <f>AV36+1</f>
        <v>45801</v>
      </c>
      <c r="AY36" s="161"/>
      <c r="AZ36" s="160">
        <f>AX36+1</f>
        <v>45802</v>
      </c>
      <c r="BA36" s="161"/>
      <c r="BB36" s="160">
        <f>AZ36+1</f>
        <v>45803</v>
      </c>
      <c r="BC36" s="161"/>
      <c r="BD36" s="160">
        <f>BB36+1</f>
        <v>45804</v>
      </c>
      <c r="BE36" s="161"/>
      <c r="BF36" s="160">
        <f>BD36+1</f>
        <v>45805</v>
      </c>
      <c r="BG36" s="161"/>
      <c r="BH36" s="160">
        <f>BF36+1</f>
        <v>45806</v>
      </c>
      <c r="BI36" s="161"/>
      <c r="BJ36" s="197">
        <f>BH36+1</f>
        <v>45807</v>
      </c>
      <c r="BK36" s="198"/>
      <c r="BL36" s="197">
        <f>BJ36+1</f>
        <v>45808</v>
      </c>
      <c r="BM36" s="198"/>
    </row>
    <row r="37" spans="2:65" ht="21" thickBot="1">
      <c r="B37" s="158"/>
      <c r="C37" s="46" t="s">
        <v>46</v>
      </c>
      <c r="D37" s="162">
        <f>D36</f>
        <v>45778</v>
      </c>
      <c r="E37" s="163"/>
      <c r="F37" s="155">
        <f>F36</f>
        <v>45779</v>
      </c>
      <c r="G37" s="156"/>
      <c r="H37" s="155">
        <f>H36</f>
        <v>45780</v>
      </c>
      <c r="I37" s="156"/>
      <c r="J37" s="155">
        <f>J36</f>
        <v>45781</v>
      </c>
      <c r="K37" s="156"/>
      <c r="L37" s="155">
        <f>L36</f>
        <v>45782</v>
      </c>
      <c r="M37" s="156"/>
      <c r="N37" s="155">
        <f>N36</f>
        <v>45783</v>
      </c>
      <c r="O37" s="156"/>
      <c r="P37" s="155">
        <f>P36</f>
        <v>45784</v>
      </c>
      <c r="Q37" s="156"/>
      <c r="R37" s="155">
        <f>R36</f>
        <v>45785</v>
      </c>
      <c r="S37" s="156"/>
      <c r="T37" s="155">
        <f>T36</f>
        <v>45786</v>
      </c>
      <c r="U37" s="156"/>
      <c r="V37" s="155">
        <f>V36</f>
        <v>45787</v>
      </c>
      <c r="W37" s="156"/>
      <c r="X37" s="155">
        <f>X36</f>
        <v>45788</v>
      </c>
      <c r="Y37" s="156"/>
      <c r="Z37" s="155">
        <f>Z36</f>
        <v>45789</v>
      </c>
      <c r="AA37" s="156"/>
      <c r="AB37" s="155">
        <f>AB36</f>
        <v>45790</v>
      </c>
      <c r="AC37" s="156"/>
      <c r="AD37" s="155">
        <f>AD36</f>
        <v>45791</v>
      </c>
      <c r="AE37" s="156"/>
      <c r="AF37" s="155">
        <f>AF36</f>
        <v>45792</v>
      </c>
      <c r="AG37" s="156"/>
      <c r="AH37" s="155">
        <f>AH36</f>
        <v>45793</v>
      </c>
      <c r="AI37" s="156"/>
      <c r="AJ37" s="155">
        <f>AJ36</f>
        <v>45794</v>
      </c>
      <c r="AK37" s="156"/>
      <c r="AL37" s="155">
        <f>AL36</f>
        <v>45795</v>
      </c>
      <c r="AM37" s="156"/>
      <c r="AN37" s="155">
        <f>AN36</f>
        <v>45796</v>
      </c>
      <c r="AO37" s="156"/>
      <c r="AP37" s="155">
        <f>AP36</f>
        <v>45797</v>
      </c>
      <c r="AQ37" s="156"/>
      <c r="AR37" s="155">
        <f>AR36</f>
        <v>45798</v>
      </c>
      <c r="AS37" s="156"/>
      <c r="AT37" s="155">
        <f>AT36</f>
        <v>45799</v>
      </c>
      <c r="AU37" s="156"/>
      <c r="AV37" s="155">
        <f>AV36</f>
        <v>45800</v>
      </c>
      <c r="AW37" s="156"/>
      <c r="AX37" s="155">
        <f>AX36</f>
        <v>45801</v>
      </c>
      <c r="AY37" s="156"/>
      <c r="AZ37" s="155">
        <f>AZ36</f>
        <v>45802</v>
      </c>
      <c r="BA37" s="156"/>
      <c r="BB37" s="155">
        <f>BB36</f>
        <v>45803</v>
      </c>
      <c r="BC37" s="156"/>
      <c r="BD37" s="155">
        <f>BD36</f>
        <v>45804</v>
      </c>
      <c r="BE37" s="156"/>
      <c r="BF37" s="155">
        <f>BF36</f>
        <v>45805</v>
      </c>
      <c r="BG37" s="156"/>
      <c r="BH37" s="155">
        <f>BH36</f>
        <v>45806</v>
      </c>
      <c r="BI37" s="156"/>
      <c r="BJ37" s="201">
        <f>BJ36</f>
        <v>45807</v>
      </c>
      <c r="BK37" s="202"/>
      <c r="BL37" s="201">
        <f>BL36</f>
        <v>45808</v>
      </c>
      <c r="BM37" s="202"/>
    </row>
    <row r="38" spans="2:65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  <c r="BJ38" s="53"/>
      <c r="BK38" s="52"/>
      <c r="BL38" s="53"/>
      <c r="BM38" s="52"/>
    </row>
    <row r="39" spans="2:65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  <c r="BJ39" s="54"/>
      <c r="BK39" s="49"/>
      <c r="BL39" s="54"/>
      <c r="BM39" s="49"/>
    </row>
    <row r="40" spans="2:65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  <c r="BJ40" s="55"/>
      <c r="BK40" s="50"/>
      <c r="BL40" s="55"/>
      <c r="BM40" s="50"/>
    </row>
    <row r="41" spans="2:65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  <c r="BJ41" s="54"/>
      <c r="BK41" s="49"/>
      <c r="BL41" s="54"/>
      <c r="BM41" s="49"/>
    </row>
    <row r="42" spans="2:65" ht="21" thickBot="1">
      <c r="C42">
        <v>1</v>
      </c>
    </row>
    <row r="43" spans="2:65" ht="21" hidden="1" thickBot="1">
      <c r="C43">
        <v>1</v>
      </c>
      <c r="D43" s="164">
        <f>WEEKDAY(D44)</f>
        <v>5</v>
      </c>
      <c r="E43" s="164"/>
      <c r="F43" s="164">
        <f t="shared" ref="F43" si="35">WEEKDAY(F44)</f>
        <v>6</v>
      </c>
      <c r="G43" s="164"/>
      <c r="H43" s="164">
        <f t="shared" ref="H43" si="36">WEEKDAY(H44)</f>
        <v>7</v>
      </c>
      <c r="I43" s="164"/>
      <c r="J43" s="164">
        <f t="shared" ref="J43" si="37">WEEKDAY(J44)</f>
        <v>1</v>
      </c>
      <c r="K43" s="164"/>
      <c r="L43" s="164">
        <f t="shared" ref="L43" si="38">WEEKDAY(L44)</f>
        <v>2</v>
      </c>
      <c r="M43" s="164"/>
      <c r="N43" s="164">
        <f t="shared" ref="N43" si="39">WEEKDAY(N44)</f>
        <v>3</v>
      </c>
      <c r="O43" s="164"/>
      <c r="P43" s="164">
        <f t="shared" ref="P43" si="40">WEEKDAY(P44)</f>
        <v>4</v>
      </c>
      <c r="Q43" s="164"/>
      <c r="R43" s="164">
        <f t="shared" ref="R43" si="41">WEEKDAY(R44)</f>
        <v>5</v>
      </c>
      <c r="S43" s="164"/>
      <c r="T43" s="164">
        <f t="shared" ref="T43" si="42">WEEKDAY(T44)</f>
        <v>6</v>
      </c>
      <c r="U43" s="164"/>
      <c r="V43" s="164">
        <f t="shared" ref="V43" si="43">WEEKDAY(V44)</f>
        <v>7</v>
      </c>
      <c r="W43" s="164"/>
      <c r="X43" s="164">
        <f t="shared" ref="X43" si="44">WEEKDAY(X44)</f>
        <v>1</v>
      </c>
      <c r="Y43" s="164"/>
      <c r="Z43" s="164">
        <f t="shared" ref="Z43" si="45">WEEKDAY(Z44)</f>
        <v>2</v>
      </c>
      <c r="AA43" s="164"/>
      <c r="AB43" s="164">
        <f t="shared" ref="AB43" si="46">WEEKDAY(AB44)</f>
        <v>3</v>
      </c>
      <c r="AC43" s="164"/>
      <c r="AD43" s="164">
        <f t="shared" ref="AD43" si="47">WEEKDAY(AD44)</f>
        <v>4</v>
      </c>
      <c r="AE43" s="164"/>
      <c r="AF43" s="164">
        <f t="shared" ref="AF43" si="48">WEEKDAY(AF44)</f>
        <v>5</v>
      </c>
      <c r="AG43" s="164"/>
      <c r="AH43" s="164">
        <f t="shared" ref="AH43" si="49">WEEKDAY(AH44)</f>
        <v>6</v>
      </c>
      <c r="AI43" s="164"/>
      <c r="AJ43" s="164">
        <f t="shared" ref="AJ43" si="50">WEEKDAY(AJ44)</f>
        <v>7</v>
      </c>
      <c r="AK43" s="164"/>
      <c r="AL43" s="164">
        <f t="shared" ref="AL43" si="51">WEEKDAY(AL44)</f>
        <v>1</v>
      </c>
      <c r="AM43" s="164"/>
      <c r="AN43" s="164">
        <f t="shared" ref="AN43" si="52">WEEKDAY(AN44)</f>
        <v>2</v>
      </c>
      <c r="AO43" s="164"/>
      <c r="AP43" s="164">
        <f t="shared" ref="AP43" si="53">WEEKDAY(AP44)</f>
        <v>3</v>
      </c>
      <c r="AQ43" s="164"/>
      <c r="AR43" s="164">
        <f t="shared" ref="AR43" si="54">WEEKDAY(AR44)</f>
        <v>4</v>
      </c>
      <c r="AS43" s="164"/>
      <c r="AT43" s="164">
        <f t="shared" ref="AT43" si="55">WEEKDAY(AT44)</f>
        <v>5</v>
      </c>
      <c r="AU43" s="164"/>
      <c r="AV43" s="164">
        <f t="shared" ref="AV43" si="56">WEEKDAY(AV44)</f>
        <v>6</v>
      </c>
      <c r="AW43" s="164"/>
      <c r="AX43" s="164">
        <f t="shared" ref="AX43" si="57">WEEKDAY(AX44)</f>
        <v>7</v>
      </c>
      <c r="AY43" s="164"/>
      <c r="AZ43" s="164">
        <f t="shared" ref="AZ43" si="58">WEEKDAY(AZ44)</f>
        <v>1</v>
      </c>
      <c r="BA43" s="164"/>
      <c r="BB43" s="164">
        <f t="shared" ref="BB43" si="59">WEEKDAY(BB44)</f>
        <v>2</v>
      </c>
      <c r="BC43" s="164"/>
      <c r="BD43" s="164">
        <f t="shared" ref="BD43" si="60">WEEKDAY(BD44)</f>
        <v>3</v>
      </c>
      <c r="BE43" s="164"/>
      <c r="BF43" s="164">
        <f t="shared" ref="BF43" si="61">WEEKDAY(BF44)</f>
        <v>4</v>
      </c>
      <c r="BG43" s="164"/>
      <c r="BH43" s="164">
        <f t="shared" ref="BH43" si="62">WEEKDAY(BH44)</f>
        <v>5</v>
      </c>
      <c r="BI43" s="164"/>
      <c r="BJ43" s="164">
        <f t="shared" ref="BJ43" si="63">WEEKDAY(BJ44)</f>
        <v>6</v>
      </c>
      <c r="BK43" s="164"/>
      <c r="BL43" s="164">
        <f t="shared" ref="BL43" si="64">WEEKDAY(BL44)</f>
        <v>7</v>
      </c>
      <c r="BM43" s="164"/>
    </row>
    <row r="44" spans="2:65">
      <c r="B44" s="33"/>
      <c r="C44" s="35" t="s">
        <v>47</v>
      </c>
      <c r="D44" s="160">
        <f>DATE(設定!N8,5,設定!N5)</f>
        <v>45778</v>
      </c>
      <c r="E44" s="161"/>
      <c r="F44" s="160">
        <f>D44+1</f>
        <v>45779</v>
      </c>
      <c r="G44" s="161"/>
      <c r="H44" s="160">
        <f>F44+1</f>
        <v>45780</v>
      </c>
      <c r="I44" s="161"/>
      <c r="J44" s="160">
        <f>H44+1</f>
        <v>45781</v>
      </c>
      <c r="K44" s="161"/>
      <c r="L44" s="160">
        <f>J44+1</f>
        <v>45782</v>
      </c>
      <c r="M44" s="161"/>
      <c r="N44" s="160">
        <f>L44+1</f>
        <v>45783</v>
      </c>
      <c r="O44" s="161"/>
      <c r="P44" s="160">
        <f>N44+1</f>
        <v>45784</v>
      </c>
      <c r="Q44" s="161"/>
      <c r="R44" s="160">
        <f>P44+1</f>
        <v>45785</v>
      </c>
      <c r="S44" s="161"/>
      <c r="T44" s="160">
        <f>R44+1</f>
        <v>45786</v>
      </c>
      <c r="U44" s="161"/>
      <c r="V44" s="160">
        <f>T44+1</f>
        <v>45787</v>
      </c>
      <c r="W44" s="161"/>
      <c r="X44" s="160">
        <f>V44+1</f>
        <v>45788</v>
      </c>
      <c r="Y44" s="161"/>
      <c r="Z44" s="160">
        <f>X44+1</f>
        <v>45789</v>
      </c>
      <c r="AA44" s="161"/>
      <c r="AB44" s="160">
        <f>Z44+1</f>
        <v>45790</v>
      </c>
      <c r="AC44" s="161"/>
      <c r="AD44" s="160">
        <f>AB44+1</f>
        <v>45791</v>
      </c>
      <c r="AE44" s="161"/>
      <c r="AF44" s="160">
        <f>AD44+1</f>
        <v>45792</v>
      </c>
      <c r="AG44" s="161"/>
      <c r="AH44" s="160">
        <f>AF44+1</f>
        <v>45793</v>
      </c>
      <c r="AI44" s="161"/>
      <c r="AJ44" s="160">
        <f>AH44+1</f>
        <v>45794</v>
      </c>
      <c r="AK44" s="161"/>
      <c r="AL44" s="160">
        <f>AJ44+1</f>
        <v>45795</v>
      </c>
      <c r="AM44" s="161"/>
      <c r="AN44" s="160">
        <f>AL44+1</f>
        <v>45796</v>
      </c>
      <c r="AO44" s="161"/>
      <c r="AP44" s="160">
        <f>AN44+1</f>
        <v>45797</v>
      </c>
      <c r="AQ44" s="161"/>
      <c r="AR44" s="160">
        <f>AP44+1</f>
        <v>45798</v>
      </c>
      <c r="AS44" s="161"/>
      <c r="AT44" s="160">
        <f>AR44+1</f>
        <v>45799</v>
      </c>
      <c r="AU44" s="161"/>
      <c r="AV44" s="160">
        <f>AT44+1</f>
        <v>45800</v>
      </c>
      <c r="AW44" s="161"/>
      <c r="AX44" s="160">
        <f>AV44+1</f>
        <v>45801</v>
      </c>
      <c r="AY44" s="161"/>
      <c r="AZ44" s="160">
        <f>AX44+1</f>
        <v>45802</v>
      </c>
      <c r="BA44" s="161"/>
      <c r="BB44" s="160">
        <f>AZ44+1</f>
        <v>45803</v>
      </c>
      <c r="BC44" s="161"/>
      <c r="BD44" s="160">
        <f>BB44+1</f>
        <v>45804</v>
      </c>
      <c r="BE44" s="161"/>
      <c r="BF44" s="160">
        <f>BD44+1</f>
        <v>45805</v>
      </c>
      <c r="BG44" s="161"/>
      <c r="BH44" s="160">
        <f>BF44+1</f>
        <v>45806</v>
      </c>
      <c r="BI44" s="161"/>
      <c r="BJ44" s="197">
        <f>BH44+1</f>
        <v>45807</v>
      </c>
      <c r="BK44" s="198"/>
      <c r="BL44" s="197">
        <f>BJ44+1</f>
        <v>45808</v>
      </c>
      <c r="BM44" s="198"/>
    </row>
    <row r="45" spans="2:65">
      <c r="B45" s="34"/>
      <c r="C45" s="38" t="s">
        <v>46</v>
      </c>
      <c r="D45" s="155">
        <f>D44</f>
        <v>45778</v>
      </c>
      <c r="E45" s="156"/>
      <c r="F45" s="155">
        <f>F44</f>
        <v>45779</v>
      </c>
      <c r="G45" s="156"/>
      <c r="H45" s="155">
        <f>H44</f>
        <v>45780</v>
      </c>
      <c r="I45" s="156"/>
      <c r="J45" s="155">
        <f>J44</f>
        <v>45781</v>
      </c>
      <c r="K45" s="156"/>
      <c r="L45" s="155">
        <f>L44</f>
        <v>45782</v>
      </c>
      <c r="M45" s="156"/>
      <c r="N45" s="155">
        <f>N44</f>
        <v>45783</v>
      </c>
      <c r="O45" s="156"/>
      <c r="P45" s="155">
        <f>P44</f>
        <v>45784</v>
      </c>
      <c r="Q45" s="156"/>
      <c r="R45" s="155">
        <f>R44</f>
        <v>45785</v>
      </c>
      <c r="S45" s="156"/>
      <c r="T45" s="155">
        <f>T44</f>
        <v>45786</v>
      </c>
      <c r="U45" s="156"/>
      <c r="V45" s="155">
        <f>V44</f>
        <v>45787</v>
      </c>
      <c r="W45" s="156"/>
      <c r="X45" s="155">
        <f>X44</f>
        <v>45788</v>
      </c>
      <c r="Y45" s="156"/>
      <c r="Z45" s="155">
        <f>Z44</f>
        <v>45789</v>
      </c>
      <c r="AA45" s="156"/>
      <c r="AB45" s="155">
        <f>AB44</f>
        <v>45790</v>
      </c>
      <c r="AC45" s="156"/>
      <c r="AD45" s="155">
        <f>AD44</f>
        <v>45791</v>
      </c>
      <c r="AE45" s="156"/>
      <c r="AF45" s="155">
        <f>AF44</f>
        <v>45792</v>
      </c>
      <c r="AG45" s="156"/>
      <c r="AH45" s="155">
        <f>AH44</f>
        <v>45793</v>
      </c>
      <c r="AI45" s="156"/>
      <c r="AJ45" s="155">
        <f>AJ44</f>
        <v>45794</v>
      </c>
      <c r="AK45" s="156"/>
      <c r="AL45" s="155">
        <f>AL44</f>
        <v>45795</v>
      </c>
      <c r="AM45" s="156"/>
      <c r="AN45" s="155">
        <f>AN44</f>
        <v>45796</v>
      </c>
      <c r="AO45" s="156"/>
      <c r="AP45" s="155">
        <f>AP44</f>
        <v>45797</v>
      </c>
      <c r="AQ45" s="156"/>
      <c r="AR45" s="155">
        <f>AR44</f>
        <v>45798</v>
      </c>
      <c r="AS45" s="156"/>
      <c r="AT45" s="155">
        <f>AT44</f>
        <v>45799</v>
      </c>
      <c r="AU45" s="156"/>
      <c r="AV45" s="155">
        <f>AV44</f>
        <v>45800</v>
      </c>
      <c r="AW45" s="156"/>
      <c r="AX45" s="155">
        <f>AX44</f>
        <v>45801</v>
      </c>
      <c r="AY45" s="156"/>
      <c r="AZ45" s="155">
        <f>AZ44</f>
        <v>45802</v>
      </c>
      <c r="BA45" s="156"/>
      <c r="BB45" s="155">
        <f>BB44</f>
        <v>45803</v>
      </c>
      <c r="BC45" s="156"/>
      <c r="BD45" s="155">
        <f>BD44</f>
        <v>45804</v>
      </c>
      <c r="BE45" s="156"/>
      <c r="BF45" s="155">
        <f>BF44</f>
        <v>45805</v>
      </c>
      <c r="BG45" s="156"/>
      <c r="BH45" s="155">
        <f>BH44</f>
        <v>45806</v>
      </c>
      <c r="BI45" s="156"/>
      <c r="BJ45" s="199">
        <f>BJ44</f>
        <v>45807</v>
      </c>
      <c r="BK45" s="200"/>
      <c r="BL45" s="199">
        <f>BL44</f>
        <v>45808</v>
      </c>
      <c r="BM45" s="200"/>
    </row>
    <row r="46" spans="2:65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  <c r="BJ46" s="39" t="s">
        <v>60</v>
      </c>
      <c r="BK46" s="40" t="s">
        <v>61</v>
      </c>
      <c r="BL46" s="39" t="s">
        <v>60</v>
      </c>
      <c r="BM46" s="40" t="s">
        <v>61</v>
      </c>
    </row>
    <row r="47" spans="2:65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  <c r="BJ47" s="41"/>
      <c r="BK47" s="42"/>
      <c r="BL47" s="41"/>
      <c r="BM47" s="42"/>
    </row>
    <row r="48" spans="2:65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/>
      <c r="AQ48" s="42"/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  <c r="BJ48" s="41"/>
      <c r="BK48" s="42"/>
      <c r="BL48" s="41"/>
      <c r="BM48" s="42"/>
    </row>
    <row r="49" spans="2:65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  <c r="BJ49" s="41"/>
      <c r="BK49" s="42"/>
      <c r="BL49" s="41"/>
      <c r="BM49" s="42"/>
    </row>
    <row r="50" spans="2:65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  <c r="BJ50" s="41"/>
      <c r="BK50" s="42"/>
      <c r="BL50" s="41"/>
      <c r="BM50" s="42"/>
    </row>
    <row r="51" spans="2:65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  <c r="BJ51" s="41"/>
      <c r="BK51" s="42"/>
      <c r="BL51" s="41"/>
      <c r="BM51" s="42"/>
    </row>
    <row r="52" spans="2:65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  <c r="BJ52" s="41"/>
      <c r="BK52" s="42"/>
      <c r="BL52" s="41"/>
      <c r="BM52" s="42"/>
    </row>
    <row r="53" spans="2:65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  <c r="BJ53" s="41"/>
      <c r="BK53" s="42"/>
      <c r="BL53" s="41"/>
      <c r="BM53" s="42"/>
    </row>
    <row r="54" spans="2:65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  <c r="BJ54" s="41"/>
      <c r="BK54" s="42"/>
      <c r="BL54" s="41"/>
      <c r="BM54" s="42"/>
    </row>
    <row r="55" spans="2:65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  <c r="BJ55" s="41"/>
      <c r="BK55" s="42"/>
      <c r="BL55" s="41"/>
      <c r="BM55" s="42"/>
    </row>
    <row r="56" spans="2:65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  <c r="BJ56" s="41"/>
      <c r="BK56" s="42"/>
      <c r="BL56" s="41"/>
      <c r="BM56" s="42"/>
    </row>
    <row r="57" spans="2:65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  <c r="BJ57" s="203">
        <f>SUM(BJ47:BJ56)</f>
        <v>0</v>
      </c>
      <c r="BK57" s="204"/>
      <c r="BL57" s="203">
        <f>SUM(BL47:BL56)</f>
        <v>0</v>
      </c>
      <c r="BM57" s="204"/>
    </row>
    <row r="58" spans="2:65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  <c r="BJ58" s="43"/>
      <c r="BK58" s="44"/>
      <c r="BL58" s="43"/>
      <c r="BM58" s="44"/>
    </row>
    <row r="59" spans="2:65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  <c r="BJ59" s="41"/>
      <c r="BK59" s="42"/>
      <c r="BL59" s="41"/>
      <c r="BM59" s="42"/>
    </row>
    <row r="60" spans="2:65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  <c r="BJ60" s="41"/>
      <c r="BK60" s="42"/>
      <c r="BL60" s="41"/>
      <c r="BM60" s="42"/>
    </row>
    <row r="61" spans="2:65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  <c r="BJ61" s="41"/>
      <c r="BK61" s="42"/>
      <c r="BL61" s="41"/>
      <c r="BM61" s="42"/>
    </row>
    <row r="62" spans="2:65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  <c r="BJ62" s="41"/>
      <c r="BK62" s="42"/>
      <c r="BL62" s="41"/>
      <c r="BM62" s="42"/>
    </row>
    <row r="63" spans="2:65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  <c r="BJ63" s="41"/>
      <c r="BK63" s="42"/>
      <c r="BL63" s="41"/>
      <c r="BM63" s="42"/>
    </row>
    <row r="64" spans="2:65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  <c r="BJ64" s="41"/>
      <c r="BK64" s="42"/>
      <c r="BL64" s="41"/>
      <c r="BM64" s="42"/>
    </row>
    <row r="65" spans="2:65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  <c r="BJ65" s="41"/>
      <c r="BK65" s="42"/>
      <c r="BL65" s="41"/>
      <c r="BM65" s="42"/>
    </row>
    <row r="66" spans="2:65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  <c r="BJ66" s="41"/>
      <c r="BK66" s="42"/>
      <c r="BL66" s="41"/>
      <c r="BM66" s="42"/>
    </row>
    <row r="67" spans="2:65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  <c r="BJ67" s="41"/>
      <c r="BK67" s="42"/>
      <c r="BL67" s="41"/>
      <c r="BM67" s="42"/>
    </row>
    <row r="68" spans="2:65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  <c r="BJ68" s="203">
        <f>SUM(BJ58:BJ67)</f>
        <v>0</v>
      </c>
      <c r="BK68" s="204"/>
      <c r="BL68" s="203">
        <f>SUM(BL58:BL67)</f>
        <v>0</v>
      </c>
      <c r="BM68" s="204"/>
    </row>
    <row r="69" spans="2:65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  <c r="BJ69" s="43"/>
      <c r="BK69" s="44"/>
      <c r="BL69" s="43"/>
      <c r="BM69" s="44"/>
    </row>
    <row r="70" spans="2:65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  <c r="BJ70" s="41"/>
      <c r="BK70" s="42"/>
      <c r="BL70" s="41"/>
      <c r="BM70" s="42"/>
    </row>
    <row r="71" spans="2:65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  <c r="BJ71" s="41"/>
      <c r="BK71" s="42"/>
      <c r="BL71" s="41"/>
      <c r="BM71" s="42"/>
    </row>
    <row r="72" spans="2:65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  <c r="BJ72" s="41"/>
      <c r="BK72" s="42"/>
      <c r="BL72" s="41"/>
      <c r="BM72" s="42"/>
    </row>
    <row r="73" spans="2:65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  <c r="BJ73" s="41"/>
      <c r="BK73" s="42"/>
      <c r="BL73" s="41"/>
      <c r="BM73" s="42"/>
    </row>
    <row r="74" spans="2:65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  <c r="BJ74" s="41"/>
      <c r="BK74" s="42"/>
      <c r="BL74" s="41"/>
      <c r="BM74" s="42"/>
    </row>
    <row r="75" spans="2:65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  <c r="BJ75" s="41"/>
      <c r="BK75" s="42"/>
      <c r="BL75" s="41"/>
      <c r="BM75" s="42"/>
    </row>
    <row r="76" spans="2:65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  <c r="BJ76" s="41"/>
      <c r="BK76" s="42"/>
      <c r="BL76" s="41"/>
      <c r="BM76" s="42"/>
    </row>
    <row r="77" spans="2:65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  <c r="BJ77" s="41"/>
      <c r="BK77" s="42"/>
      <c r="BL77" s="41"/>
      <c r="BM77" s="42"/>
    </row>
    <row r="78" spans="2:65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  <c r="BJ78" s="41"/>
      <c r="BK78" s="42"/>
      <c r="BL78" s="41"/>
      <c r="BM78" s="42"/>
    </row>
    <row r="79" spans="2:65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  <c r="BJ79" s="203">
        <f>SUM(BJ69:BJ78)</f>
        <v>0</v>
      </c>
      <c r="BK79" s="204"/>
      <c r="BL79" s="203">
        <f>SUM(BL69:BL78)</f>
        <v>0</v>
      </c>
      <c r="BM79" s="204"/>
    </row>
    <row r="80" spans="2:65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  <c r="BJ80" s="43"/>
      <c r="BK80" s="44"/>
      <c r="BL80" s="43"/>
      <c r="BM80" s="44"/>
    </row>
    <row r="81" spans="2:65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  <c r="BJ81" s="41"/>
      <c r="BK81" s="42"/>
      <c r="BL81" s="41"/>
      <c r="BM81" s="42"/>
    </row>
    <row r="82" spans="2:65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  <c r="BJ82" s="41"/>
      <c r="BK82" s="42"/>
      <c r="BL82" s="41"/>
      <c r="BM82" s="42"/>
    </row>
    <row r="83" spans="2:65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  <c r="BJ83" s="41"/>
      <c r="BK83" s="42"/>
      <c r="BL83" s="41"/>
      <c r="BM83" s="42"/>
    </row>
    <row r="84" spans="2:65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  <c r="BJ84" s="41"/>
      <c r="BK84" s="42"/>
      <c r="BL84" s="41"/>
      <c r="BM84" s="42"/>
    </row>
    <row r="85" spans="2:65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  <c r="BJ85" s="41"/>
      <c r="BK85" s="42"/>
      <c r="BL85" s="41"/>
      <c r="BM85" s="42"/>
    </row>
    <row r="86" spans="2:65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  <c r="BJ86" s="41"/>
      <c r="BK86" s="42"/>
      <c r="BL86" s="41"/>
      <c r="BM86" s="42"/>
    </row>
    <row r="87" spans="2:65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  <c r="BJ87" s="41"/>
      <c r="BK87" s="42"/>
      <c r="BL87" s="41"/>
      <c r="BM87" s="42"/>
    </row>
    <row r="88" spans="2:65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  <c r="BJ88" s="41"/>
      <c r="BK88" s="42"/>
      <c r="BL88" s="41"/>
      <c r="BM88" s="42"/>
    </row>
    <row r="89" spans="2:65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  <c r="BJ89" s="41"/>
      <c r="BK89" s="42"/>
      <c r="BL89" s="41"/>
      <c r="BM89" s="42"/>
    </row>
    <row r="90" spans="2:65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  <c r="BJ90" s="203">
        <f>SUM(BJ80:BJ89)</f>
        <v>0</v>
      </c>
      <c r="BK90" s="204"/>
      <c r="BL90" s="203">
        <f>SUM(BL80:BL89)</f>
        <v>0</v>
      </c>
      <c r="BM90" s="204"/>
    </row>
    <row r="91" spans="2:65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/>
      <c r="Q91" s="44"/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/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  <c r="BJ91" s="43"/>
      <c r="BK91" s="44"/>
      <c r="BL91" s="43"/>
      <c r="BM91" s="44"/>
    </row>
    <row r="92" spans="2:65">
      <c r="B92" s="179"/>
      <c r="C92" s="36" t="str">
        <f>C91</f>
        <v>食費</v>
      </c>
      <c r="D92" s="41"/>
      <c r="E92" s="42"/>
      <c r="F92" s="41"/>
      <c r="G92" s="42"/>
      <c r="H92" s="41"/>
      <c r="I92" s="42"/>
      <c r="J92" s="41"/>
      <c r="K92" s="42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1"/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  <c r="BJ92" s="41"/>
      <c r="BK92" s="42"/>
      <c r="BL92" s="41"/>
      <c r="BM92" s="42"/>
    </row>
    <row r="93" spans="2:65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  <c r="BJ93" s="41"/>
      <c r="BK93" s="42"/>
      <c r="BL93" s="41"/>
      <c r="BM93" s="42"/>
    </row>
    <row r="94" spans="2:65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0</v>
      </c>
      <c r="AM94" s="170"/>
      <c r="AN94" s="169">
        <f>SUM(AN91:AN93)</f>
        <v>0</v>
      </c>
      <c r="AO94" s="170"/>
      <c r="AP94" s="169">
        <f>SUM(AP91:AP93)</f>
        <v>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  <c r="BJ94" s="205">
        <f>SUM(BJ91:BJ93)</f>
        <v>0</v>
      </c>
      <c r="BK94" s="206"/>
      <c r="BL94" s="205">
        <f>SUM(BL91:BL93)</f>
        <v>0</v>
      </c>
      <c r="BM94" s="206"/>
    </row>
    <row r="95" spans="2:65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/>
      <c r="K95" s="42"/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  <c r="BJ95" s="41"/>
      <c r="BK95" s="42"/>
      <c r="BL95" s="41"/>
      <c r="BM95" s="42"/>
    </row>
    <row r="96" spans="2:65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  <c r="BJ96" s="41"/>
      <c r="BK96" s="42"/>
      <c r="BL96" s="41"/>
      <c r="BM96" s="42"/>
    </row>
    <row r="97" spans="2:65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  <c r="BJ97" s="41"/>
      <c r="BK97" s="42"/>
      <c r="BL97" s="41"/>
      <c r="BM97" s="42"/>
    </row>
    <row r="98" spans="2:65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  <c r="BJ98" s="205">
        <f>SUM(BJ95:BJ97)</f>
        <v>0</v>
      </c>
      <c r="BK98" s="206"/>
      <c r="BL98" s="205">
        <f>SUM(BL95:BL97)</f>
        <v>0</v>
      </c>
      <c r="BM98" s="206"/>
    </row>
    <row r="99" spans="2:65">
      <c r="B99" s="179"/>
      <c r="C99" s="36" t="str">
        <f>設定!L7</f>
        <v>日用品</v>
      </c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  <c r="BJ99" s="41"/>
      <c r="BK99" s="42"/>
      <c r="BL99" s="41"/>
      <c r="BM99" s="42"/>
    </row>
    <row r="100" spans="2:65">
      <c r="B100" s="179"/>
      <c r="C100" s="36" t="str">
        <f>C99</f>
        <v>日用品</v>
      </c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  <c r="BJ100" s="41"/>
      <c r="BK100" s="42"/>
      <c r="BL100" s="41"/>
      <c r="BM100" s="42"/>
    </row>
    <row r="101" spans="2:65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  <c r="BJ101" s="41"/>
      <c r="BK101" s="42"/>
      <c r="BL101" s="41"/>
      <c r="BM101" s="42"/>
    </row>
    <row r="102" spans="2:65">
      <c r="B102" s="179"/>
      <c r="C102" s="38" t="s">
        <v>52</v>
      </c>
      <c r="D102" s="169">
        <f>SUM(D99:D101)</f>
        <v>0</v>
      </c>
      <c r="E102" s="170"/>
      <c r="F102" s="169">
        <f>SUM(F99:F101)</f>
        <v>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  <c r="BJ102" s="205">
        <f>SUM(BJ99:BJ101)</f>
        <v>0</v>
      </c>
      <c r="BK102" s="206"/>
      <c r="BL102" s="205">
        <f>SUM(BL99:BL101)</f>
        <v>0</v>
      </c>
      <c r="BM102" s="206"/>
    </row>
    <row r="103" spans="2:65">
      <c r="B103" s="179"/>
      <c r="C103" s="36" t="str">
        <f>設定!L8</f>
        <v>娯楽費</v>
      </c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  <c r="BJ103" s="41"/>
      <c r="BK103" s="42"/>
      <c r="BL103" s="41"/>
      <c r="BM103" s="42"/>
    </row>
    <row r="104" spans="2:65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  <c r="BJ104" s="41"/>
      <c r="BK104" s="42"/>
      <c r="BL104" s="41"/>
      <c r="BM104" s="42"/>
    </row>
    <row r="105" spans="2:65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  <c r="BJ105" s="41"/>
      <c r="BK105" s="42"/>
      <c r="BL105" s="41"/>
      <c r="BM105" s="42"/>
    </row>
    <row r="106" spans="2:65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  <c r="BJ106" s="205">
        <f>SUM(BJ103:BJ105)</f>
        <v>0</v>
      </c>
      <c r="BK106" s="206"/>
      <c r="BL106" s="205">
        <f>SUM(BL103:BL105)</f>
        <v>0</v>
      </c>
      <c r="BM106" s="206"/>
    </row>
    <row r="107" spans="2:65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  <c r="BJ107" s="41"/>
      <c r="BK107" s="42"/>
      <c r="BL107" s="41"/>
      <c r="BM107" s="42"/>
    </row>
    <row r="108" spans="2:65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  <c r="BJ108" s="41"/>
      <c r="BK108" s="42"/>
      <c r="BL108" s="41"/>
      <c r="BM108" s="42"/>
    </row>
    <row r="109" spans="2:65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  <c r="BJ109" s="41"/>
      <c r="BK109" s="42"/>
      <c r="BL109" s="41"/>
      <c r="BM109" s="42"/>
    </row>
    <row r="110" spans="2:65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  <c r="BJ110" s="205">
        <f>SUM(BJ107:BJ109)</f>
        <v>0</v>
      </c>
      <c r="BK110" s="206"/>
      <c r="BL110" s="205">
        <f>SUM(BL107:BL109)</f>
        <v>0</v>
      </c>
      <c r="BM110" s="206"/>
    </row>
    <row r="111" spans="2:65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  <c r="BJ111" s="41"/>
      <c r="BK111" s="42"/>
      <c r="BL111" s="41"/>
      <c r="BM111" s="42"/>
    </row>
    <row r="112" spans="2:65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  <c r="BJ112" s="41"/>
      <c r="BK112" s="42"/>
      <c r="BL112" s="41"/>
      <c r="BM112" s="42"/>
    </row>
    <row r="113" spans="2:65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  <c r="BJ113" s="41"/>
      <c r="BK113" s="42"/>
      <c r="BL113" s="41"/>
      <c r="BM113" s="42"/>
    </row>
    <row r="114" spans="2:65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  <c r="BJ114" s="205">
        <f>SUM(BJ111:BJ113)</f>
        <v>0</v>
      </c>
      <c r="BK114" s="206"/>
      <c r="BL114" s="205">
        <f>SUM(BL111:BL113)</f>
        <v>0</v>
      </c>
      <c r="BM114" s="206"/>
    </row>
    <row r="115" spans="2:65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  <c r="BJ115" s="41"/>
      <c r="BK115" s="42"/>
      <c r="BL115" s="41"/>
      <c r="BM115" s="42"/>
    </row>
    <row r="116" spans="2:65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  <c r="BJ116" s="41"/>
      <c r="BK116" s="42"/>
      <c r="BL116" s="41"/>
      <c r="BM116" s="42"/>
    </row>
    <row r="117" spans="2:65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  <c r="BJ117" s="41"/>
      <c r="BK117" s="42"/>
      <c r="BL117" s="41"/>
      <c r="BM117" s="42"/>
    </row>
    <row r="118" spans="2:65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  <c r="BJ118" s="205">
        <f>SUM(BJ115:BJ117)</f>
        <v>0</v>
      </c>
      <c r="BK118" s="206"/>
      <c r="BL118" s="205">
        <f>SUM(BL115:BL117)</f>
        <v>0</v>
      </c>
      <c r="BM118" s="206"/>
    </row>
    <row r="119" spans="2:65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  <c r="BJ119" s="41"/>
      <c r="BK119" s="42"/>
      <c r="BL119" s="41"/>
      <c r="BM119" s="42"/>
    </row>
    <row r="120" spans="2:65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  <c r="BJ120" s="41"/>
      <c r="BK120" s="42"/>
      <c r="BL120" s="41"/>
      <c r="BM120" s="42"/>
    </row>
    <row r="121" spans="2:65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  <c r="BJ121" s="41"/>
      <c r="BK121" s="42"/>
      <c r="BL121" s="41"/>
      <c r="BM121" s="42"/>
    </row>
    <row r="122" spans="2:65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  <c r="BJ122" s="205">
        <f>SUM(BJ119:BJ121)</f>
        <v>0</v>
      </c>
      <c r="BK122" s="206"/>
      <c r="BL122" s="205">
        <f>SUM(BL119:BL121)</f>
        <v>0</v>
      </c>
      <c r="BM122" s="206"/>
    </row>
    <row r="123" spans="2:65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  <c r="BJ123" s="41"/>
      <c r="BK123" s="42"/>
      <c r="BL123" s="41"/>
      <c r="BM123" s="42"/>
    </row>
    <row r="124" spans="2:65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  <c r="BJ124" s="41"/>
      <c r="BK124" s="42"/>
      <c r="BL124" s="41"/>
      <c r="BM124" s="42"/>
    </row>
    <row r="125" spans="2:65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  <c r="BJ125" s="41"/>
      <c r="BK125" s="42"/>
      <c r="BL125" s="41"/>
      <c r="BM125" s="42"/>
    </row>
    <row r="126" spans="2:65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  <c r="BJ126" s="205">
        <f>SUM(BJ123:BJ125)</f>
        <v>0</v>
      </c>
      <c r="BK126" s="206"/>
      <c r="BL126" s="205">
        <f>SUM(BL123:BL125)</f>
        <v>0</v>
      </c>
      <c r="BM126" s="206"/>
    </row>
    <row r="127" spans="2:65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  <c r="BJ127" s="41"/>
      <c r="BK127" s="42"/>
      <c r="BL127" s="41"/>
      <c r="BM127" s="42"/>
    </row>
    <row r="128" spans="2:65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  <c r="BJ128" s="41"/>
      <c r="BK128" s="42"/>
      <c r="BL128" s="41"/>
      <c r="BM128" s="42"/>
    </row>
    <row r="129" spans="2:65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  <c r="BJ129" s="41"/>
      <c r="BK129" s="42"/>
      <c r="BL129" s="41"/>
      <c r="BM129" s="42"/>
    </row>
    <row r="130" spans="2:65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  <c r="BJ130" s="205">
        <f>SUM(BJ127:BJ129)</f>
        <v>0</v>
      </c>
      <c r="BK130" s="206"/>
      <c r="BL130" s="205">
        <f>SUM(BL127:BL129)</f>
        <v>0</v>
      </c>
      <c r="BM130" s="206"/>
    </row>
    <row r="131" spans="2:65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0</v>
      </c>
      <c r="G131" s="172"/>
      <c r="H131" s="171">
        <f>SUM(H94,H98,H102,H106,H110,H114,H118,H122,H126,H130)</f>
        <v>0</v>
      </c>
      <c r="I131" s="172"/>
      <c r="J131" s="171">
        <f>SUM(J94,J98,J102,J106,J110,J114,J118,J122,J126,J130)</f>
        <v>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  <c r="BJ131" s="207">
        <f>SUM(BJ94,BJ98,BJ102,BJ106,BJ110,BJ114,BJ118,BJ122,BJ126,BJ130)</f>
        <v>0</v>
      </c>
      <c r="BK131" s="208"/>
      <c r="BL131" s="207">
        <f>SUM(BL94,BL98,BL102,BL106,BL110,BL114,BL118,BL122,BL126,BL130)</f>
        <v>0</v>
      </c>
      <c r="BM131" s="208"/>
    </row>
    <row r="132" spans="2:65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0</v>
      </c>
      <c r="G132" s="168"/>
      <c r="H132" s="167">
        <f>SUM(H68,H79,H90,H131)</f>
        <v>0</v>
      </c>
      <c r="I132" s="168"/>
      <c r="J132" s="167">
        <f>SUM(J68,J79,J90,J131)</f>
        <v>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0</v>
      </c>
      <c r="AM132" s="168"/>
      <c r="AN132" s="167">
        <f>SUM(AN68,AN79,AN90,AN131)</f>
        <v>0</v>
      </c>
      <c r="AO132" s="168"/>
      <c r="AP132" s="167">
        <f>SUM(AP68,AP79,AP90,AP131)</f>
        <v>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  <c r="BJ132" s="209">
        <f>SUM(BJ68,BJ79,BJ90,BJ131)</f>
        <v>0</v>
      </c>
      <c r="BK132" s="210"/>
      <c r="BL132" s="209">
        <f>SUM(BL68,BL79,BL90,BL131)</f>
        <v>0</v>
      </c>
      <c r="BM132" s="210"/>
    </row>
    <row r="133" spans="2:65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0</v>
      </c>
      <c r="G133" s="166"/>
      <c r="H133" s="165">
        <f>H57-H132</f>
        <v>0</v>
      </c>
      <c r="I133" s="166"/>
      <c r="J133" s="165">
        <f>J57-J132</f>
        <v>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0</v>
      </c>
      <c r="AM133" s="166"/>
      <c r="AN133" s="165">
        <f>AN57-AN132</f>
        <v>0</v>
      </c>
      <c r="AO133" s="166"/>
      <c r="AP133" s="165">
        <f>AP57-AP132</f>
        <v>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  <c r="BJ133" s="153">
        <f>BJ57-BJ132</f>
        <v>0</v>
      </c>
      <c r="BK133" s="154"/>
      <c r="BL133" s="153">
        <f>BL57-BL132</f>
        <v>0</v>
      </c>
      <c r="BM133" s="154"/>
    </row>
  </sheetData>
  <autoFilter ref="B17:BM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</autoFilter>
  <mergeCells count="1260">
    <mergeCell ref="BJ133:BK133"/>
    <mergeCell ref="BL133:BM133"/>
    <mergeCell ref="AX133:AY133"/>
    <mergeCell ref="AZ133:BA133"/>
    <mergeCell ref="BB133:BC133"/>
    <mergeCell ref="BD133:BE133"/>
    <mergeCell ref="BF133:BG133"/>
    <mergeCell ref="BH133:BI133"/>
    <mergeCell ref="AL133:AM133"/>
    <mergeCell ref="AN133:AO133"/>
    <mergeCell ref="AP133:AQ133"/>
    <mergeCell ref="AR133:AS133"/>
    <mergeCell ref="AT133:AU133"/>
    <mergeCell ref="AV133:AW133"/>
    <mergeCell ref="Z133:AA133"/>
    <mergeCell ref="AB133:AC133"/>
    <mergeCell ref="AD133:AE133"/>
    <mergeCell ref="AF133:AG133"/>
    <mergeCell ref="AH133:AI133"/>
    <mergeCell ref="AJ133:AK133"/>
    <mergeCell ref="N133:O133"/>
    <mergeCell ref="P133:Q133"/>
    <mergeCell ref="R133:S133"/>
    <mergeCell ref="T133:U133"/>
    <mergeCell ref="V133:W133"/>
    <mergeCell ref="X133:Y133"/>
    <mergeCell ref="BD132:BE132"/>
    <mergeCell ref="BF132:BG132"/>
    <mergeCell ref="BH132:BI132"/>
    <mergeCell ref="BJ132:BK132"/>
    <mergeCell ref="BL132:BM132"/>
    <mergeCell ref="D133:E133"/>
    <mergeCell ref="F133:G133"/>
    <mergeCell ref="H133:I133"/>
    <mergeCell ref="J133:K133"/>
    <mergeCell ref="L133:M133"/>
    <mergeCell ref="AR132:AS132"/>
    <mergeCell ref="AT132:AU132"/>
    <mergeCell ref="AV132:AW132"/>
    <mergeCell ref="AX132:AY132"/>
    <mergeCell ref="AZ132:BA132"/>
    <mergeCell ref="BB132:BC132"/>
    <mergeCell ref="AF132:AG132"/>
    <mergeCell ref="AH132:AI132"/>
    <mergeCell ref="AJ132:AK132"/>
    <mergeCell ref="AL132:AM132"/>
    <mergeCell ref="AN132:AO132"/>
    <mergeCell ref="AP132:AQ132"/>
    <mergeCell ref="T132:U132"/>
    <mergeCell ref="V132:W132"/>
    <mergeCell ref="X132:Y132"/>
    <mergeCell ref="Z132:AA132"/>
    <mergeCell ref="AB132:AC132"/>
    <mergeCell ref="AD132:AE132"/>
    <mergeCell ref="BJ131:BK131"/>
    <mergeCell ref="BL131:BM131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AX131:AY131"/>
    <mergeCell ref="AZ131:BA131"/>
    <mergeCell ref="BB131:BC131"/>
    <mergeCell ref="BD131:BE131"/>
    <mergeCell ref="BF131:BG131"/>
    <mergeCell ref="BH131:BI131"/>
    <mergeCell ref="AL131:AM131"/>
    <mergeCell ref="AN131:AO131"/>
    <mergeCell ref="AP131:AQ131"/>
    <mergeCell ref="AR131:AS131"/>
    <mergeCell ref="AT131:AU131"/>
    <mergeCell ref="AV131:AW131"/>
    <mergeCell ref="Z131:AA131"/>
    <mergeCell ref="AB131:AC131"/>
    <mergeCell ref="AD131:AE131"/>
    <mergeCell ref="AF131:AG131"/>
    <mergeCell ref="AH131:AI131"/>
    <mergeCell ref="AJ131:AK131"/>
    <mergeCell ref="N131:O131"/>
    <mergeCell ref="P131:Q131"/>
    <mergeCell ref="R131:S131"/>
    <mergeCell ref="T131:U131"/>
    <mergeCell ref="V131:W131"/>
    <mergeCell ref="X131:Y131"/>
    <mergeCell ref="BD130:BE130"/>
    <mergeCell ref="BF130:BG130"/>
    <mergeCell ref="BH130:BI130"/>
    <mergeCell ref="BJ130:BK130"/>
    <mergeCell ref="BL130:BM130"/>
    <mergeCell ref="D131:E131"/>
    <mergeCell ref="F131:G131"/>
    <mergeCell ref="H131:I131"/>
    <mergeCell ref="J131:K131"/>
    <mergeCell ref="L131:M131"/>
    <mergeCell ref="AR130:AS130"/>
    <mergeCell ref="AT130:AU130"/>
    <mergeCell ref="AV130:AW130"/>
    <mergeCell ref="AX130:AY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T130:U130"/>
    <mergeCell ref="V130:W130"/>
    <mergeCell ref="X130:Y130"/>
    <mergeCell ref="Z130:AA130"/>
    <mergeCell ref="AB130:AC130"/>
    <mergeCell ref="AD130:AE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AX126:AY126"/>
    <mergeCell ref="AZ126:BA126"/>
    <mergeCell ref="BB126:BC126"/>
    <mergeCell ref="BD126:BE126"/>
    <mergeCell ref="BF126:BG126"/>
    <mergeCell ref="BH126:BI126"/>
    <mergeCell ref="AL126:AM126"/>
    <mergeCell ref="AN126:AO126"/>
    <mergeCell ref="AP126:AQ126"/>
    <mergeCell ref="AR126:AS126"/>
    <mergeCell ref="AT126:AU126"/>
    <mergeCell ref="AV126:AW126"/>
    <mergeCell ref="Z126:AA126"/>
    <mergeCell ref="AB126:AC126"/>
    <mergeCell ref="AD126:AE126"/>
    <mergeCell ref="AF126:AG126"/>
    <mergeCell ref="AH126:AI126"/>
    <mergeCell ref="AJ126:AK126"/>
    <mergeCell ref="N126:O126"/>
    <mergeCell ref="P126:Q126"/>
    <mergeCell ref="R126:S126"/>
    <mergeCell ref="T126:U126"/>
    <mergeCell ref="V126:W126"/>
    <mergeCell ref="X126:Y126"/>
    <mergeCell ref="BJ122:BK122"/>
    <mergeCell ref="BL122:BM122"/>
    <mergeCell ref="D126:E126"/>
    <mergeCell ref="F126:G126"/>
    <mergeCell ref="H126:I126"/>
    <mergeCell ref="J126:K126"/>
    <mergeCell ref="L126:M126"/>
    <mergeCell ref="AR122:AS122"/>
    <mergeCell ref="AT122:AU122"/>
    <mergeCell ref="AV122:AW122"/>
    <mergeCell ref="AX122:AY122"/>
    <mergeCell ref="AZ122:BA122"/>
    <mergeCell ref="BB122:BC122"/>
    <mergeCell ref="AF122:AG122"/>
    <mergeCell ref="AH122:AI122"/>
    <mergeCell ref="AJ122:AK122"/>
    <mergeCell ref="AL122:AM122"/>
    <mergeCell ref="AN122:AO122"/>
    <mergeCell ref="AP122:AQ122"/>
    <mergeCell ref="T122:U122"/>
    <mergeCell ref="V122:W122"/>
    <mergeCell ref="X122:Y122"/>
    <mergeCell ref="Z122:AA122"/>
    <mergeCell ref="AB122:AC122"/>
    <mergeCell ref="AD122:AE122"/>
    <mergeCell ref="BJ126:BK126"/>
    <mergeCell ref="BL126:BM126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BD122:BE122"/>
    <mergeCell ref="BF122:BG122"/>
    <mergeCell ref="BH122:BI122"/>
    <mergeCell ref="BJ114:BK114"/>
    <mergeCell ref="BL114:BM114"/>
    <mergeCell ref="D118:E118"/>
    <mergeCell ref="F118:G118"/>
    <mergeCell ref="H118:I118"/>
    <mergeCell ref="J118:K118"/>
    <mergeCell ref="L118:M118"/>
    <mergeCell ref="AR114:AS114"/>
    <mergeCell ref="AT114:AU114"/>
    <mergeCell ref="AV114:AW114"/>
    <mergeCell ref="AX114:AY114"/>
    <mergeCell ref="AZ114:BA114"/>
    <mergeCell ref="BB114:BC114"/>
    <mergeCell ref="AF114:AG114"/>
    <mergeCell ref="AH114:AI114"/>
    <mergeCell ref="AJ114:AK114"/>
    <mergeCell ref="AL114:AM114"/>
    <mergeCell ref="AN114:AO114"/>
    <mergeCell ref="AP114:AQ114"/>
    <mergeCell ref="T114:U114"/>
    <mergeCell ref="V114:W114"/>
    <mergeCell ref="X114:Y114"/>
    <mergeCell ref="Z114:AA114"/>
    <mergeCell ref="AB114:AC114"/>
    <mergeCell ref="AD114:AE114"/>
    <mergeCell ref="BJ118:BK118"/>
    <mergeCell ref="BL118:BM118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N110:O110"/>
    <mergeCell ref="P110:Q110"/>
    <mergeCell ref="R110:S110"/>
    <mergeCell ref="T110:U110"/>
    <mergeCell ref="V110:W110"/>
    <mergeCell ref="X110:Y110"/>
    <mergeCell ref="BD114:BE114"/>
    <mergeCell ref="BF114:BG114"/>
    <mergeCell ref="BH114:BI114"/>
    <mergeCell ref="BJ106:BK106"/>
    <mergeCell ref="BL106:BM106"/>
    <mergeCell ref="D110:E110"/>
    <mergeCell ref="F110:G110"/>
    <mergeCell ref="H110:I110"/>
    <mergeCell ref="J110:K110"/>
    <mergeCell ref="L110:M110"/>
    <mergeCell ref="AR106:AS106"/>
    <mergeCell ref="AT106:AU106"/>
    <mergeCell ref="AV106:AW106"/>
    <mergeCell ref="AX106:AY106"/>
    <mergeCell ref="AZ106:BA106"/>
    <mergeCell ref="BB106:BC106"/>
    <mergeCell ref="AF106:AG106"/>
    <mergeCell ref="AH106:AI106"/>
    <mergeCell ref="AJ106:AK106"/>
    <mergeCell ref="AL106:AM106"/>
    <mergeCell ref="AN106:AO106"/>
    <mergeCell ref="AP106:AQ106"/>
    <mergeCell ref="T106:U106"/>
    <mergeCell ref="V106:W106"/>
    <mergeCell ref="X106:Y106"/>
    <mergeCell ref="Z106:AA106"/>
    <mergeCell ref="AB106:AC106"/>
    <mergeCell ref="AD106:AE106"/>
    <mergeCell ref="BJ110:BK110"/>
    <mergeCell ref="BL110:BM110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AX102:AY102"/>
    <mergeCell ref="AZ102:BA102"/>
    <mergeCell ref="BB102:BC102"/>
    <mergeCell ref="BD102:BE102"/>
    <mergeCell ref="BF102:BG102"/>
    <mergeCell ref="BH102:BI102"/>
    <mergeCell ref="AL102:AM102"/>
    <mergeCell ref="AN102:AO102"/>
    <mergeCell ref="AP102:AQ102"/>
    <mergeCell ref="AR102:AS102"/>
    <mergeCell ref="AT102:AU102"/>
    <mergeCell ref="AV102:AW102"/>
    <mergeCell ref="Z102:AA102"/>
    <mergeCell ref="AB102:AC102"/>
    <mergeCell ref="AD102:AE102"/>
    <mergeCell ref="AF102:AG102"/>
    <mergeCell ref="AH102:AI102"/>
    <mergeCell ref="AJ102:AK102"/>
    <mergeCell ref="N102:O102"/>
    <mergeCell ref="P102:Q102"/>
    <mergeCell ref="R102:S102"/>
    <mergeCell ref="T102:U102"/>
    <mergeCell ref="V102:W102"/>
    <mergeCell ref="X102:Y102"/>
    <mergeCell ref="BD106:BE106"/>
    <mergeCell ref="BF106:BG106"/>
    <mergeCell ref="BH106:BI106"/>
    <mergeCell ref="BD98:BE98"/>
    <mergeCell ref="BF98:BG98"/>
    <mergeCell ref="BH98:BI98"/>
    <mergeCell ref="BJ98:BK98"/>
    <mergeCell ref="BL98:BM98"/>
    <mergeCell ref="D102:E102"/>
    <mergeCell ref="F102:G102"/>
    <mergeCell ref="H102:I102"/>
    <mergeCell ref="J102:K102"/>
    <mergeCell ref="L102:M102"/>
    <mergeCell ref="AR98:AS98"/>
    <mergeCell ref="AT98:AU98"/>
    <mergeCell ref="AV98:AW98"/>
    <mergeCell ref="AX98:AY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T98:U98"/>
    <mergeCell ref="V98:W98"/>
    <mergeCell ref="X98:Y98"/>
    <mergeCell ref="Z98:AA98"/>
    <mergeCell ref="AB98:AC98"/>
    <mergeCell ref="AD98:AE98"/>
    <mergeCell ref="BJ102:BK102"/>
    <mergeCell ref="BL102:BM102"/>
    <mergeCell ref="BJ94:BK94"/>
    <mergeCell ref="BL94:BM94"/>
    <mergeCell ref="D98:E98"/>
    <mergeCell ref="F98:G98"/>
    <mergeCell ref="H98:I98"/>
    <mergeCell ref="J98:K98"/>
    <mergeCell ref="L98:M98"/>
    <mergeCell ref="N98:O98"/>
    <mergeCell ref="P98:Q98"/>
    <mergeCell ref="R98:S98"/>
    <mergeCell ref="AX94:AY94"/>
    <mergeCell ref="AZ94:BA94"/>
    <mergeCell ref="BB94:BC94"/>
    <mergeCell ref="BD94:BE94"/>
    <mergeCell ref="BF94:BG94"/>
    <mergeCell ref="BH94:BI94"/>
    <mergeCell ref="AL94:AM94"/>
    <mergeCell ref="AN94:AO94"/>
    <mergeCell ref="AP94:AQ94"/>
    <mergeCell ref="AR94:AS94"/>
    <mergeCell ref="AT94:AU94"/>
    <mergeCell ref="AV94:AW94"/>
    <mergeCell ref="Z94:AA94"/>
    <mergeCell ref="AB94:AC94"/>
    <mergeCell ref="AD94:AE94"/>
    <mergeCell ref="AF94:AG94"/>
    <mergeCell ref="AH94:AI94"/>
    <mergeCell ref="AJ94:AK94"/>
    <mergeCell ref="N94:O94"/>
    <mergeCell ref="P94:Q94"/>
    <mergeCell ref="R94:S94"/>
    <mergeCell ref="T94:U94"/>
    <mergeCell ref="V94:W94"/>
    <mergeCell ref="X94:Y94"/>
    <mergeCell ref="B91:B131"/>
    <mergeCell ref="D94:E94"/>
    <mergeCell ref="F94:G94"/>
    <mergeCell ref="H94:I94"/>
    <mergeCell ref="J94:K94"/>
    <mergeCell ref="L94:M94"/>
    <mergeCell ref="BB90:BC90"/>
    <mergeCell ref="BD90:BE90"/>
    <mergeCell ref="BF90:BG90"/>
    <mergeCell ref="BH90:BI90"/>
    <mergeCell ref="BJ90:BK90"/>
    <mergeCell ref="BL90:BM90"/>
    <mergeCell ref="AP90:AQ90"/>
    <mergeCell ref="AR90:AS90"/>
    <mergeCell ref="AT90:AU90"/>
    <mergeCell ref="AV90:AW90"/>
    <mergeCell ref="AX90:AY90"/>
    <mergeCell ref="AZ90:BA90"/>
    <mergeCell ref="AD90:AE90"/>
    <mergeCell ref="AF90:AG90"/>
    <mergeCell ref="AH90:AI90"/>
    <mergeCell ref="AJ90:AK90"/>
    <mergeCell ref="AL90:AM90"/>
    <mergeCell ref="AN90:AO90"/>
    <mergeCell ref="R90:S90"/>
    <mergeCell ref="T90:U90"/>
    <mergeCell ref="V90:W90"/>
    <mergeCell ref="X90:Y90"/>
    <mergeCell ref="Z90:AA90"/>
    <mergeCell ref="AB90:AC90"/>
    <mergeCell ref="BJ79:BK79"/>
    <mergeCell ref="BL79:BM79"/>
    <mergeCell ref="B80:B90"/>
    <mergeCell ref="D90:E90"/>
    <mergeCell ref="F90:G90"/>
    <mergeCell ref="H90:I90"/>
    <mergeCell ref="J90:K90"/>
    <mergeCell ref="L90:M90"/>
    <mergeCell ref="N90:O90"/>
    <mergeCell ref="P90:Q90"/>
    <mergeCell ref="AX79:AY79"/>
    <mergeCell ref="AZ79:BA79"/>
    <mergeCell ref="BB79:BC79"/>
    <mergeCell ref="BD79:BE79"/>
    <mergeCell ref="BF79:BG79"/>
    <mergeCell ref="BH79:BI79"/>
    <mergeCell ref="AL79:AM79"/>
    <mergeCell ref="AN79:AO79"/>
    <mergeCell ref="AP79:AQ79"/>
    <mergeCell ref="AR79:AS79"/>
    <mergeCell ref="AT79:AU79"/>
    <mergeCell ref="AV79:AW79"/>
    <mergeCell ref="Z79:AA79"/>
    <mergeCell ref="AB79:AC79"/>
    <mergeCell ref="AD79:AE79"/>
    <mergeCell ref="AF79:AG79"/>
    <mergeCell ref="AH79:AI79"/>
    <mergeCell ref="AJ79:AK79"/>
    <mergeCell ref="N79:O79"/>
    <mergeCell ref="P79:Q79"/>
    <mergeCell ref="R79:S79"/>
    <mergeCell ref="T79:U79"/>
    <mergeCell ref="V79:W79"/>
    <mergeCell ref="X79:Y79"/>
    <mergeCell ref="B69:B79"/>
    <mergeCell ref="D79:E79"/>
    <mergeCell ref="F79:G79"/>
    <mergeCell ref="H79:I79"/>
    <mergeCell ref="J79:K79"/>
    <mergeCell ref="L79:M79"/>
    <mergeCell ref="BB68:BC68"/>
    <mergeCell ref="BD68:BE68"/>
    <mergeCell ref="BF68:BG68"/>
    <mergeCell ref="BH68:BI68"/>
    <mergeCell ref="BJ68:BK68"/>
    <mergeCell ref="BL68:BM68"/>
    <mergeCell ref="AP68:AQ68"/>
    <mergeCell ref="AR68:AS68"/>
    <mergeCell ref="AT68:AU68"/>
    <mergeCell ref="AV68:AW68"/>
    <mergeCell ref="AX68:AY68"/>
    <mergeCell ref="AZ68:BA68"/>
    <mergeCell ref="AD68:AE68"/>
    <mergeCell ref="AF68:AG68"/>
    <mergeCell ref="AH68:AI68"/>
    <mergeCell ref="AJ68:AK68"/>
    <mergeCell ref="AL68:AM68"/>
    <mergeCell ref="AN68:AO68"/>
    <mergeCell ref="R68:S68"/>
    <mergeCell ref="T68:U68"/>
    <mergeCell ref="V68:W68"/>
    <mergeCell ref="X68:Y68"/>
    <mergeCell ref="Z68:AA68"/>
    <mergeCell ref="AB68:AC68"/>
    <mergeCell ref="B58:B68"/>
    <mergeCell ref="D68:E68"/>
    <mergeCell ref="F68:G68"/>
    <mergeCell ref="H68:I68"/>
    <mergeCell ref="J68:K68"/>
    <mergeCell ref="L68:M68"/>
    <mergeCell ref="N68:O68"/>
    <mergeCell ref="P68:Q68"/>
    <mergeCell ref="AX57:AY57"/>
    <mergeCell ref="AZ57:BA57"/>
    <mergeCell ref="BB57:BC57"/>
    <mergeCell ref="BD57:BE57"/>
    <mergeCell ref="BF57:BG57"/>
    <mergeCell ref="BH57:BI57"/>
    <mergeCell ref="AL57:AM57"/>
    <mergeCell ref="AN57:AO57"/>
    <mergeCell ref="AP57:AQ57"/>
    <mergeCell ref="AR57:AS57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N57:O57"/>
    <mergeCell ref="P57:Q57"/>
    <mergeCell ref="R57:S57"/>
    <mergeCell ref="T57:U57"/>
    <mergeCell ref="V57:W57"/>
    <mergeCell ref="X57:Y57"/>
    <mergeCell ref="BJ45:BK45"/>
    <mergeCell ref="BL45:BM45"/>
    <mergeCell ref="B47:B57"/>
    <mergeCell ref="D57:E57"/>
    <mergeCell ref="F57:G57"/>
    <mergeCell ref="H57:I57"/>
    <mergeCell ref="J57:K57"/>
    <mergeCell ref="L57:M57"/>
    <mergeCell ref="AT45:AU45"/>
    <mergeCell ref="AV45:AW45"/>
    <mergeCell ref="AX45:AY45"/>
    <mergeCell ref="AZ45:BA45"/>
    <mergeCell ref="BB45:BC45"/>
    <mergeCell ref="BD45:BE45"/>
    <mergeCell ref="AH45:AI45"/>
    <mergeCell ref="AJ45:AK45"/>
    <mergeCell ref="AL45:AM45"/>
    <mergeCell ref="AN45:AO45"/>
    <mergeCell ref="AP45:AQ45"/>
    <mergeCell ref="AR45:AS45"/>
    <mergeCell ref="V45:W45"/>
    <mergeCell ref="X45:Y45"/>
    <mergeCell ref="Z45:AA45"/>
    <mergeCell ref="AB45:AC45"/>
    <mergeCell ref="AD45:AE45"/>
    <mergeCell ref="AF45:AG45"/>
    <mergeCell ref="BJ57:BK57"/>
    <mergeCell ref="BL57:BM57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AZ44:BA44"/>
    <mergeCell ref="BB44:BC44"/>
    <mergeCell ref="BD44:BE44"/>
    <mergeCell ref="BF44:BG44"/>
    <mergeCell ref="BH44:BI44"/>
    <mergeCell ref="BJ44:BK44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P44:Q44"/>
    <mergeCell ref="R44:S44"/>
    <mergeCell ref="T44:U44"/>
    <mergeCell ref="V44:W44"/>
    <mergeCell ref="X44:Y44"/>
    <mergeCell ref="Z44:AA44"/>
    <mergeCell ref="BF45:BG45"/>
    <mergeCell ref="BH45:BI45"/>
    <mergeCell ref="BL43:BM43"/>
    <mergeCell ref="D44:E44"/>
    <mergeCell ref="F44:G44"/>
    <mergeCell ref="H44:I44"/>
    <mergeCell ref="J44:K44"/>
    <mergeCell ref="L44:M44"/>
    <mergeCell ref="N44:O44"/>
    <mergeCell ref="AT43:AU43"/>
    <mergeCell ref="AV43:AW43"/>
    <mergeCell ref="AX43:AY43"/>
    <mergeCell ref="AZ43:BA43"/>
    <mergeCell ref="BB43:BC43"/>
    <mergeCell ref="BD43:BE43"/>
    <mergeCell ref="AH43:AI43"/>
    <mergeCell ref="AJ43:AK43"/>
    <mergeCell ref="AL43:AM43"/>
    <mergeCell ref="AN43:AO43"/>
    <mergeCell ref="AP43:AQ43"/>
    <mergeCell ref="AR43:AS43"/>
    <mergeCell ref="V43:W43"/>
    <mergeCell ref="X43:Y43"/>
    <mergeCell ref="Z43:AA43"/>
    <mergeCell ref="AB43:AC43"/>
    <mergeCell ref="AD43:AE43"/>
    <mergeCell ref="AF43:AG43"/>
    <mergeCell ref="BL44:BM44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AZ37:BA37"/>
    <mergeCell ref="BB37:BC37"/>
    <mergeCell ref="BD37:BE37"/>
    <mergeCell ref="BF37:BG37"/>
    <mergeCell ref="BH37:BI37"/>
    <mergeCell ref="BJ37:BK37"/>
    <mergeCell ref="AN37:AO37"/>
    <mergeCell ref="AP37:AQ37"/>
    <mergeCell ref="AR37:AS37"/>
    <mergeCell ref="AT37:AU37"/>
    <mergeCell ref="AV37:AW37"/>
    <mergeCell ref="AX37:AY37"/>
    <mergeCell ref="AB37:AC37"/>
    <mergeCell ref="AD37:AE37"/>
    <mergeCell ref="AF37:AG37"/>
    <mergeCell ref="AH37:AI37"/>
    <mergeCell ref="AJ37:AK37"/>
    <mergeCell ref="AL37:AM37"/>
    <mergeCell ref="P37:Q37"/>
    <mergeCell ref="R37:S37"/>
    <mergeCell ref="T37:U37"/>
    <mergeCell ref="V37:W37"/>
    <mergeCell ref="BF43:BG43"/>
    <mergeCell ref="BH43:BI43"/>
    <mergeCell ref="BJ43:BK43"/>
    <mergeCell ref="D37:E37"/>
    <mergeCell ref="F37:G37"/>
    <mergeCell ref="H37:I37"/>
    <mergeCell ref="J37:K37"/>
    <mergeCell ref="L37:M37"/>
    <mergeCell ref="N37:O37"/>
    <mergeCell ref="BB36:BC36"/>
    <mergeCell ref="BD36:BE36"/>
    <mergeCell ref="BF36:BG36"/>
    <mergeCell ref="BH36:BI36"/>
    <mergeCell ref="BJ36:BK36"/>
    <mergeCell ref="BL36:BM36"/>
    <mergeCell ref="AP36:AQ36"/>
    <mergeCell ref="AR36:AS36"/>
    <mergeCell ref="AT36:AU36"/>
    <mergeCell ref="AV36:AW36"/>
    <mergeCell ref="AX36:AY36"/>
    <mergeCell ref="AZ36:BA36"/>
    <mergeCell ref="AD36:AE36"/>
    <mergeCell ref="AF36:AG36"/>
    <mergeCell ref="AH36:AI36"/>
    <mergeCell ref="AJ36:AK36"/>
    <mergeCell ref="AL36:AM36"/>
    <mergeCell ref="AN36:AO36"/>
    <mergeCell ref="R36:S36"/>
    <mergeCell ref="T36:U36"/>
    <mergeCell ref="V36:W36"/>
    <mergeCell ref="X36:Y36"/>
    <mergeCell ref="Z36:AA36"/>
    <mergeCell ref="AB36:AC36"/>
    <mergeCell ref="BL37:BM37"/>
    <mergeCell ref="B36:B41"/>
    <mergeCell ref="D36:E36"/>
    <mergeCell ref="F36:G36"/>
    <mergeCell ref="H36:I36"/>
    <mergeCell ref="J36:K36"/>
    <mergeCell ref="L36:M36"/>
    <mergeCell ref="N36:O36"/>
    <mergeCell ref="P36:Q36"/>
    <mergeCell ref="AX34:AY34"/>
    <mergeCell ref="AZ34:BA34"/>
    <mergeCell ref="BB34:BC34"/>
    <mergeCell ref="BD34:BE34"/>
    <mergeCell ref="BF34:BG34"/>
    <mergeCell ref="BH34:BI34"/>
    <mergeCell ref="AL34:AM34"/>
    <mergeCell ref="AN34:AO34"/>
    <mergeCell ref="AP34:AQ34"/>
    <mergeCell ref="AR34:AS34"/>
    <mergeCell ref="AT34:AU34"/>
    <mergeCell ref="AV34:AW34"/>
    <mergeCell ref="Z34:AA34"/>
    <mergeCell ref="AB34:AC34"/>
    <mergeCell ref="AD34:AE34"/>
    <mergeCell ref="AF34:AG34"/>
    <mergeCell ref="AH34:AI34"/>
    <mergeCell ref="AJ34:AK34"/>
    <mergeCell ref="N34:O34"/>
    <mergeCell ref="P34:Q34"/>
    <mergeCell ref="R34:S34"/>
    <mergeCell ref="T34:U34"/>
    <mergeCell ref="X37:Y37"/>
    <mergeCell ref="Z37:AA37"/>
    <mergeCell ref="V34:W34"/>
    <mergeCell ref="X34:Y34"/>
    <mergeCell ref="BD33:BE33"/>
    <mergeCell ref="BF33:BG33"/>
    <mergeCell ref="BH33:BI33"/>
    <mergeCell ref="BJ33:BK33"/>
    <mergeCell ref="BL33:BM33"/>
    <mergeCell ref="D34:E34"/>
    <mergeCell ref="F34:G34"/>
    <mergeCell ref="H34:I34"/>
    <mergeCell ref="J34:K34"/>
    <mergeCell ref="L34:M34"/>
    <mergeCell ref="AR33:AS33"/>
    <mergeCell ref="AT33:AU33"/>
    <mergeCell ref="AV33:AW33"/>
    <mergeCell ref="AX33:AY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T33:U33"/>
    <mergeCell ref="V33:W33"/>
    <mergeCell ref="X33:Y33"/>
    <mergeCell ref="Z33:AA33"/>
    <mergeCell ref="AB33:AC33"/>
    <mergeCell ref="AD33:AE33"/>
    <mergeCell ref="BJ34:BK34"/>
    <mergeCell ref="BL34:BM34"/>
    <mergeCell ref="D33:E33"/>
    <mergeCell ref="F33:G33"/>
    <mergeCell ref="H33:I33"/>
    <mergeCell ref="J33:K33"/>
    <mergeCell ref="L33:M33"/>
    <mergeCell ref="N33:O33"/>
    <mergeCell ref="P33:Q33"/>
    <mergeCell ref="R33:S33"/>
    <mergeCell ref="AX32:AY32"/>
    <mergeCell ref="AZ32:BA32"/>
    <mergeCell ref="BB32:BC32"/>
    <mergeCell ref="BD32:BE32"/>
    <mergeCell ref="BF32:BG32"/>
    <mergeCell ref="BH32:BI32"/>
    <mergeCell ref="AL32:AM32"/>
    <mergeCell ref="AN32:AO32"/>
    <mergeCell ref="AP32:AQ32"/>
    <mergeCell ref="AR32:AS32"/>
    <mergeCell ref="AT32:AU32"/>
    <mergeCell ref="AV32:AW32"/>
    <mergeCell ref="Z32:AA32"/>
    <mergeCell ref="AB32:AC32"/>
    <mergeCell ref="AD32:AE32"/>
    <mergeCell ref="AF32:AG32"/>
    <mergeCell ref="AH32:AI32"/>
    <mergeCell ref="AJ32:AK32"/>
    <mergeCell ref="N32:O32"/>
    <mergeCell ref="P32:Q32"/>
    <mergeCell ref="R32:S32"/>
    <mergeCell ref="T32:U32"/>
    <mergeCell ref="V32:W32"/>
    <mergeCell ref="X32:Y32"/>
    <mergeCell ref="BJ31:BK31"/>
    <mergeCell ref="BL31:BM31"/>
    <mergeCell ref="D32:E32"/>
    <mergeCell ref="F32:G32"/>
    <mergeCell ref="H32:I32"/>
    <mergeCell ref="J32:K32"/>
    <mergeCell ref="L32:M32"/>
    <mergeCell ref="AR31:AS31"/>
    <mergeCell ref="AT31:AU31"/>
    <mergeCell ref="AV31:AW31"/>
    <mergeCell ref="AX31:AY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T31:U31"/>
    <mergeCell ref="V31:W31"/>
    <mergeCell ref="X31:Y31"/>
    <mergeCell ref="Z31:AA31"/>
    <mergeCell ref="AB31:AC31"/>
    <mergeCell ref="AD31:AE31"/>
    <mergeCell ref="BJ32:BK32"/>
    <mergeCell ref="BL32:BM32"/>
    <mergeCell ref="D31:E31"/>
    <mergeCell ref="F31:G31"/>
    <mergeCell ref="H31:I31"/>
    <mergeCell ref="J31:K31"/>
    <mergeCell ref="L31:M31"/>
    <mergeCell ref="N31:O31"/>
    <mergeCell ref="P31:Q31"/>
    <mergeCell ref="R31:S31"/>
    <mergeCell ref="AX30:AY30"/>
    <mergeCell ref="AZ30:BA30"/>
    <mergeCell ref="BB30:BC30"/>
    <mergeCell ref="BD30:BE30"/>
    <mergeCell ref="BF30:BG30"/>
    <mergeCell ref="BH30:BI30"/>
    <mergeCell ref="AL30:AM30"/>
    <mergeCell ref="AN30:AO30"/>
    <mergeCell ref="AP30:AQ30"/>
    <mergeCell ref="AR30:AS30"/>
    <mergeCell ref="AT30:AU30"/>
    <mergeCell ref="AV30:AW30"/>
    <mergeCell ref="Z30:AA30"/>
    <mergeCell ref="AB30:AC30"/>
    <mergeCell ref="AD30:AE30"/>
    <mergeCell ref="AF30:AG30"/>
    <mergeCell ref="AH30:AI30"/>
    <mergeCell ref="AJ30:AK30"/>
    <mergeCell ref="N30:O30"/>
    <mergeCell ref="P30:Q30"/>
    <mergeCell ref="R30:S30"/>
    <mergeCell ref="T30:U30"/>
    <mergeCell ref="V30:W30"/>
    <mergeCell ref="X30:Y30"/>
    <mergeCell ref="BD31:BE31"/>
    <mergeCell ref="BF31:BG31"/>
    <mergeCell ref="BH31:BI31"/>
    <mergeCell ref="BJ29:BK29"/>
    <mergeCell ref="BL29:BM29"/>
    <mergeCell ref="D30:E30"/>
    <mergeCell ref="F30:G30"/>
    <mergeCell ref="H30:I30"/>
    <mergeCell ref="J30:K30"/>
    <mergeCell ref="L30:M30"/>
    <mergeCell ref="AR29:AS29"/>
    <mergeCell ref="AT29:AU29"/>
    <mergeCell ref="AV29:AW29"/>
    <mergeCell ref="AX29:AY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BJ30:BK30"/>
    <mergeCell ref="BL30:BM30"/>
    <mergeCell ref="D29:E29"/>
    <mergeCell ref="F29:G29"/>
    <mergeCell ref="H29:I29"/>
    <mergeCell ref="J29:K29"/>
    <mergeCell ref="L29:M29"/>
    <mergeCell ref="N29:O29"/>
    <mergeCell ref="P29:Q29"/>
    <mergeCell ref="R29:S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BD29:BE29"/>
    <mergeCell ref="BF29:BG29"/>
    <mergeCell ref="BH29:BI29"/>
    <mergeCell ref="BJ27:BK27"/>
    <mergeCell ref="BL27:BM27"/>
    <mergeCell ref="D28:E28"/>
    <mergeCell ref="F28:G28"/>
    <mergeCell ref="H28:I28"/>
    <mergeCell ref="J28:K28"/>
    <mergeCell ref="L28:M28"/>
    <mergeCell ref="AR27:AS27"/>
    <mergeCell ref="AT27:AU27"/>
    <mergeCell ref="AV27:AW27"/>
    <mergeCell ref="AX27:AY27"/>
    <mergeCell ref="AZ27:BA27"/>
    <mergeCell ref="BB27:BC27"/>
    <mergeCell ref="AF27:AG27"/>
    <mergeCell ref="AH27:AI27"/>
    <mergeCell ref="AJ27:AK27"/>
    <mergeCell ref="AL27:AM27"/>
    <mergeCell ref="AN27:AO27"/>
    <mergeCell ref="AP27:AQ27"/>
    <mergeCell ref="T27:U27"/>
    <mergeCell ref="V27:W27"/>
    <mergeCell ref="X27:Y27"/>
    <mergeCell ref="Z27:AA27"/>
    <mergeCell ref="AB27:AC27"/>
    <mergeCell ref="AD27:AE27"/>
    <mergeCell ref="BJ28:BK28"/>
    <mergeCell ref="BL28:BM28"/>
    <mergeCell ref="D27:E27"/>
    <mergeCell ref="F27:G27"/>
    <mergeCell ref="H27:I27"/>
    <mergeCell ref="J27:K27"/>
    <mergeCell ref="L27:M27"/>
    <mergeCell ref="N27:O27"/>
    <mergeCell ref="P27:Q27"/>
    <mergeCell ref="R27:S27"/>
    <mergeCell ref="AX26:AY26"/>
    <mergeCell ref="AZ26:BA26"/>
    <mergeCell ref="BB26:BC26"/>
    <mergeCell ref="BD26:BE26"/>
    <mergeCell ref="BF26:BG26"/>
    <mergeCell ref="BH26:BI26"/>
    <mergeCell ref="AL26:AM26"/>
    <mergeCell ref="AN26:AO26"/>
    <mergeCell ref="AP26:AQ26"/>
    <mergeCell ref="AR26:AS26"/>
    <mergeCell ref="AT26:AU26"/>
    <mergeCell ref="AV26:AW26"/>
    <mergeCell ref="Z26:AA26"/>
    <mergeCell ref="AB26:AC26"/>
    <mergeCell ref="AD26:AE26"/>
    <mergeCell ref="AF26:AG26"/>
    <mergeCell ref="AH26:AI26"/>
    <mergeCell ref="AJ26:AK26"/>
    <mergeCell ref="N26:O26"/>
    <mergeCell ref="P26:Q26"/>
    <mergeCell ref="R26:S26"/>
    <mergeCell ref="T26:U26"/>
    <mergeCell ref="V26:W26"/>
    <mergeCell ref="X26:Y26"/>
    <mergeCell ref="BD27:BE27"/>
    <mergeCell ref="BF27:BG27"/>
    <mergeCell ref="BH27:BI27"/>
    <mergeCell ref="BJ25:BK25"/>
    <mergeCell ref="BL25:BM25"/>
    <mergeCell ref="D26:E26"/>
    <mergeCell ref="F26:G26"/>
    <mergeCell ref="H26:I26"/>
    <mergeCell ref="J26:K26"/>
    <mergeCell ref="L26:M26"/>
    <mergeCell ref="AR25:AS25"/>
    <mergeCell ref="AT25:AU25"/>
    <mergeCell ref="AV25:AW25"/>
    <mergeCell ref="AX25:AY25"/>
    <mergeCell ref="AZ25:BA25"/>
    <mergeCell ref="BB25:BC25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BJ26:BK26"/>
    <mergeCell ref="BL26:BM26"/>
    <mergeCell ref="D25:E25"/>
    <mergeCell ref="F25:G25"/>
    <mergeCell ref="H25:I25"/>
    <mergeCell ref="J25:K25"/>
    <mergeCell ref="L25:M25"/>
    <mergeCell ref="N25:O25"/>
    <mergeCell ref="P25:Q25"/>
    <mergeCell ref="R25:S25"/>
    <mergeCell ref="AX24:AY24"/>
    <mergeCell ref="AZ24:BA24"/>
    <mergeCell ref="BB24:BC24"/>
    <mergeCell ref="BD24:BE24"/>
    <mergeCell ref="BF24:BG24"/>
    <mergeCell ref="BH24:BI24"/>
    <mergeCell ref="AL24:AM24"/>
    <mergeCell ref="AN24:AO24"/>
    <mergeCell ref="AP24:AQ24"/>
    <mergeCell ref="AR24:AS24"/>
    <mergeCell ref="AT24:AU24"/>
    <mergeCell ref="AV24:AW24"/>
    <mergeCell ref="Z24:AA24"/>
    <mergeCell ref="AB24:AC24"/>
    <mergeCell ref="AD24:AE24"/>
    <mergeCell ref="AF24:AG24"/>
    <mergeCell ref="AH24:AI24"/>
    <mergeCell ref="AJ24:AK24"/>
    <mergeCell ref="N24:O24"/>
    <mergeCell ref="P24:Q24"/>
    <mergeCell ref="R24:S24"/>
    <mergeCell ref="T24:U24"/>
    <mergeCell ref="V24:W24"/>
    <mergeCell ref="X24:Y24"/>
    <mergeCell ref="BD25:BE25"/>
    <mergeCell ref="BF25:BG25"/>
    <mergeCell ref="BH25:BI25"/>
    <mergeCell ref="BF23:BG23"/>
    <mergeCell ref="BH23:BI23"/>
    <mergeCell ref="BJ23:BK23"/>
    <mergeCell ref="BL23:BM23"/>
    <mergeCell ref="D24:E24"/>
    <mergeCell ref="F24:G24"/>
    <mergeCell ref="H24:I24"/>
    <mergeCell ref="J24:K24"/>
    <mergeCell ref="L24:M24"/>
    <mergeCell ref="AR23:AS23"/>
    <mergeCell ref="AT23:AU23"/>
    <mergeCell ref="AV23:AW23"/>
    <mergeCell ref="AX23:AY23"/>
    <mergeCell ref="AZ23:BA23"/>
    <mergeCell ref="BB23:BC23"/>
    <mergeCell ref="AF23:AG23"/>
    <mergeCell ref="AH23:AI23"/>
    <mergeCell ref="AJ23:AK23"/>
    <mergeCell ref="AL23:AM23"/>
    <mergeCell ref="AN23:AO23"/>
    <mergeCell ref="AP23:AQ23"/>
    <mergeCell ref="T23:U23"/>
    <mergeCell ref="V23:W23"/>
    <mergeCell ref="X23:Y23"/>
    <mergeCell ref="Z23:AA23"/>
    <mergeCell ref="AB23:AC23"/>
    <mergeCell ref="AD23:AE23"/>
    <mergeCell ref="BJ24:BK24"/>
    <mergeCell ref="BL24:BM24"/>
    <mergeCell ref="BL22:BM22"/>
    <mergeCell ref="D23:E23"/>
    <mergeCell ref="F23:G23"/>
    <mergeCell ref="H23:I23"/>
    <mergeCell ref="J23:K23"/>
    <mergeCell ref="L23:M23"/>
    <mergeCell ref="N23:O23"/>
    <mergeCell ref="P23:Q23"/>
    <mergeCell ref="R23:S23"/>
    <mergeCell ref="AX22:AY22"/>
    <mergeCell ref="AZ22:BA22"/>
    <mergeCell ref="BB22:BC22"/>
    <mergeCell ref="BD22:BE22"/>
    <mergeCell ref="BF22:BG22"/>
    <mergeCell ref="BH22:BI22"/>
    <mergeCell ref="AL22:AM22"/>
    <mergeCell ref="AN22:AO22"/>
    <mergeCell ref="AP22:AQ22"/>
    <mergeCell ref="AR22:AS22"/>
    <mergeCell ref="AT22:AU22"/>
    <mergeCell ref="AV22:AW22"/>
    <mergeCell ref="Z22:AA22"/>
    <mergeCell ref="AB22:AC22"/>
    <mergeCell ref="AD22:AE22"/>
    <mergeCell ref="AF22:AG22"/>
    <mergeCell ref="AH22:AI22"/>
    <mergeCell ref="AJ22:AK22"/>
    <mergeCell ref="N22:O22"/>
    <mergeCell ref="P22:Q22"/>
    <mergeCell ref="R22:S22"/>
    <mergeCell ref="T22:U22"/>
    <mergeCell ref="BD23:BE23"/>
    <mergeCell ref="T20:U20"/>
    <mergeCell ref="V22:W22"/>
    <mergeCell ref="X22:Y22"/>
    <mergeCell ref="BD21:BE21"/>
    <mergeCell ref="BF21:BG21"/>
    <mergeCell ref="BH21:BI21"/>
    <mergeCell ref="BJ21:BK21"/>
    <mergeCell ref="BL21:BM21"/>
    <mergeCell ref="D22:E22"/>
    <mergeCell ref="F22:G22"/>
    <mergeCell ref="H22:I22"/>
    <mergeCell ref="J22:K22"/>
    <mergeCell ref="L22:M22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T21:U21"/>
    <mergeCell ref="V21:W21"/>
    <mergeCell ref="X21:Y21"/>
    <mergeCell ref="Z21:AA21"/>
    <mergeCell ref="AB21:AC21"/>
    <mergeCell ref="AD21:AE21"/>
    <mergeCell ref="BJ22:BK22"/>
    <mergeCell ref="AD19:AE19"/>
    <mergeCell ref="BJ20:BK20"/>
    <mergeCell ref="BL20:BM20"/>
    <mergeCell ref="D21:E21"/>
    <mergeCell ref="F21:G21"/>
    <mergeCell ref="H21:I21"/>
    <mergeCell ref="J21:K21"/>
    <mergeCell ref="L21:M21"/>
    <mergeCell ref="N21:O21"/>
    <mergeCell ref="P21:Q21"/>
    <mergeCell ref="R21:S21"/>
    <mergeCell ref="AX20:AY20"/>
    <mergeCell ref="AZ20:BA20"/>
    <mergeCell ref="BB20:BC20"/>
    <mergeCell ref="BD20:BE20"/>
    <mergeCell ref="BF20:BG20"/>
    <mergeCell ref="BH20:BI20"/>
    <mergeCell ref="AL20:AM20"/>
    <mergeCell ref="AN20:AO20"/>
    <mergeCell ref="AP20:AQ20"/>
    <mergeCell ref="AR20:AS20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N20:O20"/>
    <mergeCell ref="P20:Q20"/>
    <mergeCell ref="R20:S20"/>
    <mergeCell ref="P18:Q18"/>
    <mergeCell ref="R18:S18"/>
    <mergeCell ref="T18:U18"/>
    <mergeCell ref="V20:W20"/>
    <mergeCell ref="X20:Y20"/>
    <mergeCell ref="BD19:BE19"/>
    <mergeCell ref="BF19:BG19"/>
    <mergeCell ref="BH19:BI19"/>
    <mergeCell ref="BJ19:BK19"/>
    <mergeCell ref="BL19:BM19"/>
    <mergeCell ref="D20:E20"/>
    <mergeCell ref="F20:G20"/>
    <mergeCell ref="H20:I20"/>
    <mergeCell ref="J20:K20"/>
    <mergeCell ref="L20:M20"/>
    <mergeCell ref="AR19:AS19"/>
    <mergeCell ref="AT19:AU19"/>
    <mergeCell ref="AV19:AW19"/>
    <mergeCell ref="AX19:AY19"/>
    <mergeCell ref="AZ19:BA19"/>
    <mergeCell ref="BB19:BC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X19:Y19"/>
    <mergeCell ref="Z19:AA19"/>
    <mergeCell ref="AB19:AC19"/>
    <mergeCell ref="AZ18:BA18"/>
    <mergeCell ref="BB18:BC18"/>
    <mergeCell ref="BD18:BE18"/>
    <mergeCell ref="BF18:BG18"/>
    <mergeCell ref="BH18:BI18"/>
    <mergeCell ref="AL18:AM18"/>
    <mergeCell ref="AN18:AO18"/>
    <mergeCell ref="AP18:AQ18"/>
    <mergeCell ref="AR18:AS18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X18:Y18"/>
    <mergeCell ref="BD17:BE17"/>
    <mergeCell ref="BF17:BG17"/>
    <mergeCell ref="BH17:BI17"/>
    <mergeCell ref="BJ17:BK17"/>
    <mergeCell ref="BL17:BM17"/>
    <mergeCell ref="D18:E18"/>
    <mergeCell ref="F18:G18"/>
    <mergeCell ref="H18:I18"/>
    <mergeCell ref="J18:K18"/>
    <mergeCell ref="L18:M18"/>
    <mergeCell ref="AR17:AS17"/>
    <mergeCell ref="AT17:AU17"/>
    <mergeCell ref="AV17:AW17"/>
    <mergeCell ref="AX17:AY17"/>
    <mergeCell ref="AZ17:BA17"/>
    <mergeCell ref="BB17:BC17"/>
    <mergeCell ref="AF17:AG17"/>
    <mergeCell ref="AH17:AI17"/>
    <mergeCell ref="AJ17:AK17"/>
    <mergeCell ref="AL17:AM17"/>
    <mergeCell ref="AN17:AO17"/>
    <mergeCell ref="AP17:AQ17"/>
    <mergeCell ref="T17:U17"/>
    <mergeCell ref="V17:W17"/>
    <mergeCell ref="X17:Y17"/>
    <mergeCell ref="Z17:AA17"/>
    <mergeCell ref="AB17:AC17"/>
    <mergeCell ref="AD17:AE17"/>
    <mergeCell ref="BJ18:BK18"/>
    <mergeCell ref="BL18:BM18"/>
    <mergeCell ref="AX18:AY18"/>
    <mergeCell ref="U7:V7"/>
    <mergeCell ref="B17:B34"/>
    <mergeCell ref="D17:E17"/>
    <mergeCell ref="F17:G17"/>
    <mergeCell ref="H17:I17"/>
    <mergeCell ref="J17:K17"/>
    <mergeCell ref="L17:M17"/>
    <mergeCell ref="N17:O17"/>
    <mergeCell ref="P17:Q17"/>
    <mergeCell ref="R17:S17"/>
    <mergeCell ref="R2:T2"/>
    <mergeCell ref="U2:V2"/>
    <mergeCell ref="U3:V3"/>
    <mergeCell ref="U4:V4"/>
    <mergeCell ref="U5:V5"/>
    <mergeCell ref="U6:V6"/>
    <mergeCell ref="B2:B6"/>
    <mergeCell ref="C2:H2"/>
    <mergeCell ref="J2:K2"/>
    <mergeCell ref="L2:M2"/>
    <mergeCell ref="N2:O2"/>
    <mergeCell ref="P2:Q2"/>
    <mergeCell ref="V18:W18"/>
    <mergeCell ref="D19:E19"/>
    <mergeCell ref="F19:G19"/>
    <mergeCell ref="H19:I19"/>
    <mergeCell ref="J19:K19"/>
    <mergeCell ref="L19:M19"/>
    <mergeCell ref="N19:O19"/>
    <mergeCell ref="P19:Q19"/>
    <mergeCell ref="R19:S19"/>
    <mergeCell ref="N18:O18"/>
  </mergeCells>
  <phoneticPr fontId="1"/>
  <conditionalFormatting sqref="D17:BM18">
    <cfRule type="expression" dxfId="35" priority="1" stopIfTrue="1">
      <formula>D$43=7</formula>
    </cfRule>
    <cfRule type="expression" dxfId="34" priority="2">
      <formula>D$43=1</formula>
    </cfRule>
  </conditionalFormatting>
  <conditionalFormatting sqref="D36:BM37">
    <cfRule type="expression" dxfId="33" priority="3" stopIfTrue="1">
      <formula>D$43=7</formula>
    </cfRule>
    <cfRule type="expression" dxfId="32" priority="4">
      <formula>D$43=1</formula>
    </cfRule>
  </conditionalFormatting>
  <conditionalFormatting sqref="D43:BM45">
    <cfRule type="expression" dxfId="31" priority="5" stopIfTrue="1">
      <formula>D$43=7</formula>
    </cfRule>
    <cfRule type="expression" dxfId="30" priority="6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51AD30B-8D5E-BE4A-B759-DE716C32E811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BK47:BK56 BK58:BK67 BK69:BK78 BK80:BK89 BK91:BK93 BK95:BK97 BK127:BK129 BK107:BK109 BK111:BK113 BK103:BK105 BK123:BK125 BK99:BK101 BK115:BK117 BK119:BK121 BM47:BM56 BM58:BM67 BM69:BM78 BM80:BM89 BM91:BM93 BM95:BM97 BM127:BM129 BM107:BM109 BM111:BM113 BM103:BM105 BM123:BM125 BM99:BM101 BM115:BM117 BM119:BM121 E38:E41 G38:G41 I38:I41 K38:K41 M38:M41 O38:O41 Q38:Q41 S38:S41 U38:U41 W38:W41 Y38:Y41 AA38:AA41 AC38:AC41 AE38:AE41 AG38:AG41 AI38:AI41 AK38:AK41 AM38:AM41 AO38:AO41 AQ38:AQ41 AS38:AS41 AU38:AU41 AW38:AW41 AY38:AY41 BA38:BA41 BC38:BC41 BE38:BE41 BG38:BG41 BI38:BI41 BK38:BK41 BM38:BM41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1370D-B022-5D43-B6A6-B1695FBA7830}">
  <dimension ref="B1:BK133"/>
  <sheetViews>
    <sheetView showGridLines="0" zoomScale="90" zoomScaleNormal="9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87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190000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SUMIF($E$58:$BK$130,設定!B5,$D$58:$BK$130)</f>
        <v>70000</v>
      </c>
      <c r="E4" s="70">
        <f>D4/$G$14</f>
        <v>0.47619047619047616</v>
      </c>
      <c r="F4" s="67">
        <f>設定!B15</f>
        <v>0</v>
      </c>
      <c r="G4" s="69">
        <f>SUMIF($E$58:$BK$130,設定!B15,$D$58:$BK$130)</f>
        <v>0</v>
      </c>
      <c r="H4" s="71">
        <f>G4/$G$14</f>
        <v>0</v>
      </c>
      <c r="J4" s="36" t="str">
        <f>設定!D5</f>
        <v>夫</v>
      </c>
      <c r="K4" s="69">
        <f t="shared" ref="K4:K13" si="0">SUM(D47:BK47)</f>
        <v>300000</v>
      </c>
      <c r="L4" s="36" t="str">
        <f>設定!F5</f>
        <v>所得税</v>
      </c>
      <c r="M4" s="72">
        <f t="shared" ref="M4:M13" si="1">SUM(D58:BK58)</f>
        <v>30000</v>
      </c>
      <c r="N4" s="68" t="str">
        <f>設定!H5</f>
        <v>こども</v>
      </c>
      <c r="O4" s="69">
        <f t="shared" ref="O4:O13" si="2">SUM(D69:BK69)</f>
        <v>30000</v>
      </c>
      <c r="P4" s="36" t="str">
        <f>設定!J5</f>
        <v>住居費</v>
      </c>
      <c r="Q4" s="72">
        <f t="shared" ref="Q4:Q13" si="3">SUM(D80:BK80)</f>
        <v>70000</v>
      </c>
      <c r="R4" s="68" t="str">
        <f>設定!L5</f>
        <v>食費</v>
      </c>
      <c r="S4" s="73"/>
      <c r="T4" s="72">
        <f>SUM(D94:BK94)</f>
        <v>7000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SUMIF($E$58:$BK$130,設定!B6,$D$58:$BK$130)</f>
        <v>0</v>
      </c>
      <c r="E5" s="70">
        <f t="shared" ref="E5:E13" si="4">D5/$G$14</f>
        <v>0</v>
      </c>
      <c r="F5" s="67">
        <f>設定!B16</f>
        <v>0</v>
      </c>
      <c r="G5" s="69">
        <f>SUMIF($E$58:$BK$130,設定!B16,$D$58:$BK$130)</f>
        <v>0</v>
      </c>
      <c r="H5" s="71">
        <f t="shared" ref="H5:H8" si="5">G5/$G$14</f>
        <v>0</v>
      </c>
      <c r="J5" s="36" t="str">
        <f>設定!D6</f>
        <v>妻パート</v>
      </c>
      <c r="K5" s="69">
        <f t="shared" si="0"/>
        <v>0</v>
      </c>
      <c r="L5" s="36" t="str">
        <f>設定!F6</f>
        <v>住民税</v>
      </c>
      <c r="M5" s="72">
        <f t="shared" si="1"/>
        <v>10000</v>
      </c>
      <c r="N5" s="68" t="str">
        <f>設定!H6</f>
        <v>夫</v>
      </c>
      <c r="O5" s="69">
        <f t="shared" si="2"/>
        <v>0</v>
      </c>
      <c r="P5" s="36" t="str">
        <f>設定!J6</f>
        <v>光熱費</v>
      </c>
      <c r="Q5" s="72">
        <f t="shared" si="3"/>
        <v>0</v>
      </c>
      <c r="R5" s="68" t="str">
        <f>設定!L6</f>
        <v>外食</v>
      </c>
      <c r="S5" s="73"/>
      <c r="T5" s="72">
        <f>SUM(D98:BK98)</f>
        <v>0</v>
      </c>
      <c r="U5" s="149">
        <f>SUM(M14,O14,Q14,T14)</f>
        <v>147000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SUMIF($E$58:$BK$130,設定!B7,$D$58:$BK$130)</f>
        <v>0</v>
      </c>
      <c r="E6" s="70">
        <f t="shared" si="4"/>
        <v>0</v>
      </c>
      <c r="F6" s="67">
        <f>設定!B17</f>
        <v>0</v>
      </c>
      <c r="G6" s="69">
        <f>SUMIF($E$58:$BK$130,設定!B17,$D$58:$BK$130)</f>
        <v>0</v>
      </c>
      <c r="H6" s="71">
        <f t="shared" si="5"/>
        <v>0</v>
      </c>
      <c r="J6" s="36" t="str">
        <f>設定!D7</f>
        <v>ボーナス</v>
      </c>
      <c r="K6" s="69">
        <f t="shared" si="0"/>
        <v>0</v>
      </c>
      <c r="L6" s="36" t="str">
        <f>設定!F7</f>
        <v>健康保険</v>
      </c>
      <c r="M6" s="72">
        <f t="shared" si="1"/>
        <v>0</v>
      </c>
      <c r="N6" s="68" t="str">
        <f>設定!H7</f>
        <v>妻</v>
      </c>
      <c r="O6" s="69">
        <f t="shared" si="2"/>
        <v>0</v>
      </c>
      <c r="P6" s="36" t="str">
        <f>設定!J7</f>
        <v>水道費</v>
      </c>
      <c r="Q6" s="72">
        <f t="shared" si="3"/>
        <v>0</v>
      </c>
      <c r="R6" s="68" t="str">
        <f>設定!L7</f>
        <v>日用品</v>
      </c>
      <c r="S6" s="73"/>
      <c r="T6" s="72">
        <f>SUM(D102:BK102)</f>
        <v>0</v>
      </c>
      <c r="U6" s="195" t="s">
        <v>75</v>
      </c>
      <c r="V6" s="196"/>
      <c r="X6" s="74" t="s">
        <v>51</v>
      </c>
      <c r="Y6" s="69">
        <f>T14</f>
        <v>7000</v>
      </c>
    </row>
    <row r="7" spans="2:25" ht="21" thickBot="1">
      <c r="C7" s="36" t="str">
        <f>設定!B8</f>
        <v>PayPay</v>
      </c>
      <c r="D7" s="69">
        <f>SUMIF($E$58:$BK$130,設定!B8,$D$58:$BK$130)</f>
        <v>0</v>
      </c>
      <c r="E7" s="70">
        <f t="shared" si="4"/>
        <v>0</v>
      </c>
      <c r="F7" s="67">
        <f>設定!B18</f>
        <v>0</v>
      </c>
      <c r="G7" s="69">
        <f>SUMIF($E$58:$BK$130,設定!B18,$D$58:$BK$130)</f>
        <v>0</v>
      </c>
      <c r="H7" s="71">
        <f t="shared" si="5"/>
        <v>0</v>
      </c>
      <c r="J7" s="36" t="str">
        <f>設定!D8</f>
        <v>児童手当</v>
      </c>
      <c r="K7" s="69">
        <f t="shared" si="0"/>
        <v>0</v>
      </c>
      <c r="L7" s="36" t="str">
        <f>設定!F8</f>
        <v>厚生年金</v>
      </c>
      <c r="M7" s="72">
        <f t="shared" si="1"/>
        <v>0</v>
      </c>
      <c r="N7" s="68">
        <f>設定!H8</f>
        <v>0</v>
      </c>
      <c r="O7" s="69">
        <f t="shared" si="2"/>
        <v>0</v>
      </c>
      <c r="P7" s="36" t="str">
        <f>設定!J8</f>
        <v>通信費</v>
      </c>
      <c r="Q7" s="72">
        <f t="shared" si="3"/>
        <v>0</v>
      </c>
      <c r="R7" s="68" t="str">
        <f>設定!L8</f>
        <v>娯楽費</v>
      </c>
      <c r="S7" s="73"/>
      <c r="T7" s="72">
        <f>SUM(D106:BK106)</f>
        <v>0</v>
      </c>
      <c r="U7" s="151">
        <f>K14-U5</f>
        <v>183000</v>
      </c>
      <c r="V7" s="152"/>
    </row>
    <row r="8" spans="2:25">
      <c r="C8" s="36" t="str">
        <f>設定!B9</f>
        <v>現金</v>
      </c>
      <c r="D8" s="69">
        <f>SUMIF($E$58:$BK$130,設定!B9,$D$58:$BK$130)</f>
        <v>0</v>
      </c>
      <c r="E8" s="70">
        <f t="shared" si="4"/>
        <v>0</v>
      </c>
      <c r="F8" s="67">
        <f>設定!B19</f>
        <v>0</v>
      </c>
      <c r="G8" s="69">
        <f>SUMIF($E$58:$BK$130,設定!B19,$D$58:$BK$130)</f>
        <v>0</v>
      </c>
      <c r="H8" s="71">
        <f t="shared" si="5"/>
        <v>0</v>
      </c>
      <c r="J8" s="36" t="str">
        <f>設定!D9</f>
        <v>雑収入</v>
      </c>
      <c r="K8" s="69">
        <f t="shared" si="0"/>
        <v>30000</v>
      </c>
      <c r="L8" s="36">
        <f>設定!F9</f>
        <v>0</v>
      </c>
      <c r="M8" s="72">
        <f t="shared" si="1"/>
        <v>0</v>
      </c>
      <c r="N8" s="68">
        <f>設定!H9</f>
        <v>0</v>
      </c>
      <c r="O8" s="69">
        <f t="shared" si="2"/>
        <v>0</v>
      </c>
      <c r="P8" s="36" t="str">
        <f>設定!J9</f>
        <v>車費</v>
      </c>
      <c r="Q8" s="72">
        <f t="shared" si="3"/>
        <v>0</v>
      </c>
      <c r="R8" s="68" t="str">
        <f>設定!L9</f>
        <v>美容費</v>
      </c>
      <c r="S8" s="73"/>
      <c r="T8" s="72">
        <f>SUM(D110:BK110)</f>
        <v>0</v>
      </c>
    </row>
    <row r="9" spans="2:25">
      <c r="C9" s="36" t="str">
        <f>設定!B10</f>
        <v>JCB</v>
      </c>
      <c r="D9" s="69">
        <f>SUMIF($E$58:$BK$130,設定!B10,$D$58:$BK$130)</f>
        <v>70000</v>
      </c>
      <c r="E9" s="70">
        <f t="shared" si="4"/>
        <v>0.47619047619047616</v>
      </c>
      <c r="F9" s="67"/>
      <c r="G9" s="69"/>
      <c r="H9" s="59"/>
      <c r="J9" s="36">
        <f>設定!D10</f>
        <v>0</v>
      </c>
      <c r="K9" s="69">
        <f t="shared" si="0"/>
        <v>0</v>
      </c>
      <c r="L9" s="36">
        <f>設定!F10</f>
        <v>0</v>
      </c>
      <c r="M9" s="72">
        <f t="shared" si="1"/>
        <v>0</v>
      </c>
      <c r="N9" s="68">
        <f>設定!H10</f>
        <v>0</v>
      </c>
      <c r="O9" s="69">
        <f t="shared" si="2"/>
        <v>0</v>
      </c>
      <c r="P9" s="36" t="str">
        <f>設定!J10</f>
        <v>自己投資</v>
      </c>
      <c r="Q9" s="72">
        <f t="shared" si="3"/>
        <v>0</v>
      </c>
      <c r="R9" s="68" t="str">
        <f>設定!L10</f>
        <v>交際費</v>
      </c>
      <c r="S9" s="73"/>
      <c r="T9" s="72">
        <f>SUM(D114:BK114)</f>
        <v>0</v>
      </c>
    </row>
    <row r="10" spans="2:25">
      <c r="C10" s="36" t="str">
        <f>設定!B11</f>
        <v>VISA</v>
      </c>
      <c r="D10" s="69">
        <f>SUMIF($E$58:$BK$130,設定!B11,$D$58:$BK$130)</f>
        <v>7000</v>
      </c>
      <c r="E10" s="70">
        <f t="shared" si="4"/>
        <v>4.7619047619047616E-2</v>
      </c>
      <c r="F10" s="67"/>
      <c r="G10" s="69"/>
      <c r="H10" s="59"/>
      <c r="J10" s="36">
        <f>設定!D11</f>
        <v>0</v>
      </c>
      <c r="K10" s="69">
        <f t="shared" si="0"/>
        <v>0</v>
      </c>
      <c r="L10" s="36">
        <f>設定!F11</f>
        <v>0</v>
      </c>
      <c r="M10" s="72">
        <f t="shared" si="1"/>
        <v>0</v>
      </c>
      <c r="N10" s="68">
        <f>設定!H11</f>
        <v>0</v>
      </c>
      <c r="O10" s="69">
        <f t="shared" si="2"/>
        <v>0</v>
      </c>
      <c r="P10" s="36">
        <f>設定!J11</f>
        <v>0</v>
      </c>
      <c r="Q10" s="72">
        <f t="shared" si="3"/>
        <v>0</v>
      </c>
      <c r="R10" s="68" t="str">
        <f>設定!L11</f>
        <v>その他</v>
      </c>
      <c r="S10" s="73"/>
      <c r="T10" s="72">
        <f>SUM(D118:BK118)</f>
        <v>0</v>
      </c>
    </row>
    <row r="11" spans="2:25">
      <c r="C11" s="36" t="str">
        <f>設定!B12</f>
        <v>MASTER</v>
      </c>
      <c r="D11" s="69">
        <f>SUMIF($E$58:$BK$130,設定!B12,$D$58:$BK$130)</f>
        <v>0</v>
      </c>
      <c r="E11" s="70">
        <f t="shared" si="4"/>
        <v>0</v>
      </c>
      <c r="F11" s="67"/>
      <c r="G11" s="69"/>
      <c r="H11" s="59"/>
      <c r="J11" s="36">
        <f>設定!D12</f>
        <v>0</v>
      </c>
      <c r="K11" s="69">
        <f t="shared" si="0"/>
        <v>0</v>
      </c>
      <c r="L11" s="36">
        <f>設定!F12</f>
        <v>0</v>
      </c>
      <c r="M11" s="72">
        <f t="shared" si="1"/>
        <v>0</v>
      </c>
      <c r="N11" s="68">
        <f>設定!H12</f>
        <v>0</v>
      </c>
      <c r="O11" s="69">
        <f t="shared" si="2"/>
        <v>0</v>
      </c>
      <c r="P11" s="36">
        <f>設定!J12</f>
        <v>0</v>
      </c>
      <c r="Q11" s="72">
        <f t="shared" si="3"/>
        <v>0</v>
      </c>
      <c r="R11" s="68">
        <f>設定!L12</f>
        <v>0</v>
      </c>
      <c r="S11" s="73"/>
      <c r="T11" s="72">
        <f>SUM(D122:BK122)</f>
        <v>0</v>
      </c>
    </row>
    <row r="12" spans="2:25">
      <c r="C12" s="36" t="str">
        <f>設定!B13</f>
        <v>GMO証券</v>
      </c>
      <c r="D12" s="69">
        <f>SUMIF($E$58:$BK$130,設定!B13,$D$58:$BK$130)</f>
        <v>0</v>
      </c>
      <c r="E12" s="70">
        <f t="shared" si="4"/>
        <v>0</v>
      </c>
      <c r="F12" s="67"/>
      <c r="G12" s="69"/>
      <c r="H12" s="59"/>
      <c r="J12" s="36">
        <f>設定!D13</f>
        <v>0</v>
      </c>
      <c r="K12" s="69">
        <f t="shared" si="0"/>
        <v>0</v>
      </c>
      <c r="L12" s="36">
        <f>設定!F13</f>
        <v>0</v>
      </c>
      <c r="M12" s="72">
        <f t="shared" si="1"/>
        <v>0</v>
      </c>
      <c r="N12" s="68">
        <f>設定!H13</f>
        <v>0</v>
      </c>
      <c r="O12" s="69">
        <f t="shared" si="2"/>
        <v>0</v>
      </c>
      <c r="P12" s="36">
        <f>設定!J13</f>
        <v>0</v>
      </c>
      <c r="Q12" s="72">
        <f t="shared" si="3"/>
        <v>0</v>
      </c>
      <c r="R12" s="68">
        <f>設定!L13</f>
        <v>0</v>
      </c>
      <c r="S12" s="73"/>
      <c r="T12" s="72">
        <f>SUM(D126:BK126)</f>
        <v>0</v>
      </c>
    </row>
    <row r="13" spans="2:25">
      <c r="C13" s="36">
        <f>設定!B14</f>
        <v>0</v>
      </c>
      <c r="D13" s="69">
        <f>SUMIF($E$58:$BK$130,設定!B14,$D$58:$BK$130)</f>
        <v>0</v>
      </c>
      <c r="E13" s="70">
        <f t="shared" si="4"/>
        <v>0</v>
      </c>
      <c r="F13" s="67"/>
      <c r="G13" s="69"/>
      <c r="H13" s="59"/>
      <c r="J13" s="36">
        <f>設定!D14</f>
        <v>0</v>
      </c>
      <c r="K13" s="69">
        <f t="shared" si="0"/>
        <v>0</v>
      </c>
      <c r="L13" s="36">
        <f>設定!F14</f>
        <v>0</v>
      </c>
      <c r="M13" s="72">
        <f t="shared" si="1"/>
        <v>0</v>
      </c>
      <c r="N13" s="68">
        <f>設定!H14</f>
        <v>0</v>
      </c>
      <c r="O13" s="69">
        <f t="shared" si="2"/>
        <v>0</v>
      </c>
      <c r="P13" s="36">
        <f>設定!J14</f>
        <v>0</v>
      </c>
      <c r="Q13" s="72">
        <f t="shared" si="3"/>
        <v>0</v>
      </c>
      <c r="R13" s="68">
        <f>設定!L14</f>
        <v>0</v>
      </c>
      <c r="S13" s="73"/>
      <c r="T13" s="72">
        <f>SUM(D130:BK130)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147000</v>
      </c>
      <c r="H14" s="79">
        <f>SUM(E4:E13,H4:H8)</f>
        <v>1</v>
      </c>
      <c r="J14" s="76" t="s">
        <v>65</v>
      </c>
      <c r="K14" s="78">
        <f>SUM(K4:K13)</f>
        <v>330000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7000</v>
      </c>
    </row>
    <row r="16" spans="2:25" ht="21" thickBot="1"/>
    <row r="17" spans="2:63">
      <c r="B17" s="185" t="s">
        <v>66</v>
      </c>
      <c r="C17" s="56" t="s">
        <v>47</v>
      </c>
      <c r="D17" s="173">
        <f>D44</f>
        <v>45809</v>
      </c>
      <c r="E17" s="173"/>
      <c r="F17" s="174">
        <f>D17+1</f>
        <v>45810</v>
      </c>
      <c r="G17" s="161"/>
      <c r="H17" s="160">
        <f>F17+1</f>
        <v>45811</v>
      </c>
      <c r="I17" s="161"/>
      <c r="J17" s="160">
        <f>H17+1</f>
        <v>45812</v>
      </c>
      <c r="K17" s="161"/>
      <c r="L17" s="160">
        <f>J17+1</f>
        <v>45813</v>
      </c>
      <c r="M17" s="161"/>
      <c r="N17" s="160">
        <f>L17+1</f>
        <v>45814</v>
      </c>
      <c r="O17" s="161"/>
      <c r="P17" s="160">
        <f>N17+1</f>
        <v>45815</v>
      </c>
      <c r="Q17" s="161"/>
      <c r="R17" s="160">
        <f>P17+1</f>
        <v>45816</v>
      </c>
      <c r="S17" s="161"/>
      <c r="T17" s="160">
        <f>R17+1</f>
        <v>45817</v>
      </c>
      <c r="U17" s="161"/>
      <c r="V17" s="160">
        <f>T17+1</f>
        <v>45818</v>
      </c>
      <c r="W17" s="161"/>
      <c r="X17" s="160">
        <f>V17+1</f>
        <v>45819</v>
      </c>
      <c r="Y17" s="161"/>
      <c r="Z17" s="160">
        <f>X17+1</f>
        <v>45820</v>
      </c>
      <c r="AA17" s="161"/>
      <c r="AB17" s="160">
        <f>Z17+1</f>
        <v>45821</v>
      </c>
      <c r="AC17" s="161"/>
      <c r="AD17" s="160">
        <f>AB17+1</f>
        <v>45822</v>
      </c>
      <c r="AE17" s="161"/>
      <c r="AF17" s="160">
        <f>AD17+1</f>
        <v>45823</v>
      </c>
      <c r="AG17" s="161"/>
      <c r="AH17" s="160">
        <f>AF17+1</f>
        <v>45824</v>
      </c>
      <c r="AI17" s="161"/>
      <c r="AJ17" s="160">
        <f>AH17+1</f>
        <v>45825</v>
      </c>
      <c r="AK17" s="161"/>
      <c r="AL17" s="160">
        <f>AJ17+1</f>
        <v>45826</v>
      </c>
      <c r="AM17" s="161"/>
      <c r="AN17" s="160">
        <f>AL17+1</f>
        <v>45827</v>
      </c>
      <c r="AO17" s="161"/>
      <c r="AP17" s="160">
        <f>AN17+1</f>
        <v>45828</v>
      </c>
      <c r="AQ17" s="161"/>
      <c r="AR17" s="160">
        <f>AP17+1</f>
        <v>45829</v>
      </c>
      <c r="AS17" s="161"/>
      <c r="AT17" s="160">
        <f>AR17+1</f>
        <v>45830</v>
      </c>
      <c r="AU17" s="161"/>
      <c r="AV17" s="160">
        <f>AT17+1</f>
        <v>45831</v>
      </c>
      <c r="AW17" s="161"/>
      <c r="AX17" s="160">
        <f>AV17+1</f>
        <v>45832</v>
      </c>
      <c r="AY17" s="161"/>
      <c r="AZ17" s="160">
        <f>AX17+1</f>
        <v>45833</v>
      </c>
      <c r="BA17" s="161"/>
      <c r="BB17" s="160">
        <f>AZ17+1</f>
        <v>45834</v>
      </c>
      <c r="BC17" s="161"/>
      <c r="BD17" s="160">
        <f>BB17+1</f>
        <v>45835</v>
      </c>
      <c r="BE17" s="161"/>
      <c r="BF17" s="160">
        <f>BD17+1</f>
        <v>45836</v>
      </c>
      <c r="BG17" s="161"/>
      <c r="BH17" s="160">
        <f>BF17+1</f>
        <v>45837</v>
      </c>
      <c r="BI17" s="161"/>
      <c r="BJ17" s="197">
        <f>BH17+1</f>
        <v>45838</v>
      </c>
      <c r="BK17" s="198"/>
    </row>
    <row r="18" spans="2:63">
      <c r="B18" s="175"/>
      <c r="C18" s="57" t="s">
        <v>46</v>
      </c>
      <c r="D18" s="181">
        <f>D17</f>
        <v>45809</v>
      </c>
      <c r="E18" s="181"/>
      <c r="F18" s="182">
        <f>F17</f>
        <v>45810</v>
      </c>
      <c r="G18" s="156"/>
      <c r="H18" s="155">
        <f>H17</f>
        <v>45811</v>
      </c>
      <c r="I18" s="156"/>
      <c r="J18" s="155">
        <f>J17</f>
        <v>45812</v>
      </c>
      <c r="K18" s="156"/>
      <c r="L18" s="155">
        <f>L17</f>
        <v>45813</v>
      </c>
      <c r="M18" s="156"/>
      <c r="N18" s="155">
        <f>N17</f>
        <v>45814</v>
      </c>
      <c r="O18" s="156"/>
      <c r="P18" s="155">
        <f>P17</f>
        <v>45815</v>
      </c>
      <c r="Q18" s="156"/>
      <c r="R18" s="155">
        <f>R17</f>
        <v>45816</v>
      </c>
      <c r="S18" s="156"/>
      <c r="T18" s="155">
        <f>T17</f>
        <v>45817</v>
      </c>
      <c r="U18" s="156"/>
      <c r="V18" s="155">
        <f>V17</f>
        <v>45818</v>
      </c>
      <c r="W18" s="156"/>
      <c r="X18" s="155">
        <f>X17</f>
        <v>45819</v>
      </c>
      <c r="Y18" s="156"/>
      <c r="Z18" s="155">
        <f>Z17</f>
        <v>45820</v>
      </c>
      <c r="AA18" s="156"/>
      <c r="AB18" s="155">
        <f>AB17</f>
        <v>45821</v>
      </c>
      <c r="AC18" s="156"/>
      <c r="AD18" s="155">
        <f>AD17</f>
        <v>45822</v>
      </c>
      <c r="AE18" s="156"/>
      <c r="AF18" s="155">
        <f>AF17</f>
        <v>45823</v>
      </c>
      <c r="AG18" s="156"/>
      <c r="AH18" s="155">
        <f>AH17</f>
        <v>45824</v>
      </c>
      <c r="AI18" s="156"/>
      <c r="AJ18" s="155">
        <f>AJ17</f>
        <v>45825</v>
      </c>
      <c r="AK18" s="156"/>
      <c r="AL18" s="155">
        <f>AL17</f>
        <v>45826</v>
      </c>
      <c r="AM18" s="156"/>
      <c r="AN18" s="155">
        <f>AN17</f>
        <v>45827</v>
      </c>
      <c r="AO18" s="156"/>
      <c r="AP18" s="155">
        <f>AP17</f>
        <v>45828</v>
      </c>
      <c r="AQ18" s="156"/>
      <c r="AR18" s="155">
        <f>AR17</f>
        <v>45829</v>
      </c>
      <c r="AS18" s="156"/>
      <c r="AT18" s="155">
        <f>AT17</f>
        <v>45830</v>
      </c>
      <c r="AU18" s="156"/>
      <c r="AV18" s="155">
        <f>AV17</f>
        <v>45831</v>
      </c>
      <c r="AW18" s="156"/>
      <c r="AX18" s="155">
        <f>AX17</f>
        <v>45832</v>
      </c>
      <c r="AY18" s="156"/>
      <c r="AZ18" s="155">
        <f>AZ17</f>
        <v>45833</v>
      </c>
      <c r="BA18" s="156"/>
      <c r="BB18" s="155">
        <f>BB17</f>
        <v>45834</v>
      </c>
      <c r="BC18" s="156"/>
      <c r="BD18" s="155">
        <f>BD17</f>
        <v>45835</v>
      </c>
      <c r="BE18" s="156"/>
      <c r="BF18" s="155">
        <f>BF17</f>
        <v>45836</v>
      </c>
      <c r="BG18" s="156"/>
      <c r="BH18" s="155">
        <f>BH17</f>
        <v>45837</v>
      </c>
      <c r="BI18" s="156"/>
      <c r="BJ18" s="199">
        <f>BJ17</f>
        <v>45838</v>
      </c>
      <c r="BK18" s="200"/>
    </row>
    <row r="19" spans="2:63">
      <c r="B19" s="175"/>
      <c r="C19" s="58" t="str">
        <f>設定!B5</f>
        <v>ゆうちょ(夫）</v>
      </c>
      <c r="D19" s="187">
        <f>'5月'!BL19+SUMIF(E47:E56,設定!$B$5,D47:D56)-SUMIF(E58:E130,設定!$B$5,D58:D130)+SUMIF(E39,設定!$B$5,D39)+SUMIF(E41,設定!$B$5,D41)-SUMIF(E38,設定!$B$5,D38)-SUMIF(E40,設定!$B$5,D40)</f>
        <v>4320000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4320000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4320000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4320000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4320000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4320000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4320000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4320000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4320000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4320000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4320000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4320000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4320000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4320000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4320000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4320000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4320000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4320000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4320000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4320000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4320000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4320000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4320000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4320000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4320000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4320000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4320000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4320000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4320000</v>
      </c>
      <c r="BI19" s="188"/>
      <c r="BJ19" s="187">
        <f>BH19+SUMIF(BK47:BK56,設定!$B$5,BJ47:BJ56)-SUMIF(BK58:BK130,設定!$B$5,BJ58:BJ130)+SUMIF(BK39,設定!$B$5,BJ39)+SUMIF(BK41,設定!$B$5,BJ41)-SUMIF(BK38,設定!$B$5,BJ38)-SUMIF(BK40,設定!$B$5,BJ40)</f>
        <v>4320000</v>
      </c>
      <c r="BK19" s="188"/>
    </row>
    <row r="20" spans="2:63">
      <c r="B20" s="175"/>
      <c r="C20" s="58" t="str">
        <f>設定!B6</f>
        <v>ゆうちょ(妻）</v>
      </c>
      <c r="D20" s="183">
        <f>'5月'!BL20+SUMIF(E47:E56,設定!$B$6,D47:D56)-SUMIF(E58:E130,設定!$B$6,D58:D130)+SUMIF(E39,設定!$B$6,D39)+SUMIF(E41,設定!$B$6,D41)-SUMIF(E38,設定!$B$6,D38)-SUMIF(E40,設定!$B$6,D40)</f>
        <v>1600000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1600000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1600000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1600000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1600000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1600000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1600000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1600000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1600000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1600000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1600000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1600000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1600000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1600000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1600000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1600000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1600000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1600000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1600000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1600000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1600000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1600000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1600000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1600000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1600000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1600000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1600000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1600000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1600000</v>
      </c>
      <c r="BI20" s="184"/>
      <c r="BJ20" s="183">
        <f>BH20+SUMIF(BK47:BK56,設定!$B$6,BJ47:BJ56)-SUMIF(BK58:BK130,設定!$B$6,BJ58:BJ130)+SUMIF(BK39,設定!$B$6,BJ39)+SUMIF(BK41,設定!$B$6,BJ41)-SUMIF(BK38,設定!$B$6,BJ38)-SUMIF(BK40,設定!$B$6,BJ40)</f>
        <v>1600000</v>
      </c>
      <c r="BK20" s="184"/>
    </row>
    <row r="21" spans="2:63">
      <c r="B21" s="175"/>
      <c r="C21" s="58" t="str">
        <f>設定!B7</f>
        <v>ゆうちょ(子供）</v>
      </c>
      <c r="D21" s="183">
        <f>'5月'!BL21+SUMIF(E47:E56,設定!$B$7,D47:D56)-SUMIF(E58:E130,設定!$B$7,D58:D130)+SUMIF(E39,設定!$B$7,D39)+SUMIF(E41,設定!$B$7,D41)-SUMIF(E38,設定!$B$7,D38)-SUMIF(E40,設定!$B$7,D40)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  <c r="BJ21" s="183">
        <f>BH21+SUMIF(BK47:BK56,設定!$B$7,BJ47:BJ56)-SUMIF(BK58:BK130,設定!$B$7,BJ58:BJ130)+SUMIF(BK39,設定!$B$7,BJ39)+SUMIF(BK41,設定!$B$7,BJ41)-SUMIF(BK38,設定!$B$7,BJ38)-SUMIF(BK40,設定!$B$7,BJ40)</f>
        <v>1500000</v>
      </c>
      <c r="BK21" s="184"/>
    </row>
    <row r="22" spans="2:63">
      <c r="B22" s="175"/>
      <c r="C22" s="58" t="str">
        <f>設定!B8</f>
        <v>PayPay</v>
      </c>
      <c r="D22" s="183">
        <f>'5月'!BL22+SUMIF(E47:E56,設定!$B$8,D47:D56)-SUMIF(E58:E130,設定!$B$8,D58:D130)+SUMIF(E39,設定!$B$8,D39)+SUMIF(E41,設定!$B$8,D41)-SUMIF(E38,設定!$B$8,D38)-SUMIF(E40,設定!$B$8,D40)</f>
        <v>92000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92000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  <c r="BJ22" s="183">
        <f>BH22+SUMIF(BK47:BK56,設定!$B$8,BJ47:BJ56)-SUMIF(BK58:BK130,設定!$B$8,BJ58:BJ130)+SUMIF(BK39,設定!$B$8,BJ39)+SUMIF(BK41,設定!$B$8,BJ41)-SUMIF(BK38,設定!$B$8,BJ38)-SUMIF(BK40,設定!$B$8,BJ40)</f>
        <v>92000</v>
      </c>
      <c r="BK22" s="184"/>
    </row>
    <row r="23" spans="2:63">
      <c r="B23" s="175"/>
      <c r="C23" s="58" t="str">
        <f>設定!B9</f>
        <v>現金</v>
      </c>
      <c r="D23" s="183">
        <f>'5月'!BL23+SUMIF(E47:E56,設定!$B$9,D47:D56)-SUMIF(E58:E130,設定!$B$9,D58:D130)+SUMIF(E39,設定!$B$9,D39)+SUMIF(E41,設定!$B$9,D41)-SUMIF(E38,設定!$B$9,D38)-SUMIF(E40,設定!$B$9,D40)</f>
        <v>83000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83000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83000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83000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83000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83000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83000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83000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83000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83000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83000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83000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83000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83000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83000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83000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83000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83000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83000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83000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83000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83000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83000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83000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83000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83000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83000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83000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83000</v>
      </c>
      <c r="BI23" s="184"/>
      <c r="BJ23" s="183">
        <f>BH23+SUMIF(BK47:BK56,設定!$B$9,BJ47:BJ56)-SUMIF(BK58:BK130,設定!$B$9,BJ58:BJ130)+SUMIF(BK39,設定!$B$9,BJ39)+SUMIF(BK41,設定!$B$9,BJ41)-SUMIF(BK38,設定!$B$9,BJ38)-SUMIF(BK40,設定!$B$9,BJ40)</f>
        <v>83000</v>
      </c>
      <c r="BK23" s="184"/>
    </row>
    <row r="24" spans="2:63">
      <c r="B24" s="175"/>
      <c r="C24" s="58" t="str">
        <f>設定!B10</f>
        <v>JCB</v>
      </c>
      <c r="D24" s="183">
        <f>'5月'!BL24+SUMIF(E47:E56,設定!$B$10,D47:D56)-SUMIF(E58:E130,設定!$B$10,D58:D130)+SUMIF(E39,設定!$B$10,D39)+SUMIF(E41,設定!$B$10,D41)-SUMIF(E38,設定!$B$10,D38)-SUMIF(E40,設定!$B$10,D40)</f>
        <v>-430000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-430000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-430000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-430000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-430000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-430000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-430000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-430000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-430000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-430000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-430000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-430000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-430000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-430000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-430000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-430000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-430000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-430000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-430000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-430000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-430000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-430000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-430000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-430000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-430000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-430000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-430000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-430000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-430000</v>
      </c>
      <c r="BI24" s="184"/>
      <c r="BJ24" s="183">
        <f>BH24+SUMIF(BK47:BK56,設定!$B$10,BJ47:BJ56)-SUMIF(BK58:BK130,設定!$B$10,BJ58:BJ130)+SUMIF(BK39,設定!$B$10,BJ39)+SUMIF(BK41,設定!$B$10,BJ41)-SUMIF(BK38,設定!$B$10,BJ38)-SUMIF(BK40,設定!$B$10,BJ40)</f>
        <v>-430000</v>
      </c>
      <c r="BK24" s="184"/>
    </row>
    <row r="25" spans="2:63">
      <c r="B25" s="175"/>
      <c r="C25" s="58" t="str">
        <f>設定!B11</f>
        <v>VISA</v>
      </c>
      <c r="D25" s="183">
        <f>'5月'!BL25+SUMIF(E47:E56,設定!$B$11,D47:D56)-SUMIF(E58:E130,設定!$B$11,D58:D130)+SUMIF(E39,設定!$B$11,D39)+SUMIF(E41,設定!$B$11,D41)-SUMIF(E38,設定!$B$11,D38)-SUMIF(E40,設定!$B$11,D40)</f>
        <v>-99000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-99000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-99000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-99000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-99000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-99000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-99000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-99000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-99000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-99000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-99000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-99000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-99000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-99000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-99000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-99000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-99000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-99000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-99000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-99000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-99000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-99000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-99000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-99000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-99000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-99000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-99000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-99000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-99000</v>
      </c>
      <c r="BI25" s="184"/>
      <c r="BJ25" s="183">
        <f>BH25+SUMIF(BK47:BK56,設定!$B$11,BJ47:BJ56)-SUMIF(BK58:BK130,設定!$B$11,BJ58:BJ130)+SUMIF(BK39,設定!$B$11,BJ39)+SUMIF(BK41,設定!$B$11,BJ41)-SUMIF(BK38,設定!$B$11,BJ38)-SUMIF(BK40,設定!$B$11,BJ40)</f>
        <v>-99000</v>
      </c>
      <c r="BK25" s="184"/>
    </row>
    <row r="26" spans="2:63">
      <c r="B26" s="175"/>
      <c r="C26" s="58" t="str">
        <f>設定!B12</f>
        <v>MASTER</v>
      </c>
      <c r="D26" s="211">
        <f>'5月'!BL26+SUMIF(E47:E56,設定!$B$12,D47:D56)-SUMIF(E58:E130,設定!$B$12,D58:D130)+SUMIF(E39,設定!$B$12,D39)+SUMIF(E41,設定!$B$12,D41)-SUMIF(E38,設定!$B$12,D38)-SUMIF(E40,設定!$B$12,D40)</f>
        <v>-30000</v>
      </c>
      <c r="E26" s="212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  <c r="BJ26" s="183">
        <f>BH26+SUMIF(BK47:BK56,設定!$B$12,BJ47:BJ56)-SUMIF(BK58:BK130,設定!$B$12,BJ58:BJ130)+SUMIF(BK39,設定!$B$12,BJ39)+SUMIF(BK41,設定!$B$12,BJ41)-SUMIF(BK38,設定!$B$12,BJ38)-SUMIF(BK40,設定!$B$12,BJ40)</f>
        <v>-30000</v>
      </c>
      <c r="BK26" s="184"/>
    </row>
    <row r="27" spans="2:63">
      <c r="B27" s="175"/>
      <c r="C27" s="58" t="str">
        <f>設定!B13</f>
        <v>GMO証券</v>
      </c>
      <c r="D27" s="183">
        <f>'5月'!BL27+SUMIF(E47:E56,設定!$B$13,D47:D56)-SUMIF(E58:E130,設定!$B$13,D58:D130)+SUMIF(E39,設定!$B$13,D39)+SUMIF(E41,設定!$B$13,D41)-SUMIF(E38,設定!$B$13,D38)-SUMIF(E40,設定!$B$13,D40)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  <c r="BJ27" s="183">
        <f>BH27+SUMIF(BK47:BK56,設定!$B$13,BJ47:BJ56)-SUMIF(BK58:BK130,設定!$B$13,BJ58:BJ130)+SUMIF(BK39,設定!$B$13,BJ39)+SUMIF(BK41,設定!$B$13,BJ41)-SUMIF(BK38,設定!$B$13,BJ38)-SUMIF(BK40,設定!$B$13,BJ40)</f>
        <v>1000000</v>
      </c>
      <c r="BK27" s="184"/>
    </row>
    <row r="28" spans="2:63">
      <c r="B28" s="175"/>
      <c r="C28" s="58">
        <f>設定!B14</f>
        <v>0</v>
      </c>
      <c r="D28" s="183">
        <f>'5月'!BL28+SUMIF(E47:E56,設定!$B$14,D47:D56)-SUMIF(E58:E130,設定!$B$14,D58:D130)+SUMIF(E39,設定!$B$14,D39)+SUMIF(E41,設定!$B$14,D41)-SUMIF(E38,設定!$B$14,D38)-SUMIF(E40,設定!$B$14,D40)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  <c r="BJ28" s="183">
        <f>BH28+SUMIF(BK47:BK56,設定!$B$14,BJ47:BJ56)-SUMIF(BK58:BK130,設定!$B$14,BJ58:BJ130)+SUMIF(BK39,設定!$B$14,BJ39)+SUMIF(BK41,設定!$B$14,BJ41)-SUMIF(BK38,設定!$B$14,BJ38)-SUMIF(BK40,設定!$B$14,BJ40)</f>
        <v>0</v>
      </c>
      <c r="BK28" s="184"/>
    </row>
    <row r="29" spans="2:63">
      <c r="B29" s="175"/>
      <c r="C29" s="58">
        <f>設定!B15</f>
        <v>0</v>
      </c>
      <c r="D29" s="183">
        <f>'5月'!BL29+SUMIF(E47:E56,設定!$B$15,D47:D56)-SUMIF(E58:E130,設定!$B$15,D58:D130)+SUMIF(E39,設定!$B$15,D39)+SUMIF(E41,設定!$B$15,D41)-SUMIF(E38,設定!$B$15,D38)-SUMIF(E40,設定!$B$15,D40)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  <c r="BJ29" s="183">
        <f>BH29+SUMIF(BK47:BK56,設定!$B$15,BJ47:BJ56)-SUMIF(BK58:BK130,設定!$B$15,BJ58:BJ130)+SUMIF(BK39,設定!$B$15,BJ39)+SUMIF(BK41,設定!$B$15,BJ41)-SUMIF(BK38,設定!$B$15,BJ38)-SUMIF(BK40,設定!$B$15,BJ40)</f>
        <v>0</v>
      </c>
      <c r="BK29" s="184"/>
    </row>
    <row r="30" spans="2:63">
      <c r="B30" s="175"/>
      <c r="C30" s="58">
        <f>設定!B16</f>
        <v>0</v>
      </c>
      <c r="D30" s="183">
        <f>'5月'!BL30+SUMIF(E47:E56,設定!$B$16,D47:D56)-SUMIF(E58:E130,設定!$B$16,D58:D130)+SUMIF(E39,設定!$B$16,D39)+SUMIF(E41,設定!$B$16,D41)-SUMIF(E38,設定!$B$16,D38)-SUMIF(E40,設定!$B$16,D40)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  <c r="BJ30" s="183">
        <f>BH30+SUMIF(BK47:BK56,設定!$B$16,BJ47:BJ56)-SUMIF(BK58:BK130,設定!$B$16,BJ58:BJ130)+SUMIF(BK39,設定!$B$16,BJ39)+SUMIF(BK41,設定!$B$16,BJ41)-SUMIF(BK38,設定!$B$16,BJ38)-SUMIF(BK40,設定!$B$16,BJ40)</f>
        <v>0</v>
      </c>
      <c r="BK30" s="184"/>
    </row>
    <row r="31" spans="2:63">
      <c r="B31" s="175"/>
      <c r="C31" s="58">
        <f>設定!B17</f>
        <v>0</v>
      </c>
      <c r="D31" s="183">
        <f>'5月'!BL31+SUMIF(E47:E56,設定!$B$17,D47:D56)-SUMIF(E58:E130,設定!$B$17,D58:D130)+SUMIF(E39,設定!$B$17,D39)+SUMIF(E41,設定!$B$17,D41)-SUMIF(E38,設定!$B$17,D38)-SUMIF(E40,設定!$B$17,D40)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  <c r="BJ31" s="183">
        <f>BH31+SUMIF(BK47:BK56,設定!$B$17,BJ47:BJ56)-SUMIF(BK58:BK130,設定!$B$17,BJ58:BJ130)+SUMIF(BK39,設定!$B$17,BJ39)+SUMIF(BK41,設定!$B$17,BJ41)-SUMIF(BK38,設定!$B$17,BJ38)-SUMIF(BK40,設定!$B$17,BJ40)</f>
        <v>0</v>
      </c>
      <c r="BK31" s="184"/>
    </row>
    <row r="32" spans="2:63">
      <c r="B32" s="175"/>
      <c r="C32" s="58">
        <f>設定!B18</f>
        <v>0</v>
      </c>
      <c r="D32" s="183">
        <f>'5月'!BL32+SUMIF(E47:E56,設定!$B$18,D47:D56)-SUMIF(E58:E130,設定!$B$18,D58:D130)+SUMIF(E39,設定!$B$18,D39)+SUMIF(E41,設定!$B$18,D41)-SUMIF(E38,設定!$B$18,D38)-SUMIF(E40,設定!$B$18,D40)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  <c r="BJ32" s="183">
        <f>BH32+SUMIF(BK47:BK56,設定!$B$18,BJ47:BJ56)-SUMIF(BK58:BK130,設定!$B$18,BJ58:BJ130)+SUMIF(BK39,設定!$B$18,BJ39)+SUMIF(BK41,設定!$B$18,BJ41)-SUMIF(BK38,設定!$B$18,BJ38)-SUMIF(BK40,設定!$B$18,BJ40)</f>
        <v>0</v>
      </c>
      <c r="BK32" s="184"/>
    </row>
    <row r="33" spans="2:63">
      <c r="B33" s="175"/>
      <c r="C33" s="58">
        <f>設定!B19</f>
        <v>0</v>
      </c>
      <c r="D33" s="183">
        <f>'5月'!BL33+SUMIF(E47:E56,設定!$B$19,D47:D56)-SUMIF(E58:E130,設定!$B$19,D58:D130)+SUMIF(E39,設定!$B$19,D39)+SUMIF(E41,設定!$B$19,D41)-SUMIF(E38,設定!$B$19,D38)-SUMIF(E40,設定!$B$19,D40)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  <c r="BJ33" s="183">
        <f>BH33+SUMIF(BK47:BK56,設定!$B$19,BJ47:BJ56)-SUMIF(BK58:BK130,設定!$B$19,BJ58:BJ130)+SUMIF(BK39,設定!$B$19,BJ39)+SUMIF(BK41,設定!$B$19,BJ41)-SUMIF(BK38,設定!$B$19,BJ38)-SUMIF(BK40,設定!$B$19,BJ40)</f>
        <v>0</v>
      </c>
      <c r="BK33" s="184"/>
    </row>
    <row r="34" spans="2:63" s="75" customFormat="1" ht="21" thickBot="1">
      <c r="B34" s="186"/>
      <c r="C34" s="81" t="s">
        <v>65</v>
      </c>
      <c r="D34" s="153">
        <f>SUM(D19:E33)</f>
        <v>8036000</v>
      </c>
      <c r="E34" s="154"/>
      <c r="F34" s="153">
        <f>SUM(F19:G33)</f>
        <v>8036000</v>
      </c>
      <c r="G34" s="154"/>
      <c r="H34" s="153">
        <f t="shared" ref="H34" si="6">SUM(H19:I33)</f>
        <v>8036000</v>
      </c>
      <c r="I34" s="154"/>
      <c r="J34" s="153">
        <f t="shared" ref="J34" si="7">SUM(J19:K33)</f>
        <v>8036000</v>
      </c>
      <c r="K34" s="154"/>
      <c r="L34" s="153">
        <f t="shared" ref="L34" si="8">SUM(L19:M33)</f>
        <v>8036000</v>
      </c>
      <c r="M34" s="154"/>
      <c r="N34" s="153">
        <f t="shared" ref="N34" si="9">SUM(N19:O33)</f>
        <v>8036000</v>
      </c>
      <c r="O34" s="154"/>
      <c r="P34" s="153">
        <f t="shared" ref="P34" si="10">SUM(P19:Q33)</f>
        <v>8036000</v>
      </c>
      <c r="Q34" s="154"/>
      <c r="R34" s="153">
        <f t="shared" ref="R34" si="11">SUM(R19:S33)</f>
        <v>8036000</v>
      </c>
      <c r="S34" s="154"/>
      <c r="T34" s="153">
        <f t="shared" ref="T34" si="12">SUM(T19:U33)</f>
        <v>8036000</v>
      </c>
      <c r="U34" s="154"/>
      <c r="V34" s="153">
        <f t="shared" ref="V34" si="13">SUM(V19:W33)</f>
        <v>8036000</v>
      </c>
      <c r="W34" s="154"/>
      <c r="X34" s="153">
        <f t="shared" ref="X34" si="14">SUM(X19:Y33)</f>
        <v>8036000</v>
      </c>
      <c r="Y34" s="154"/>
      <c r="Z34" s="153">
        <f t="shared" ref="Z34" si="15">SUM(Z19:AA33)</f>
        <v>8036000</v>
      </c>
      <c r="AA34" s="154"/>
      <c r="AB34" s="153">
        <f t="shared" ref="AB34" si="16">SUM(AB19:AC33)</f>
        <v>8036000</v>
      </c>
      <c r="AC34" s="154"/>
      <c r="AD34" s="153">
        <f t="shared" ref="AD34" si="17">SUM(AD19:AE33)</f>
        <v>8036000</v>
      </c>
      <c r="AE34" s="154"/>
      <c r="AF34" s="153">
        <f t="shared" ref="AF34" si="18">SUM(AF19:AG33)</f>
        <v>8036000</v>
      </c>
      <c r="AG34" s="154"/>
      <c r="AH34" s="153">
        <f t="shared" ref="AH34" si="19">SUM(AH19:AI33)</f>
        <v>8036000</v>
      </c>
      <c r="AI34" s="154"/>
      <c r="AJ34" s="153">
        <f t="shared" ref="AJ34" si="20">SUM(AJ19:AK33)</f>
        <v>8036000</v>
      </c>
      <c r="AK34" s="154"/>
      <c r="AL34" s="153">
        <f t="shared" ref="AL34" si="21">SUM(AL19:AM33)</f>
        <v>8036000</v>
      </c>
      <c r="AM34" s="154"/>
      <c r="AN34" s="153">
        <f t="shared" ref="AN34" si="22">SUM(AN19:AO33)</f>
        <v>8036000</v>
      </c>
      <c r="AO34" s="154"/>
      <c r="AP34" s="153">
        <f t="shared" ref="AP34" si="23">SUM(AP19:AQ33)</f>
        <v>8036000</v>
      </c>
      <c r="AQ34" s="154"/>
      <c r="AR34" s="153">
        <f t="shared" ref="AR34" si="24">SUM(AR19:AS33)</f>
        <v>8036000</v>
      </c>
      <c r="AS34" s="154"/>
      <c r="AT34" s="153">
        <f t="shared" ref="AT34" si="25">SUM(AT19:AU33)</f>
        <v>8036000</v>
      </c>
      <c r="AU34" s="154"/>
      <c r="AV34" s="153">
        <f t="shared" ref="AV34" si="26">SUM(AV19:AW33)</f>
        <v>8036000</v>
      </c>
      <c r="AW34" s="154"/>
      <c r="AX34" s="153">
        <f t="shared" ref="AX34" si="27">SUM(AX19:AY33)</f>
        <v>8036000</v>
      </c>
      <c r="AY34" s="154"/>
      <c r="AZ34" s="153">
        <f t="shared" ref="AZ34" si="28">SUM(AZ19:BA33)</f>
        <v>8036000</v>
      </c>
      <c r="BA34" s="154"/>
      <c r="BB34" s="153">
        <f t="shared" ref="BB34" si="29">SUM(BB19:BC33)</f>
        <v>8036000</v>
      </c>
      <c r="BC34" s="154"/>
      <c r="BD34" s="153">
        <f t="shared" ref="BD34" si="30">SUM(BD19:BE33)</f>
        <v>8036000</v>
      </c>
      <c r="BE34" s="154"/>
      <c r="BF34" s="153">
        <f t="shared" ref="BF34" si="31">SUM(BF19:BG33)</f>
        <v>8036000</v>
      </c>
      <c r="BG34" s="154"/>
      <c r="BH34" s="153">
        <f t="shared" ref="BH34" si="32">SUM(BH19:BI33)</f>
        <v>8036000</v>
      </c>
      <c r="BI34" s="154"/>
      <c r="BJ34" s="153">
        <f t="shared" ref="BJ34" si="33">SUM(BJ19:BK33)</f>
        <v>8036000</v>
      </c>
      <c r="BK34" s="154"/>
    </row>
    <row r="35" spans="2:63" ht="21" thickBot="1">
      <c r="C35">
        <v>1</v>
      </c>
    </row>
    <row r="36" spans="2:63">
      <c r="B36" s="157" t="s">
        <v>62</v>
      </c>
      <c r="C36" s="45" t="s">
        <v>47</v>
      </c>
      <c r="D36" s="160">
        <f>D44</f>
        <v>45809</v>
      </c>
      <c r="E36" s="161"/>
      <c r="F36" s="160">
        <f>D36+1</f>
        <v>45810</v>
      </c>
      <c r="G36" s="161"/>
      <c r="H36" s="160">
        <f>F36+1</f>
        <v>45811</v>
      </c>
      <c r="I36" s="161"/>
      <c r="J36" s="160">
        <f>H36+1</f>
        <v>45812</v>
      </c>
      <c r="K36" s="161"/>
      <c r="L36" s="160">
        <f>J36+1</f>
        <v>45813</v>
      </c>
      <c r="M36" s="161"/>
      <c r="N36" s="160">
        <f>L36+1</f>
        <v>45814</v>
      </c>
      <c r="O36" s="161"/>
      <c r="P36" s="160">
        <f>N36+1</f>
        <v>45815</v>
      </c>
      <c r="Q36" s="161"/>
      <c r="R36" s="160">
        <f>P36+1</f>
        <v>45816</v>
      </c>
      <c r="S36" s="161"/>
      <c r="T36" s="160">
        <f>R36+1</f>
        <v>45817</v>
      </c>
      <c r="U36" s="161"/>
      <c r="V36" s="160">
        <f>T36+1</f>
        <v>45818</v>
      </c>
      <c r="W36" s="161"/>
      <c r="X36" s="160">
        <f>V36+1</f>
        <v>45819</v>
      </c>
      <c r="Y36" s="161"/>
      <c r="Z36" s="160">
        <f>X36+1</f>
        <v>45820</v>
      </c>
      <c r="AA36" s="161"/>
      <c r="AB36" s="160">
        <f>Z36+1</f>
        <v>45821</v>
      </c>
      <c r="AC36" s="161"/>
      <c r="AD36" s="160">
        <f>AB36+1</f>
        <v>45822</v>
      </c>
      <c r="AE36" s="161"/>
      <c r="AF36" s="160">
        <f>AD36+1</f>
        <v>45823</v>
      </c>
      <c r="AG36" s="161"/>
      <c r="AH36" s="160">
        <f>AF36+1</f>
        <v>45824</v>
      </c>
      <c r="AI36" s="161"/>
      <c r="AJ36" s="160">
        <f>AH36+1</f>
        <v>45825</v>
      </c>
      <c r="AK36" s="161"/>
      <c r="AL36" s="160">
        <f>AJ36+1</f>
        <v>45826</v>
      </c>
      <c r="AM36" s="161"/>
      <c r="AN36" s="160">
        <f>AL36+1</f>
        <v>45827</v>
      </c>
      <c r="AO36" s="161"/>
      <c r="AP36" s="160">
        <f>AN36+1</f>
        <v>45828</v>
      </c>
      <c r="AQ36" s="161"/>
      <c r="AR36" s="160">
        <f>AP36+1</f>
        <v>45829</v>
      </c>
      <c r="AS36" s="161"/>
      <c r="AT36" s="160">
        <f>AR36+1</f>
        <v>45830</v>
      </c>
      <c r="AU36" s="161"/>
      <c r="AV36" s="160">
        <f>AT36+1</f>
        <v>45831</v>
      </c>
      <c r="AW36" s="161"/>
      <c r="AX36" s="160">
        <f>AV36+1</f>
        <v>45832</v>
      </c>
      <c r="AY36" s="161"/>
      <c r="AZ36" s="160">
        <f>AX36+1</f>
        <v>45833</v>
      </c>
      <c r="BA36" s="161"/>
      <c r="BB36" s="160">
        <f>AZ36+1</f>
        <v>45834</v>
      </c>
      <c r="BC36" s="161"/>
      <c r="BD36" s="160">
        <f>BB36+1</f>
        <v>45835</v>
      </c>
      <c r="BE36" s="161"/>
      <c r="BF36" s="160">
        <f>BD36+1</f>
        <v>45836</v>
      </c>
      <c r="BG36" s="161"/>
      <c r="BH36" s="160">
        <f>BF36+1</f>
        <v>45837</v>
      </c>
      <c r="BI36" s="161"/>
      <c r="BJ36" s="197">
        <f>BH36+1</f>
        <v>45838</v>
      </c>
      <c r="BK36" s="198"/>
    </row>
    <row r="37" spans="2:63" ht="21" thickBot="1">
      <c r="B37" s="158"/>
      <c r="C37" s="46" t="s">
        <v>46</v>
      </c>
      <c r="D37" s="162">
        <f>D36</f>
        <v>45809</v>
      </c>
      <c r="E37" s="163"/>
      <c r="F37" s="155">
        <f>F36</f>
        <v>45810</v>
      </c>
      <c r="G37" s="156"/>
      <c r="H37" s="155">
        <f>H36</f>
        <v>45811</v>
      </c>
      <c r="I37" s="156"/>
      <c r="J37" s="155">
        <f>J36</f>
        <v>45812</v>
      </c>
      <c r="K37" s="156"/>
      <c r="L37" s="155">
        <f>L36</f>
        <v>45813</v>
      </c>
      <c r="M37" s="156"/>
      <c r="N37" s="155">
        <f>N36</f>
        <v>45814</v>
      </c>
      <c r="O37" s="156"/>
      <c r="P37" s="155">
        <f>P36</f>
        <v>45815</v>
      </c>
      <c r="Q37" s="156"/>
      <c r="R37" s="155">
        <f>R36</f>
        <v>45816</v>
      </c>
      <c r="S37" s="156"/>
      <c r="T37" s="155">
        <f>T36</f>
        <v>45817</v>
      </c>
      <c r="U37" s="156"/>
      <c r="V37" s="155">
        <f>V36</f>
        <v>45818</v>
      </c>
      <c r="W37" s="156"/>
      <c r="X37" s="155">
        <f>X36</f>
        <v>45819</v>
      </c>
      <c r="Y37" s="156"/>
      <c r="Z37" s="155">
        <f>Z36</f>
        <v>45820</v>
      </c>
      <c r="AA37" s="156"/>
      <c r="AB37" s="155">
        <f>AB36</f>
        <v>45821</v>
      </c>
      <c r="AC37" s="156"/>
      <c r="AD37" s="155">
        <f>AD36</f>
        <v>45822</v>
      </c>
      <c r="AE37" s="156"/>
      <c r="AF37" s="155">
        <f>AF36</f>
        <v>45823</v>
      </c>
      <c r="AG37" s="156"/>
      <c r="AH37" s="155">
        <f>AH36</f>
        <v>45824</v>
      </c>
      <c r="AI37" s="156"/>
      <c r="AJ37" s="155">
        <f>AJ36</f>
        <v>45825</v>
      </c>
      <c r="AK37" s="156"/>
      <c r="AL37" s="155">
        <f>AL36</f>
        <v>45826</v>
      </c>
      <c r="AM37" s="156"/>
      <c r="AN37" s="155">
        <f>AN36</f>
        <v>45827</v>
      </c>
      <c r="AO37" s="156"/>
      <c r="AP37" s="155">
        <f>AP36</f>
        <v>45828</v>
      </c>
      <c r="AQ37" s="156"/>
      <c r="AR37" s="155">
        <f>AR36</f>
        <v>45829</v>
      </c>
      <c r="AS37" s="156"/>
      <c r="AT37" s="155">
        <f>AT36</f>
        <v>45830</v>
      </c>
      <c r="AU37" s="156"/>
      <c r="AV37" s="155">
        <f>AV36</f>
        <v>45831</v>
      </c>
      <c r="AW37" s="156"/>
      <c r="AX37" s="155">
        <f>AX36</f>
        <v>45832</v>
      </c>
      <c r="AY37" s="156"/>
      <c r="AZ37" s="155">
        <f>AZ36</f>
        <v>45833</v>
      </c>
      <c r="BA37" s="156"/>
      <c r="BB37" s="155">
        <f>BB36</f>
        <v>45834</v>
      </c>
      <c r="BC37" s="156"/>
      <c r="BD37" s="155">
        <f>BD36</f>
        <v>45835</v>
      </c>
      <c r="BE37" s="156"/>
      <c r="BF37" s="155">
        <f>BF36</f>
        <v>45836</v>
      </c>
      <c r="BG37" s="156"/>
      <c r="BH37" s="155">
        <f>BH36</f>
        <v>45837</v>
      </c>
      <c r="BI37" s="156"/>
      <c r="BJ37" s="201">
        <f>BJ36</f>
        <v>45838</v>
      </c>
      <c r="BK37" s="202"/>
    </row>
    <row r="38" spans="2:63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  <c r="BJ38" s="53"/>
      <c r="BK38" s="52"/>
    </row>
    <row r="39" spans="2:63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  <c r="BJ39" s="54"/>
      <c r="BK39" s="49"/>
    </row>
    <row r="40" spans="2:63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  <c r="BJ40" s="55"/>
      <c r="BK40" s="50"/>
    </row>
    <row r="41" spans="2:63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  <c r="BJ41" s="54"/>
      <c r="BK41" s="49"/>
    </row>
    <row r="42" spans="2:63" ht="21" thickBot="1">
      <c r="C42">
        <v>1</v>
      </c>
    </row>
    <row r="43" spans="2:63" ht="21" hidden="1" thickBot="1">
      <c r="C43">
        <v>1</v>
      </c>
      <c r="D43" s="164">
        <f>WEEKDAY(D44)</f>
        <v>1</v>
      </c>
      <c r="E43" s="164"/>
      <c r="F43" s="164">
        <f t="shared" ref="F43" si="34">WEEKDAY(F44)</f>
        <v>2</v>
      </c>
      <c r="G43" s="164"/>
      <c r="H43" s="164">
        <f t="shared" ref="H43" si="35">WEEKDAY(H44)</f>
        <v>3</v>
      </c>
      <c r="I43" s="164"/>
      <c r="J43" s="164">
        <f t="shared" ref="J43" si="36">WEEKDAY(J44)</f>
        <v>4</v>
      </c>
      <c r="K43" s="164"/>
      <c r="L43" s="164">
        <f t="shared" ref="L43" si="37">WEEKDAY(L44)</f>
        <v>5</v>
      </c>
      <c r="M43" s="164"/>
      <c r="N43" s="164">
        <f t="shared" ref="N43" si="38">WEEKDAY(N44)</f>
        <v>6</v>
      </c>
      <c r="O43" s="164"/>
      <c r="P43" s="164">
        <f t="shared" ref="P43" si="39">WEEKDAY(P44)</f>
        <v>7</v>
      </c>
      <c r="Q43" s="164"/>
      <c r="R43" s="164">
        <f t="shared" ref="R43" si="40">WEEKDAY(R44)</f>
        <v>1</v>
      </c>
      <c r="S43" s="164"/>
      <c r="T43" s="164">
        <f t="shared" ref="T43" si="41">WEEKDAY(T44)</f>
        <v>2</v>
      </c>
      <c r="U43" s="164"/>
      <c r="V43" s="164">
        <f t="shared" ref="V43" si="42">WEEKDAY(V44)</f>
        <v>3</v>
      </c>
      <c r="W43" s="164"/>
      <c r="X43" s="164">
        <f t="shared" ref="X43" si="43">WEEKDAY(X44)</f>
        <v>4</v>
      </c>
      <c r="Y43" s="164"/>
      <c r="Z43" s="164">
        <f t="shared" ref="Z43" si="44">WEEKDAY(Z44)</f>
        <v>5</v>
      </c>
      <c r="AA43" s="164"/>
      <c r="AB43" s="164">
        <f t="shared" ref="AB43" si="45">WEEKDAY(AB44)</f>
        <v>6</v>
      </c>
      <c r="AC43" s="164"/>
      <c r="AD43" s="164">
        <f t="shared" ref="AD43" si="46">WEEKDAY(AD44)</f>
        <v>7</v>
      </c>
      <c r="AE43" s="164"/>
      <c r="AF43" s="164">
        <f t="shared" ref="AF43" si="47">WEEKDAY(AF44)</f>
        <v>1</v>
      </c>
      <c r="AG43" s="164"/>
      <c r="AH43" s="164">
        <f t="shared" ref="AH43" si="48">WEEKDAY(AH44)</f>
        <v>2</v>
      </c>
      <c r="AI43" s="164"/>
      <c r="AJ43" s="164">
        <f t="shared" ref="AJ43" si="49">WEEKDAY(AJ44)</f>
        <v>3</v>
      </c>
      <c r="AK43" s="164"/>
      <c r="AL43" s="164">
        <f t="shared" ref="AL43" si="50">WEEKDAY(AL44)</f>
        <v>4</v>
      </c>
      <c r="AM43" s="164"/>
      <c r="AN43" s="164">
        <f t="shared" ref="AN43" si="51">WEEKDAY(AN44)</f>
        <v>5</v>
      </c>
      <c r="AO43" s="164"/>
      <c r="AP43" s="164">
        <f t="shared" ref="AP43" si="52">WEEKDAY(AP44)</f>
        <v>6</v>
      </c>
      <c r="AQ43" s="164"/>
      <c r="AR43" s="164">
        <f t="shared" ref="AR43" si="53">WEEKDAY(AR44)</f>
        <v>7</v>
      </c>
      <c r="AS43" s="164"/>
      <c r="AT43" s="164">
        <f t="shared" ref="AT43" si="54">WEEKDAY(AT44)</f>
        <v>1</v>
      </c>
      <c r="AU43" s="164"/>
      <c r="AV43" s="164">
        <f t="shared" ref="AV43" si="55">WEEKDAY(AV44)</f>
        <v>2</v>
      </c>
      <c r="AW43" s="164"/>
      <c r="AX43" s="164">
        <f t="shared" ref="AX43" si="56">WEEKDAY(AX44)</f>
        <v>3</v>
      </c>
      <c r="AY43" s="164"/>
      <c r="AZ43" s="164">
        <f t="shared" ref="AZ43" si="57">WEEKDAY(AZ44)</f>
        <v>4</v>
      </c>
      <c r="BA43" s="164"/>
      <c r="BB43" s="164">
        <f t="shared" ref="BB43" si="58">WEEKDAY(BB44)</f>
        <v>5</v>
      </c>
      <c r="BC43" s="164"/>
      <c r="BD43" s="164">
        <f t="shared" ref="BD43" si="59">WEEKDAY(BD44)</f>
        <v>6</v>
      </c>
      <c r="BE43" s="164"/>
      <c r="BF43" s="164">
        <f t="shared" ref="BF43" si="60">WEEKDAY(BF44)</f>
        <v>7</v>
      </c>
      <c r="BG43" s="164"/>
      <c r="BH43" s="164">
        <f t="shared" ref="BH43" si="61">WEEKDAY(BH44)</f>
        <v>1</v>
      </c>
      <c r="BI43" s="164"/>
      <c r="BJ43" s="164">
        <f t="shared" ref="BJ43" si="62">WEEKDAY(BJ44)</f>
        <v>2</v>
      </c>
      <c r="BK43" s="164"/>
    </row>
    <row r="44" spans="2:63">
      <c r="B44" s="33"/>
      <c r="C44" s="35" t="s">
        <v>47</v>
      </c>
      <c r="D44" s="160">
        <f>DATE(設定!N8,6,設定!N5)</f>
        <v>45809</v>
      </c>
      <c r="E44" s="161"/>
      <c r="F44" s="160">
        <f>D44+1</f>
        <v>45810</v>
      </c>
      <c r="G44" s="161"/>
      <c r="H44" s="160">
        <f>F44+1</f>
        <v>45811</v>
      </c>
      <c r="I44" s="161"/>
      <c r="J44" s="160">
        <f>H44+1</f>
        <v>45812</v>
      </c>
      <c r="K44" s="161"/>
      <c r="L44" s="160">
        <f>J44+1</f>
        <v>45813</v>
      </c>
      <c r="M44" s="161"/>
      <c r="N44" s="160">
        <f>L44+1</f>
        <v>45814</v>
      </c>
      <c r="O44" s="161"/>
      <c r="P44" s="160">
        <f>N44+1</f>
        <v>45815</v>
      </c>
      <c r="Q44" s="161"/>
      <c r="R44" s="160">
        <f>P44+1</f>
        <v>45816</v>
      </c>
      <c r="S44" s="161"/>
      <c r="T44" s="160">
        <f>R44+1</f>
        <v>45817</v>
      </c>
      <c r="U44" s="161"/>
      <c r="V44" s="160">
        <f>T44+1</f>
        <v>45818</v>
      </c>
      <c r="W44" s="161"/>
      <c r="X44" s="160">
        <f>V44+1</f>
        <v>45819</v>
      </c>
      <c r="Y44" s="161"/>
      <c r="Z44" s="160">
        <f>X44+1</f>
        <v>45820</v>
      </c>
      <c r="AA44" s="161"/>
      <c r="AB44" s="160">
        <f>Z44+1</f>
        <v>45821</v>
      </c>
      <c r="AC44" s="161"/>
      <c r="AD44" s="160">
        <f>AB44+1</f>
        <v>45822</v>
      </c>
      <c r="AE44" s="161"/>
      <c r="AF44" s="160">
        <f>AD44+1</f>
        <v>45823</v>
      </c>
      <c r="AG44" s="161"/>
      <c r="AH44" s="160">
        <f>AF44+1</f>
        <v>45824</v>
      </c>
      <c r="AI44" s="161"/>
      <c r="AJ44" s="160">
        <f>AH44+1</f>
        <v>45825</v>
      </c>
      <c r="AK44" s="161"/>
      <c r="AL44" s="160">
        <f>AJ44+1</f>
        <v>45826</v>
      </c>
      <c r="AM44" s="161"/>
      <c r="AN44" s="160">
        <f>AL44+1</f>
        <v>45827</v>
      </c>
      <c r="AO44" s="161"/>
      <c r="AP44" s="160">
        <f>AN44+1</f>
        <v>45828</v>
      </c>
      <c r="AQ44" s="161"/>
      <c r="AR44" s="160">
        <f>AP44+1</f>
        <v>45829</v>
      </c>
      <c r="AS44" s="161"/>
      <c r="AT44" s="160">
        <f>AR44+1</f>
        <v>45830</v>
      </c>
      <c r="AU44" s="161"/>
      <c r="AV44" s="160">
        <f>AT44+1</f>
        <v>45831</v>
      </c>
      <c r="AW44" s="161"/>
      <c r="AX44" s="160">
        <f>AV44+1</f>
        <v>45832</v>
      </c>
      <c r="AY44" s="161"/>
      <c r="AZ44" s="160">
        <f>AX44+1</f>
        <v>45833</v>
      </c>
      <c r="BA44" s="161"/>
      <c r="BB44" s="160">
        <f>AZ44+1</f>
        <v>45834</v>
      </c>
      <c r="BC44" s="161"/>
      <c r="BD44" s="160">
        <f>BB44+1</f>
        <v>45835</v>
      </c>
      <c r="BE44" s="161"/>
      <c r="BF44" s="160">
        <f>BD44+1</f>
        <v>45836</v>
      </c>
      <c r="BG44" s="161"/>
      <c r="BH44" s="160">
        <f>BF44+1</f>
        <v>45837</v>
      </c>
      <c r="BI44" s="161"/>
      <c r="BJ44" s="197">
        <f>BH44+1</f>
        <v>45838</v>
      </c>
      <c r="BK44" s="198"/>
    </row>
    <row r="45" spans="2:63">
      <c r="B45" s="34"/>
      <c r="C45" s="38" t="s">
        <v>46</v>
      </c>
      <c r="D45" s="155">
        <f>D44</f>
        <v>45809</v>
      </c>
      <c r="E45" s="156"/>
      <c r="F45" s="155">
        <f>F44</f>
        <v>45810</v>
      </c>
      <c r="G45" s="156"/>
      <c r="H45" s="155">
        <f>H44</f>
        <v>45811</v>
      </c>
      <c r="I45" s="156"/>
      <c r="J45" s="155">
        <f>J44</f>
        <v>45812</v>
      </c>
      <c r="K45" s="156"/>
      <c r="L45" s="155">
        <f>L44</f>
        <v>45813</v>
      </c>
      <c r="M45" s="156"/>
      <c r="N45" s="155">
        <f>N44</f>
        <v>45814</v>
      </c>
      <c r="O45" s="156"/>
      <c r="P45" s="155">
        <f>P44</f>
        <v>45815</v>
      </c>
      <c r="Q45" s="156"/>
      <c r="R45" s="155">
        <f>R44</f>
        <v>45816</v>
      </c>
      <c r="S45" s="156"/>
      <c r="T45" s="155">
        <f>T44</f>
        <v>45817</v>
      </c>
      <c r="U45" s="156"/>
      <c r="V45" s="155">
        <f>V44</f>
        <v>45818</v>
      </c>
      <c r="W45" s="156"/>
      <c r="X45" s="155">
        <f>X44</f>
        <v>45819</v>
      </c>
      <c r="Y45" s="156"/>
      <c r="Z45" s="155">
        <f>Z44</f>
        <v>45820</v>
      </c>
      <c r="AA45" s="156"/>
      <c r="AB45" s="155">
        <f>AB44</f>
        <v>45821</v>
      </c>
      <c r="AC45" s="156"/>
      <c r="AD45" s="155">
        <f>AD44</f>
        <v>45822</v>
      </c>
      <c r="AE45" s="156"/>
      <c r="AF45" s="155">
        <f>AF44</f>
        <v>45823</v>
      </c>
      <c r="AG45" s="156"/>
      <c r="AH45" s="155">
        <f>AH44</f>
        <v>45824</v>
      </c>
      <c r="AI45" s="156"/>
      <c r="AJ45" s="155">
        <f>AJ44</f>
        <v>45825</v>
      </c>
      <c r="AK45" s="156"/>
      <c r="AL45" s="155">
        <f>AL44</f>
        <v>45826</v>
      </c>
      <c r="AM45" s="156"/>
      <c r="AN45" s="155">
        <f>AN44</f>
        <v>45827</v>
      </c>
      <c r="AO45" s="156"/>
      <c r="AP45" s="155">
        <f>AP44</f>
        <v>45828</v>
      </c>
      <c r="AQ45" s="156"/>
      <c r="AR45" s="155">
        <f>AR44</f>
        <v>45829</v>
      </c>
      <c r="AS45" s="156"/>
      <c r="AT45" s="155">
        <f>AT44</f>
        <v>45830</v>
      </c>
      <c r="AU45" s="156"/>
      <c r="AV45" s="155">
        <f>AV44</f>
        <v>45831</v>
      </c>
      <c r="AW45" s="156"/>
      <c r="AX45" s="155">
        <f>AX44</f>
        <v>45832</v>
      </c>
      <c r="AY45" s="156"/>
      <c r="AZ45" s="155">
        <f>AZ44</f>
        <v>45833</v>
      </c>
      <c r="BA45" s="156"/>
      <c r="BB45" s="155">
        <f>BB44</f>
        <v>45834</v>
      </c>
      <c r="BC45" s="156"/>
      <c r="BD45" s="155">
        <f>BD44</f>
        <v>45835</v>
      </c>
      <c r="BE45" s="156"/>
      <c r="BF45" s="155">
        <f>BF44</f>
        <v>45836</v>
      </c>
      <c r="BG45" s="156"/>
      <c r="BH45" s="155">
        <f>BH44</f>
        <v>45837</v>
      </c>
      <c r="BI45" s="156"/>
      <c r="BJ45" s="199">
        <f>BJ44</f>
        <v>45838</v>
      </c>
      <c r="BK45" s="200"/>
    </row>
    <row r="46" spans="2:63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  <c r="BJ46" s="39" t="s">
        <v>60</v>
      </c>
      <c r="BK46" s="40" t="s">
        <v>61</v>
      </c>
    </row>
    <row r="47" spans="2:63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  <c r="BJ47" s="41"/>
      <c r="BK47" s="42"/>
    </row>
    <row r="48" spans="2:63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/>
      <c r="AQ48" s="42"/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  <c r="BJ48" s="41"/>
      <c r="BK48" s="42"/>
    </row>
    <row r="49" spans="2:63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  <c r="BJ49" s="41"/>
      <c r="BK49" s="42"/>
    </row>
    <row r="50" spans="2:63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  <c r="BJ50" s="41"/>
      <c r="BK50" s="42"/>
    </row>
    <row r="51" spans="2:63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  <c r="BJ51" s="41"/>
      <c r="BK51" s="42"/>
    </row>
    <row r="52" spans="2:63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  <c r="BJ52" s="41"/>
      <c r="BK52" s="42"/>
    </row>
    <row r="53" spans="2:63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  <c r="BJ53" s="41"/>
      <c r="BK53" s="42"/>
    </row>
    <row r="54" spans="2:63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  <c r="BJ54" s="41"/>
      <c r="BK54" s="42"/>
    </row>
    <row r="55" spans="2:63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  <c r="BJ55" s="41"/>
      <c r="BK55" s="42"/>
    </row>
    <row r="56" spans="2:63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  <c r="BJ56" s="41"/>
      <c r="BK56" s="42"/>
    </row>
    <row r="57" spans="2:63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  <c r="BJ57" s="203">
        <f>SUM(BJ47:BJ56)</f>
        <v>0</v>
      </c>
      <c r="BK57" s="204"/>
    </row>
    <row r="58" spans="2:63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  <c r="BJ58" s="43"/>
      <c r="BK58" s="44"/>
    </row>
    <row r="59" spans="2:63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  <c r="BJ59" s="41"/>
      <c r="BK59" s="42"/>
    </row>
    <row r="60" spans="2:63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  <c r="BJ60" s="41"/>
      <c r="BK60" s="42"/>
    </row>
    <row r="61" spans="2:63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  <c r="BJ61" s="41"/>
      <c r="BK61" s="42"/>
    </row>
    <row r="62" spans="2:63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  <c r="BJ62" s="41"/>
      <c r="BK62" s="42"/>
    </row>
    <row r="63" spans="2:63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  <c r="BJ63" s="41"/>
      <c r="BK63" s="42"/>
    </row>
    <row r="64" spans="2:63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  <c r="BJ64" s="41"/>
      <c r="BK64" s="42"/>
    </row>
    <row r="65" spans="2:63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  <c r="BJ65" s="41"/>
      <c r="BK65" s="42"/>
    </row>
    <row r="66" spans="2:63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  <c r="BJ66" s="41"/>
      <c r="BK66" s="42"/>
    </row>
    <row r="67" spans="2:63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  <c r="BJ67" s="41"/>
      <c r="BK67" s="42"/>
    </row>
    <row r="68" spans="2:63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  <c r="BJ68" s="203">
        <f>SUM(BJ58:BJ67)</f>
        <v>0</v>
      </c>
      <c r="BK68" s="204"/>
    </row>
    <row r="69" spans="2:63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  <c r="BJ69" s="43"/>
      <c r="BK69" s="44"/>
    </row>
    <row r="70" spans="2:63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  <c r="BJ70" s="41"/>
      <c r="BK70" s="42"/>
    </row>
    <row r="71" spans="2:63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  <c r="BJ71" s="41"/>
      <c r="BK71" s="42"/>
    </row>
    <row r="72" spans="2:63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  <c r="BJ72" s="41"/>
      <c r="BK72" s="42"/>
    </row>
    <row r="73" spans="2:63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  <c r="BJ73" s="41"/>
      <c r="BK73" s="42"/>
    </row>
    <row r="74" spans="2:63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  <c r="BJ74" s="41"/>
      <c r="BK74" s="42"/>
    </row>
    <row r="75" spans="2:63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  <c r="BJ75" s="41"/>
      <c r="BK75" s="42"/>
    </row>
    <row r="76" spans="2:63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  <c r="BJ76" s="41"/>
      <c r="BK76" s="42"/>
    </row>
    <row r="77" spans="2:63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  <c r="BJ77" s="41"/>
      <c r="BK77" s="42"/>
    </row>
    <row r="78" spans="2:63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  <c r="BJ78" s="41"/>
      <c r="BK78" s="42"/>
    </row>
    <row r="79" spans="2:63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  <c r="BJ79" s="203">
        <f>SUM(BJ69:BJ78)</f>
        <v>0</v>
      </c>
      <c r="BK79" s="204"/>
    </row>
    <row r="80" spans="2:63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  <c r="BJ80" s="43"/>
      <c r="BK80" s="44"/>
    </row>
    <row r="81" spans="2:63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  <c r="BJ81" s="41"/>
      <c r="BK81" s="42"/>
    </row>
    <row r="82" spans="2:63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  <c r="BJ82" s="41"/>
      <c r="BK82" s="42"/>
    </row>
    <row r="83" spans="2:63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  <c r="BJ83" s="41"/>
      <c r="BK83" s="42"/>
    </row>
    <row r="84" spans="2:63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  <c r="BJ84" s="41"/>
      <c r="BK84" s="42"/>
    </row>
    <row r="85" spans="2:63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  <c r="BJ85" s="41"/>
      <c r="BK85" s="42"/>
    </row>
    <row r="86" spans="2:63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  <c r="BJ86" s="41"/>
      <c r="BK86" s="42"/>
    </row>
    <row r="87" spans="2:63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  <c r="BJ87" s="41"/>
      <c r="BK87" s="42"/>
    </row>
    <row r="88" spans="2:63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  <c r="BJ88" s="41"/>
      <c r="BK88" s="42"/>
    </row>
    <row r="89" spans="2:63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  <c r="BJ89" s="41"/>
      <c r="BK89" s="42"/>
    </row>
    <row r="90" spans="2:63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  <c r="BJ90" s="203">
        <f>SUM(BJ80:BJ89)</f>
        <v>0</v>
      </c>
      <c r="BK90" s="204"/>
    </row>
    <row r="91" spans="2:63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/>
      <c r="Q91" s="44"/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/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  <c r="BJ91" s="43"/>
      <c r="BK91" s="44"/>
    </row>
    <row r="92" spans="2:63">
      <c r="B92" s="179"/>
      <c r="C92" s="36" t="str">
        <f>C91</f>
        <v>食費</v>
      </c>
      <c r="D92" s="41"/>
      <c r="E92" s="42"/>
      <c r="F92" s="41"/>
      <c r="G92" s="42"/>
      <c r="H92" s="41"/>
      <c r="I92" s="42"/>
      <c r="J92" s="41"/>
      <c r="K92" s="42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1"/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  <c r="BJ92" s="41"/>
      <c r="BK92" s="42"/>
    </row>
    <row r="93" spans="2:63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  <c r="BJ93" s="41"/>
      <c r="BK93" s="42"/>
    </row>
    <row r="94" spans="2:63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0</v>
      </c>
      <c r="AM94" s="170"/>
      <c r="AN94" s="169">
        <f>SUM(AN91:AN93)</f>
        <v>0</v>
      </c>
      <c r="AO94" s="170"/>
      <c r="AP94" s="169">
        <f>SUM(AP91:AP93)</f>
        <v>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  <c r="BJ94" s="205">
        <f>SUM(BJ91:BJ93)</f>
        <v>0</v>
      </c>
      <c r="BK94" s="206"/>
    </row>
    <row r="95" spans="2:63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/>
      <c r="K95" s="42"/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  <c r="BJ95" s="41"/>
      <c r="BK95" s="42"/>
    </row>
    <row r="96" spans="2:63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  <c r="BJ96" s="41"/>
      <c r="BK96" s="42"/>
    </row>
    <row r="97" spans="2:63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  <c r="BJ97" s="41"/>
      <c r="BK97" s="42"/>
    </row>
    <row r="98" spans="2:63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  <c r="BJ98" s="205">
        <f>SUM(BJ95:BJ97)</f>
        <v>0</v>
      </c>
      <c r="BK98" s="206"/>
    </row>
    <row r="99" spans="2:63">
      <c r="B99" s="179"/>
      <c r="C99" s="36" t="str">
        <f>設定!L7</f>
        <v>日用品</v>
      </c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  <c r="BJ99" s="41"/>
      <c r="BK99" s="42"/>
    </row>
    <row r="100" spans="2:63">
      <c r="B100" s="179"/>
      <c r="C100" s="36" t="str">
        <f>C99</f>
        <v>日用品</v>
      </c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  <c r="BJ100" s="41"/>
      <c r="BK100" s="42"/>
    </row>
    <row r="101" spans="2:63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  <c r="BJ101" s="41"/>
      <c r="BK101" s="42"/>
    </row>
    <row r="102" spans="2:63">
      <c r="B102" s="179"/>
      <c r="C102" s="38" t="s">
        <v>52</v>
      </c>
      <c r="D102" s="169">
        <f>SUM(D99:D101)</f>
        <v>0</v>
      </c>
      <c r="E102" s="170"/>
      <c r="F102" s="169">
        <f>SUM(F99:F101)</f>
        <v>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  <c r="BJ102" s="205">
        <f>SUM(BJ99:BJ101)</f>
        <v>0</v>
      </c>
      <c r="BK102" s="206"/>
    </row>
    <row r="103" spans="2:63">
      <c r="B103" s="179"/>
      <c r="C103" s="36" t="str">
        <f>設定!L8</f>
        <v>娯楽費</v>
      </c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  <c r="BJ103" s="41"/>
      <c r="BK103" s="42"/>
    </row>
    <row r="104" spans="2:63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  <c r="BJ104" s="41"/>
      <c r="BK104" s="42"/>
    </row>
    <row r="105" spans="2:63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  <c r="BJ105" s="41"/>
      <c r="BK105" s="42"/>
    </row>
    <row r="106" spans="2:63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  <c r="BJ106" s="205">
        <f>SUM(BJ103:BJ105)</f>
        <v>0</v>
      </c>
      <c r="BK106" s="206"/>
    </row>
    <row r="107" spans="2:63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  <c r="BJ107" s="41"/>
      <c r="BK107" s="42"/>
    </row>
    <row r="108" spans="2:63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  <c r="BJ108" s="41"/>
      <c r="BK108" s="42"/>
    </row>
    <row r="109" spans="2:63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  <c r="BJ109" s="41"/>
      <c r="BK109" s="42"/>
    </row>
    <row r="110" spans="2:63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  <c r="BJ110" s="205">
        <f>SUM(BJ107:BJ109)</f>
        <v>0</v>
      </c>
      <c r="BK110" s="206"/>
    </row>
    <row r="111" spans="2:63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  <c r="BJ111" s="41"/>
      <c r="BK111" s="42"/>
    </row>
    <row r="112" spans="2:63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  <c r="BJ112" s="41"/>
      <c r="BK112" s="42"/>
    </row>
    <row r="113" spans="2:63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  <c r="BJ113" s="41"/>
      <c r="BK113" s="42"/>
    </row>
    <row r="114" spans="2:63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  <c r="BJ114" s="205">
        <f>SUM(BJ111:BJ113)</f>
        <v>0</v>
      </c>
      <c r="BK114" s="206"/>
    </row>
    <row r="115" spans="2:63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  <c r="BJ115" s="41"/>
      <c r="BK115" s="42"/>
    </row>
    <row r="116" spans="2:63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  <c r="BJ116" s="41"/>
      <c r="BK116" s="42"/>
    </row>
    <row r="117" spans="2:63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  <c r="BJ117" s="41"/>
      <c r="BK117" s="42"/>
    </row>
    <row r="118" spans="2:63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  <c r="BJ118" s="205">
        <f>SUM(BJ115:BJ117)</f>
        <v>0</v>
      </c>
      <c r="BK118" s="206"/>
    </row>
    <row r="119" spans="2:63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  <c r="BJ119" s="41"/>
      <c r="BK119" s="42"/>
    </row>
    <row r="120" spans="2:63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  <c r="BJ120" s="41"/>
      <c r="BK120" s="42"/>
    </row>
    <row r="121" spans="2:63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  <c r="BJ121" s="41"/>
      <c r="BK121" s="42"/>
    </row>
    <row r="122" spans="2:63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  <c r="BJ122" s="205">
        <f>SUM(BJ119:BJ121)</f>
        <v>0</v>
      </c>
      <c r="BK122" s="206"/>
    </row>
    <row r="123" spans="2:63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  <c r="BJ123" s="41"/>
      <c r="BK123" s="42"/>
    </row>
    <row r="124" spans="2:63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  <c r="BJ124" s="41"/>
      <c r="BK124" s="42"/>
    </row>
    <row r="125" spans="2:63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  <c r="BJ125" s="41"/>
      <c r="BK125" s="42"/>
    </row>
    <row r="126" spans="2:63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  <c r="BJ126" s="205">
        <f>SUM(BJ123:BJ125)</f>
        <v>0</v>
      </c>
      <c r="BK126" s="206"/>
    </row>
    <row r="127" spans="2:63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  <c r="BJ127" s="41"/>
      <c r="BK127" s="42"/>
    </row>
    <row r="128" spans="2:63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  <c r="BJ128" s="41"/>
      <c r="BK128" s="42"/>
    </row>
    <row r="129" spans="2:63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  <c r="BJ129" s="41"/>
      <c r="BK129" s="42"/>
    </row>
    <row r="130" spans="2:63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  <c r="BJ130" s="205">
        <f>SUM(BJ127:BJ129)</f>
        <v>0</v>
      </c>
      <c r="BK130" s="206"/>
    </row>
    <row r="131" spans="2:63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0</v>
      </c>
      <c r="G131" s="172"/>
      <c r="H131" s="171">
        <f>SUM(H94,H98,H102,H106,H110,H114,H118,H122,H126,H130)</f>
        <v>0</v>
      </c>
      <c r="I131" s="172"/>
      <c r="J131" s="171">
        <f>SUM(J94,J98,J102,J106,J110,J114,J118,J122,J126,J130)</f>
        <v>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  <c r="BJ131" s="207">
        <f>SUM(BJ94,BJ98,BJ102,BJ106,BJ110,BJ114,BJ118,BJ122,BJ126,BJ130)</f>
        <v>0</v>
      </c>
      <c r="BK131" s="208"/>
    </row>
    <row r="132" spans="2:63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0</v>
      </c>
      <c r="G132" s="168"/>
      <c r="H132" s="167">
        <f>SUM(H68,H79,H90,H131)</f>
        <v>0</v>
      </c>
      <c r="I132" s="168"/>
      <c r="J132" s="167">
        <f>SUM(J68,J79,J90,J131)</f>
        <v>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0</v>
      </c>
      <c r="AM132" s="168"/>
      <c r="AN132" s="167">
        <f>SUM(AN68,AN79,AN90,AN131)</f>
        <v>0</v>
      </c>
      <c r="AO132" s="168"/>
      <c r="AP132" s="167">
        <f>SUM(AP68,AP79,AP90,AP131)</f>
        <v>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  <c r="BJ132" s="209">
        <f>SUM(BJ68,BJ79,BJ90,BJ131)</f>
        <v>0</v>
      </c>
      <c r="BK132" s="210"/>
    </row>
    <row r="133" spans="2:63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0</v>
      </c>
      <c r="G133" s="166"/>
      <c r="H133" s="165">
        <f>H57-H132</f>
        <v>0</v>
      </c>
      <c r="I133" s="166"/>
      <c r="J133" s="165">
        <f>J57-J132</f>
        <v>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0</v>
      </c>
      <c r="AM133" s="166"/>
      <c r="AN133" s="165">
        <f>AN57-AN132</f>
        <v>0</v>
      </c>
      <c r="AO133" s="166"/>
      <c r="AP133" s="165">
        <f>AP57-AP132</f>
        <v>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  <c r="BJ133" s="153">
        <f>BJ57-BJ132</f>
        <v>0</v>
      </c>
      <c r="BK133" s="154"/>
    </row>
  </sheetData>
  <autoFilter ref="B17:BK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</autoFilter>
  <mergeCells count="1220">
    <mergeCell ref="BJ133:BK133"/>
    <mergeCell ref="AX133:AY133"/>
    <mergeCell ref="AZ133:BA133"/>
    <mergeCell ref="BB133:BC133"/>
    <mergeCell ref="BD133:BE133"/>
    <mergeCell ref="BF133:BG133"/>
    <mergeCell ref="BH133:BI133"/>
    <mergeCell ref="AL133:AM133"/>
    <mergeCell ref="AN133:AO133"/>
    <mergeCell ref="AP133:AQ133"/>
    <mergeCell ref="AR133:AS133"/>
    <mergeCell ref="AT133:AU133"/>
    <mergeCell ref="AV133:AW133"/>
    <mergeCell ref="Z133:AA133"/>
    <mergeCell ref="AB133:AC133"/>
    <mergeCell ref="AD133:AE133"/>
    <mergeCell ref="AF133:AG133"/>
    <mergeCell ref="AH133:AI133"/>
    <mergeCell ref="AJ133:AK133"/>
    <mergeCell ref="N133:O133"/>
    <mergeCell ref="P133:Q133"/>
    <mergeCell ref="R133:S133"/>
    <mergeCell ref="T133:U133"/>
    <mergeCell ref="V133:W133"/>
    <mergeCell ref="X133:Y133"/>
    <mergeCell ref="BD132:BE132"/>
    <mergeCell ref="BF132:BG132"/>
    <mergeCell ref="BH132:BI132"/>
    <mergeCell ref="BJ132:BK132"/>
    <mergeCell ref="D133:E133"/>
    <mergeCell ref="F133:G133"/>
    <mergeCell ref="H133:I133"/>
    <mergeCell ref="J133:K133"/>
    <mergeCell ref="L133:M133"/>
    <mergeCell ref="AR132:AS132"/>
    <mergeCell ref="AT132:AU132"/>
    <mergeCell ref="AV132:AW132"/>
    <mergeCell ref="AX132:AY132"/>
    <mergeCell ref="AZ132:BA132"/>
    <mergeCell ref="BB132:BC132"/>
    <mergeCell ref="AF132:AG132"/>
    <mergeCell ref="AH132:AI132"/>
    <mergeCell ref="AJ132:AK132"/>
    <mergeCell ref="AL132:AM132"/>
    <mergeCell ref="AN132:AO132"/>
    <mergeCell ref="AP132:AQ132"/>
    <mergeCell ref="T132:U132"/>
    <mergeCell ref="V132:W132"/>
    <mergeCell ref="X132:Y132"/>
    <mergeCell ref="Z132:AA132"/>
    <mergeCell ref="AB132:AC132"/>
    <mergeCell ref="AD132:AE132"/>
    <mergeCell ref="BJ131:BK131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AX131:AY131"/>
    <mergeCell ref="AZ131:BA131"/>
    <mergeCell ref="BB131:BC131"/>
    <mergeCell ref="BD131:BE131"/>
    <mergeCell ref="BF131:BG131"/>
    <mergeCell ref="BH131:BI131"/>
    <mergeCell ref="AL131:AM131"/>
    <mergeCell ref="AN131:AO131"/>
    <mergeCell ref="AP131:AQ131"/>
    <mergeCell ref="AR131:AS131"/>
    <mergeCell ref="AT131:AU131"/>
    <mergeCell ref="AV131:AW131"/>
    <mergeCell ref="Z131:AA131"/>
    <mergeCell ref="AB131:AC131"/>
    <mergeCell ref="AD131:AE131"/>
    <mergeCell ref="AF131:AG131"/>
    <mergeCell ref="AH131:AI131"/>
    <mergeCell ref="AJ131:AK131"/>
    <mergeCell ref="N131:O131"/>
    <mergeCell ref="P131:Q131"/>
    <mergeCell ref="R131:S131"/>
    <mergeCell ref="T131:U131"/>
    <mergeCell ref="V131:W131"/>
    <mergeCell ref="X131:Y131"/>
    <mergeCell ref="BD130:BE130"/>
    <mergeCell ref="BF130:BG130"/>
    <mergeCell ref="BH130:BI130"/>
    <mergeCell ref="BJ130:BK130"/>
    <mergeCell ref="D131:E131"/>
    <mergeCell ref="F131:G131"/>
    <mergeCell ref="H131:I131"/>
    <mergeCell ref="J131:K131"/>
    <mergeCell ref="L131:M131"/>
    <mergeCell ref="AR130:AS130"/>
    <mergeCell ref="AT130:AU130"/>
    <mergeCell ref="AV130:AW130"/>
    <mergeCell ref="AX130:AY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T130:U130"/>
    <mergeCell ref="V130:W130"/>
    <mergeCell ref="X130:Y130"/>
    <mergeCell ref="Z130:AA130"/>
    <mergeCell ref="AB130:AC130"/>
    <mergeCell ref="AD130:AE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AX126:AY126"/>
    <mergeCell ref="AZ126:BA126"/>
    <mergeCell ref="BB126:BC126"/>
    <mergeCell ref="BD126:BE126"/>
    <mergeCell ref="BF126:BG126"/>
    <mergeCell ref="BH126:BI126"/>
    <mergeCell ref="AL126:AM126"/>
    <mergeCell ref="AN126:AO126"/>
    <mergeCell ref="AP126:AQ126"/>
    <mergeCell ref="AR126:AS126"/>
    <mergeCell ref="AT126:AU126"/>
    <mergeCell ref="AV126:AW126"/>
    <mergeCell ref="Z126:AA126"/>
    <mergeCell ref="AB126:AC126"/>
    <mergeCell ref="AD126:AE126"/>
    <mergeCell ref="AF126:AG126"/>
    <mergeCell ref="AH126:AI126"/>
    <mergeCell ref="AJ126:AK126"/>
    <mergeCell ref="N126:O126"/>
    <mergeCell ref="P126:Q126"/>
    <mergeCell ref="R126:S126"/>
    <mergeCell ref="T126:U126"/>
    <mergeCell ref="V126:W126"/>
    <mergeCell ref="X126:Y126"/>
    <mergeCell ref="BJ122:BK122"/>
    <mergeCell ref="D126:E126"/>
    <mergeCell ref="F126:G126"/>
    <mergeCell ref="H126:I126"/>
    <mergeCell ref="J126:K126"/>
    <mergeCell ref="L126:M126"/>
    <mergeCell ref="AR122:AS122"/>
    <mergeCell ref="AT122:AU122"/>
    <mergeCell ref="AV122:AW122"/>
    <mergeCell ref="AX122:AY122"/>
    <mergeCell ref="AZ122:BA122"/>
    <mergeCell ref="BB122:BC122"/>
    <mergeCell ref="AF122:AG122"/>
    <mergeCell ref="AH122:AI122"/>
    <mergeCell ref="AJ122:AK122"/>
    <mergeCell ref="AL122:AM122"/>
    <mergeCell ref="AN122:AO122"/>
    <mergeCell ref="AP122:AQ122"/>
    <mergeCell ref="T122:U122"/>
    <mergeCell ref="V122:W122"/>
    <mergeCell ref="X122:Y122"/>
    <mergeCell ref="Z122:AA122"/>
    <mergeCell ref="AB122:AC122"/>
    <mergeCell ref="AD122:AE122"/>
    <mergeCell ref="BJ126:BK126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BD122:BE122"/>
    <mergeCell ref="BF122:BG122"/>
    <mergeCell ref="BH122:BI122"/>
    <mergeCell ref="BJ114:BK114"/>
    <mergeCell ref="D118:E118"/>
    <mergeCell ref="F118:G118"/>
    <mergeCell ref="H118:I118"/>
    <mergeCell ref="J118:K118"/>
    <mergeCell ref="L118:M118"/>
    <mergeCell ref="AR114:AS114"/>
    <mergeCell ref="AT114:AU114"/>
    <mergeCell ref="AV114:AW114"/>
    <mergeCell ref="AX114:AY114"/>
    <mergeCell ref="AZ114:BA114"/>
    <mergeCell ref="BB114:BC114"/>
    <mergeCell ref="AF114:AG114"/>
    <mergeCell ref="AH114:AI114"/>
    <mergeCell ref="AJ114:AK114"/>
    <mergeCell ref="AL114:AM114"/>
    <mergeCell ref="AN114:AO114"/>
    <mergeCell ref="AP114:AQ114"/>
    <mergeCell ref="T114:U114"/>
    <mergeCell ref="V114:W114"/>
    <mergeCell ref="X114:Y114"/>
    <mergeCell ref="Z114:AA114"/>
    <mergeCell ref="AB114:AC114"/>
    <mergeCell ref="AD114:AE114"/>
    <mergeCell ref="BJ118:BK118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N110:O110"/>
    <mergeCell ref="P110:Q110"/>
    <mergeCell ref="R110:S110"/>
    <mergeCell ref="T110:U110"/>
    <mergeCell ref="V110:W110"/>
    <mergeCell ref="X110:Y110"/>
    <mergeCell ref="BD114:BE114"/>
    <mergeCell ref="BF114:BG114"/>
    <mergeCell ref="BH114:BI114"/>
    <mergeCell ref="BJ106:BK106"/>
    <mergeCell ref="D110:E110"/>
    <mergeCell ref="F110:G110"/>
    <mergeCell ref="H110:I110"/>
    <mergeCell ref="J110:K110"/>
    <mergeCell ref="L110:M110"/>
    <mergeCell ref="AR106:AS106"/>
    <mergeCell ref="AT106:AU106"/>
    <mergeCell ref="AV106:AW106"/>
    <mergeCell ref="AX106:AY106"/>
    <mergeCell ref="AZ106:BA106"/>
    <mergeCell ref="BB106:BC106"/>
    <mergeCell ref="AF106:AG106"/>
    <mergeCell ref="AH106:AI106"/>
    <mergeCell ref="AJ106:AK106"/>
    <mergeCell ref="AL106:AM106"/>
    <mergeCell ref="AN106:AO106"/>
    <mergeCell ref="AP106:AQ106"/>
    <mergeCell ref="T106:U106"/>
    <mergeCell ref="V106:W106"/>
    <mergeCell ref="X106:Y106"/>
    <mergeCell ref="Z106:AA106"/>
    <mergeCell ref="AB106:AC106"/>
    <mergeCell ref="AD106:AE106"/>
    <mergeCell ref="BJ110:BK110"/>
    <mergeCell ref="D106:E106"/>
    <mergeCell ref="F106:G106"/>
    <mergeCell ref="BH102:BI102"/>
    <mergeCell ref="AL102:AM102"/>
    <mergeCell ref="AN102:AO102"/>
    <mergeCell ref="AP102:AQ102"/>
    <mergeCell ref="AR102:AS102"/>
    <mergeCell ref="AT102:AU102"/>
    <mergeCell ref="AV102:AW102"/>
    <mergeCell ref="Z102:AA102"/>
    <mergeCell ref="AB102:AC102"/>
    <mergeCell ref="AD102:AE102"/>
    <mergeCell ref="AF102:AG102"/>
    <mergeCell ref="AH102:AI102"/>
    <mergeCell ref="AJ102:AK102"/>
    <mergeCell ref="N102:O102"/>
    <mergeCell ref="P102:Q102"/>
    <mergeCell ref="R102:S102"/>
    <mergeCell ref="T102:U102"/>
    <mergeCell ref="V102:W102"/>
    <mergeCell ref="X102:Y102"/>
    <mergeCell ref="F98:G98"/>
    <mergeCell ref="H98:I98"/>
    <mergeCell ref="J98:K98"/>
    <mergeCell ref="L98:M98"/>
    <mergeCell ref="N98:O98"/>
    <mergeCell ref="P98:Q98"/>
    <mergeCell ref="H106:I106"/>
    <mergeCell ref="J106:K106"/>
    <mergeCell ref="L106:M106"/>
    <mergeCell ref="N106:O106"/>
    <mergeCell ref="P106:Q106"/>
    <mergeCell ref="R106:S106"/>
    <mergeCell ref="AX102:AY102"/>
    <mergeCell ref="AZ102:BA102"/>
    <mergeCell ref="BB102:BC102"/>
    <mergeCell ref="BD102:BE102"/>
    <mergeCell ref="BF102:BG102"/>
    <mergeCell ref="BD106:BE106"/>
    <mergeCell ref="BF106:BG106"/>
    <mergeCell ref="Z94:AA94"/>
    <mergeCell ref="AB94:AC94"/>
    <mergeCell ref="AD94:AE94"/>
    <mergeCell ref="AF94:AG94"/>
    <mergeCell ref="AH94:AI94"/>
    <mergeCell ref="AJ94:AK94"/>
    <mergeCell ref="BH106:BI106"/>
    <mergeCell ref="BJ98:BK98"/>
    <mergeCell ref="D102:E102"/>
    <mergeCell ref="F102:G102"/>
    <mergeCell ref="H102:I102"/>
    <mergeCell ref="J102:K102"/>
    <mergeCell ref="L102:M102"/>
    <mergeCell ref="AR98:AS98"/>
    <mergeCell ref="AT98:AU98"/>
    <mergeCell ref="AV98:AW98"/>
    <mergeCell ref="AX98:AY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T98:U98"/>
    <mergeCell ref="V98:W98"/>
    <mergeCell ref="X98:Y98"/>
    <mergeCell ref="Z98:AA98"/>
    <mergeCell ref="AB98:AC98"/>
    <mergeCell ref="AD98:AE98"/>
    <mergeCell ref="BJ102:BK102"/>
    <mergeCell ref="N94:O94"/>
    <mergeCell ref="P94:Q94"/>
    <mergeCell ref="R94:S94"/>
    <mergeCell ref="T94:U94"/>
    <mergeCell ref="V94:W94"/>
    <mergeCell ref="X94:Y94"/>
    <mergeCell ref="BD98:BE98"/>
    <mergeCell ref="BF98:BG98"/>
    <mergeCell ref="BH98:BI98"/>
    <mergeCell ref="B91:B131"/>
    <mergeCell ref="D94:E94"/>
    <mergeCell ref="F94:G94"/>
    <mergeCell ref="H94:I94"/>
    <mergeCell ref="J94:K94"/>
    <mergeCell ref="L94:M94"/>
    <mergeCell ref="BB90:BC90"/>
    <mergeCell ref="BD90:BE90"/>
    <mergeCell ref="BF90:BG90"/>
    <mergeCell ref="BH90:BI90"/>
    <mergeCell ref="R98:S98"/>
    <mergeCell ref="AX94:AY94"/>
    <mergeCell ref="AZ94:BA94"/>
    <mergeCell ref="BB94:BC94"/>
    <mergeCell ref="BD94:BE94"/>
    <mergeCell ref="BF94:BG94"/>
    <mergeCell ref="BH94:BI94"/>
    <mergeCell ref="AL94:AM94"/>
    <mergeCell ref="AN94:AO94"/>
    <mergeCell ref="AP94:AQ94"/>
    <mergeCell ref="AR94:AS94"/>
    <mergeCell ref="AT94:AU94"/>
    <mergeCell ref="AV94:AW94"/>
    <mergeCell ref="BJ90:BK90"/>
    <mergeCell ref="AP90:AQ90"/>
    <mergeCell ref="AR90:AS90"/>
    <mergeCell ref="AT90:AU90"/>
    <mergeCell ref="AV90:AW90"/>
    <mergeCell ref="AX90:AY90"/>
    <mergeCell ref="AZ90:BA90"/>
    <mergeCell ref="AD90:AE90"/>
    <mergeCell ref="AF90:AG90"/>
    <mergeCell ref="AH90:AI90"/>
    <mergeCell ref="AJ90:AK90"/>
    <mergeCell ref="AL90:AM90"/>
    <mergeCell ref="AN90:AO90"/>
    <mergeCell ref="R90:S90"/>
    <mergeCell ref="T90:U90"/>
    <mergeCell ref="V90:W90"/>
    <mergeCell ref="X90:Y90"/>
    <mergeCell ref="Z90:AA90"/>
    <mergeCell ref="AB90:AC90"/>
    <mergeCell ref="BJ94:BK94"/>
    <mergeCell ref="D98:E98"/>
    <mergeCell ref="B80:B90"/>
    <mergeCell ref="D90:E90"/>
    <mergeCell ref="F90:G90"/>
    <mergeCell ref="H90:I90"/>
    <mergeCell ref="J90:K90"/>
    <mergeCell ref="L90:M90"/>
    <mergeCell ref="N90:O90"/>
    <mergeCell ref="P90:Q90"/>
    <mergeCell ref="AX79:AY79"/>
    <mergeCell ref="AZ79:BA79"/>
    <mergeCell ref="BB79:BC79"/>
    <mergeCell ref="BD79:BE79"/>
    <mergeCell ref="BF79:BG79"/>
    <mergeCell ref="BH79:BI79"/>
    <mergeCell ref="AL79:AM79"/>
    <mergeCell ref="AN79:AO79"/>
    <mergeCell ref="AP79:AQ79"/>
    <mergeCell ref="AR79:AS79"/>
    <mergeCell ref="AT79:AU79"/>
    <mergeCell ref="AV79:AW79"/>
    <mergeCell ref="Z79:AA79"/>
    <mergeCell ref="AB79:AC79"/>
    <mergeCell ref="AD79:AE79"/>
    <mergeCell ref="AF79:AG79"/>
    <mergeCell ref="AH79:AI79"/>
    <mergeCell ref="AJ79:AK79"/>
    <mergeCell ref="N79:O79"/>
    <mergeCell ref="P79:Q79"/>
    <mergeCell ref="R79:S79"/>
    <mergeCell ref="T79:U79"/>
    <mergeCell ref="V79:W79"/>
    <mergeCell ref="X79:Y79"/>
    <mergeCell ref="B69:B79"/>
    <mergeCell ref="D79:E79"/>
    <mergeCell ref="F79:G79"/>
    <mergeCell ref="H79:I79"/>
    <mergeCell ref="J79:K79"/>
    <mergeCell ref="L79:M79"/>
    <mergeCell ref="BB68:BC68"/>
    <mergeCell ref="BD68:BE68"/>
    <mergeCell ref="BF68:BG68"/>
    <mergeCell ref="BH68:BI68"/>
    <mergeCell ref="BJ68:BK68"/>
    <mergeCell ref="AP68:AQ68"/>
    <mergeCell ref="AR68:AS68"/>
    <mergeCell ref="AT68:AU68"/>
    <mergeCell ref="AV68:AW68"/>
    <mergeCell ref="AX68:AY68"/>
    <mergeCell ref="AZ68:BA68"/>
    <mergeCell ref="AD68:AE68"/>
    <mergeCell ref="AF68:AG68"/>
    <mergeCell ref="AH68:AI68"/>
    <mergeCell ref="AJ68:AK68"/>
    <mergeCell ref="AL68:AM68"/>
    <mergeCell ref="AN68:AO68"/>
    <mergeCell ref="R68:S68"/>
    <mergeCell ref="T68:U68"/>
    <mergeCell ref="V68:W68"/>
    <mergeCell ref="X68:Y68"/>
    <mergeCell ref="Z68:AA68"/>
    <mergeCell ref="AB68:AC68"/>
    <mergeCell ref="BJ79:BK79"/>
    <mergeCell ref="BJ57:BK57"/>
    <mergeCell ref="B58:B68"/>
    <mergeCell ref="D68:E68"/>
    <mergeCell ref="F68:G68"/>
    <mergeCell ref="H68:I68"/>
    <mergeCell ref="J68:K68"/>
    <mergeCell ref="L68:M68"/>
    <mergeCell ref="N68:O68"/>
    <mergeCell ref="P68:Q68"/>
    <mergeCell ref="AX57:AY57"/>
    <mergeCell ref="AZ57:BA57"/>
    <mergeCell ref="BB57:BC57"/>
    <mergeCell ref="BD57:BE57"/>
    <mergeCell ref="BF57:BG57"/>
    <mergeCell ref="BH57:BI57"/>
    <mergeCell ref="AL57:AM57"/>
    <mergeCell ref="AN57:AO57"/>
    <mergeCell ref="AP57:AQ57"/>
    <mergeCell ref="AR57:AS57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N57:O57"/>
    <mergeCell ref="P57:Q57"/>
    <mergeCell ref="R57:S57"/>
    <mergeCell ref="T57:U57"/>
    <mergeCell ref="V57:W57"/>
    <mergeCell ref="X57:Y57"/>
    <mergeCell ref="BF45:BG45"/>
    <mergeCell ref="BH45:BI45"/>
    <mergeCell ref="BJ45:BK45"/>
    <mergeCell ref="B47:B57"/>
    <mergeCell ref="D57:E57"/>
    <mergeCell ref="F57:G57"/>
    <mergeCell ref="H57:I57"/>
    <mergeCell ref="J57:K57"/>
    <mergeCell ref="L57:M57"/>
    <mergeCell ref="AT45:AU45"/>
    <mergeCell ref="AV45:AW45"/>
    <mergeCell ref="AX45:AY45"/>
    <mergeCell ref="AZ45:BA45"/>
    <mergeCell ref="BB45:BC45"/>
    <mergeCell ref="BD45:BE45"/>
    <mergeCell ref="AH45:AI45"/>
    <mergeCell ref="AJ45:AK45"/>
    <mergeCell ref="AL45:AM45"/>
    <mergeCell ref="AN45:AO45"/>
    <mergeCell ref="AP45:AQ45"/>
    <mergeCell ref="AR45:AS45"/>
    <mergeCell ref="V45:W45"/>
    <mergeCell ref="X45:Y45"/>
    <mergeCell ref="Z45:AA45"/>
    <mergeCell ref="AB45:AC45"/>
    <mergeCell ref="AD45:AE45"/>
    <mergeCell ref="AF45:AG45"/>
    <mergeCell ref="D45:E45"/>
    <mergeCell ref="F45:G45"/>
    <mergeCell ref="H45:I45"/>
    <mergeCell ref="J45:K45"/>
    <mergeCell ref="AZ44:BA44"/>
    <mergeCell ref="BB44:BC44"/>
    <mergeCell ref="BD44:BE44"/>
    <mergeCell ref="BF44:BG44"/>
    <mergeCell ref="BH44:BI44"/>
    <mergeCell ref="BJ44:BK44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X43:Y43"/>
    <mergeCell ref="Z43:AA43"/>
    <mergeCell ref="AB43:AC43"/>
    <mergeCell ref="AD43:AE43"/>
    <mergeCell ref="AF43:AG43"/>
    <mergeCell ref="D43:E43"/>
    <mergeCell ref="F43:G43"/>
    <mergeCell ref="H43:I43"/>
    <mergeCell ref="J43:K43"/>
    <mergeCell ref="L43:M43"/>
    <mergeCell ref="N43:O43"/>
    <mergeCell ref="P43:Q43"/>
    <mergeCell ref="R43:S43"/>
    <mergeCell ref="L45:M45"/>
    <mergeCell ref="N45:O45"/>
    <mergeCell ref="P45:Q45"/>
    <mergeCell ref="R45:S45"/>
    <mergeCell ref="T45:U45"/>
    <mergeCell ref="P44:Q44"/>
    <mergeCell ref="R44:S44"/>
    <mergeCell ref="T44:U44"/>
    <mergeCell ref="V44:W44"/>
    <mergeCell ref="X44:Y44"/>
    <mergeCell ref="Z44:AA44"/>
    <mergeCell ref="BJ37:BK37"/>
    <mergeCell ref="AN37:AO37"/>
    <mergeCell ref="AP37:AQ37"/>
    <mergeCell ref="AR37:AS37"/>
    <mergeCell ref="AT37:AU37"/>
    <mergeCell ref="AV37:AW37"/>
    <mergeCell ref="AX37:AY37"/>
    <mergeCell ref="AB37:AC37"/>
    <mergeCell ref="AD37:AE37"/>
    <mergeCell ref="AF37:AG37"/>
    <mergeCell ref="AH37:AI37"/>
    <mergeCell ref="AJ37:AK37"/>
    <mergeCell ref="AL37:AM37"/>
    <mergeCell ref="D44:E44"/>
    <mergeCell ref="F44:G44"/>
    <mergeCell ref="H44:I44"/>
    <mergeCell ref="J44:K44"/>
    <mergeCell ref="L44:M44"/>
    <mergeCell ref="N44:O44"/>
    <mergeCell ref="AT43:AU43"/>
    <mergeCell ref="AV43:AW43"/>
    <mergeCell ref="AX43:AY43"/>
    <mergeCell ref="AZ43:BA43"/>
    <mergeCell ref="BB43:BC43"/>
    <mergeCell ref="BD43:BE43"/>
    <mergeCell ref="AH43:AI43"/>
    <mergeCell ref="AJ43:AK43"/>
    <mergeCell ref="AL43:AM43"/>
    <mergeCell ref="AN43:AO43"/>
    <mergeCell ref="AP43:AQ43"/>
    <mergeCell ref="AR43:AS43"/>
    <mergeCell ref="V43:W43"/>
    <mergeCell ref="BF43:BG43"/>
    <mergeCell ref="BH43:BI43"/>
    <mergeCell ref="BJ43:BK43"/>
    <mergeCell ref="F37:G37"/>
    <mergeCell ref="H37:I37"/>
    <mergeCell ref="J37:K37"/>
    <mergeCell ref="L37:M37"/>
    <mergeCell ref="N37:O37"/>
    <mergeCell ref="BB36:BC36"/>
    <mergeCell ref="BD36:BE36"/>
    <mergeCell ref="BF36:BG36"/>
    <mergeCell ref="BH36:BI36"/>
    <mergeCell ref="BJ36:BK36"/>
    <mergeCell ref="AP36:AQ36"/>
    <mergeCell ref="AR36:AS36"/>
    <mergeCell ref="AT36:AU36"/>
    <mergeCell ref="AV36:AW36"/>
    <mergeCell ref="AX36:AY36"/>
    <mergeCell ref="AZ36:BA36"/>
    <mergeCell ref="AD36:AE36"/>
    <mergeCell ref="AF36:AG36"/>
    <mergeCell ref="AH36:AI36"/>
    <mergeCell ref="AJ36:AK36"/>
    <mergeCell ref="AL36:AM36"/>
    <mergeCell ref="AN36:AO36"/>
    <mergeCell ref="R36:S36"/>
    <mergeCell ref="T43:U43"/>
    <mergeCell ref="AZ37:BA37"/>
    <mergeCell ref="BB37:BC37"/>
    <mergeCell ref="BD37:BE37"/>
    <mergeCell ref="BF37:BG37"/>
    <mergeCell ref="BH37:BI37"/>
    <mergeCell ref="T36:U36"/>
    <mergeCell ref="V36:W36"/>
    <mergeCell ref="X36:Y36"/>
    <mergeCell ref="Z36:AA36"/>
    <mergeCell ref="AB36:AC36"/>
    <mergeCell ref="B36:B41"/>
    <mergeCell ref="D36:E36"/>
    <mergeCell ref="F36:G36"/>
    <mergeCell ref="H36:I36"/>
    <mergeCell ref="J36:K36"/>
    <mergeCell ref="L36:M36"/>
    <mergeCell ref="N36:O36"/>
    <mergeCell ref="P36:Q36"/>
    <mergeCell ref="AX34:AY34"/>
    <mergeCell ref="AZ34:BA34"/>
    <mergeCell ref="BB34:BC34"/>
    <mergeCell ref="BD34:BE34"/>
    <mergeCell ref="D37:E37"/>
    <mergeCell ref="P37:Q37"/>
    <mergeCell ref="R37:S37"/>
    <mergeCell ref="T37:U37"/>
    <mergeCell ref="V37:W37"/>
    <mergeCell ref="X37:Y37"/>
    <mergeCell ref="Z37:AA37"/>
    <mergeCell ref="AN34:AO34"/>
    <mergeCell ref="AP34:AQ34"/>
    <mergeCell ref="AR34:AS34"/>
    <mergeCell ref="AT34:AU34"/>
    <mergeCell ref="AV34:AW34"/>
    <mergeCell ref="Z34:AA34"/>
    <mergeCell ref="AB34:AC34"/>
    <mergeCell ref="AD34:AE34"/>
    <mergeCell ref="AF34:AG34"/>
    <mergeCell ref="AH34:AI34"/>
    <mergeCell ref="AJ34:AK34"/>
    <mergeCell ref="N34:O34"/>
    <mergeCell ref="P34:Q34"/>
    <mergeCell ref="R34:S34"/>
    <mergeCell ref="T34:U34"/>
    <mergeCell ref="V34:W34"/>
    <mergeCell ref="X34:Y34"/>
    <mergeCell ref="BJ33:BK33"/>
    <mergeCell ref="D34:E34"/>
    <mergeCell ref="F34:G34"/>
    <mergeCell ref="H34:I34"/>
    <mergeCell ref="J34:K34"/>
    <mergeCell ref="L34:M34"/>
    <mergeCell ref="AR33:AS33"/>
    <mergeCell ref="AT33:AU33"/>
    <mergeCell ref="AV33:AW33"/>
    <mergeCell ref="AX33:AY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T33:U33"/>
    <mergeCell ref="V33:W33"/>
    <mergeCell ref="X33:Y33"/>
    <mergeCell ref="Z33:AA33"/>
    <mergeCell ref="AB33:AC33"/>
    <mergeCell ref="AD33:AE33"/>
    <mergeCell ref="BJ34:BK34"/>
    <mergeCell ref="D33:E33"/>
    <mergeCell ref="F33:G33"/>
    <mergeCell ref="H33:I33"/>
    <mergeCell ref="J33:K33"/>
    <mergeCell ref="BF34:BG34"/>
    <mergeCell ref="BH34:BI34"/>
    <mergeCell ref="AL34:AM34"/>
    <mergeCell ref="L33:M33"/>
    <mergeCell ref="N33:O33"/>
    <mergeCell ref="P33:Q33"/>
    <mergeCell ref="R33:S33"/>
    <mergeCell ref="AX32:AY32"/>
    <mergeCell ref="AZ32:BA32"/>
    <mergeCell ref="BB32:BC32"/>
    <mergeCell ref="BD32:BE32"/>
    <mergeCell ref="BF32:BG32"/>
    <mergeCell ref="BH32:BI32"/>
    <mergeCell ref="AL32:AM32"/>
    <mergeCell ref="AN32:AO32"/>
    <mergeCell ref="AP32:AQ32"/>
    <mergeCell ref="AR32:AS32"/>
    <mergeCell ref="AT32:AU32"/>
    <mergeCell ref="AV32:AW32"/>
    <mergeCell ref="Z32:AA32"/>
    <mergeCell ref="AB32:AC32"/>
    <mergeCell ref="AD32:AE32"/>
    <mergeCell ref="AF32:AG32"/>
    <mergeCell ref="AH32:AI32"/>
    <mergeCell ref="AJ32:AK32"/>
    <mergeCell ref="N32:O32"/>
    <mergeCell ref="P32:Q32"/>
    <mergeCell ref="R32:S32"/>
    <mergeCell ref="T32:U32"/>
    <mergeCell ref="V32:W32"/>
    <mergeCell ref="X32:Y32"/>
    <mergeCell ref="BD33:BE33"/>
    <mergeCell ref="BF33:BG33"/>
    <mergeCell ref="BH33:BI33"/>
    <mergeCell ref="BJ31:BK31"/>
    <mergeCell ref="D32:E32"/>
    <mergeCell ref="F32:G32"/>
    <mergeCell ref="H32:I32"/>
    <mergeCell ref="J32:K32"/>
    <mergeCell ref="L32:M32"/>
    <mergeCell ref="AR31:AS31"/>
    <mergeCell ref="AT31:AU31"/>
    <mergeCell ref="AV31:AW31"/>
    <mergeCell ref="AX31:AY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T31:U31"/>
    <mergeCell ref="V31:W31"/>
    <mergeCell ref="X31:Y31"/>
    <mergeCell ref="Z31:AA31"/>
    <mergeCell ref="AB31:AC31"/>
    <mergeCell ref="AD31:AE31"/>
    <mergeCell ref="BJ32:BK32"/>
    <mergeCell ref="D31:E31"/>
    <mergeCell ref="F31:G31"/>
    <mergeCell ref="H31:I31"/>
    <mergeCell ref="J31:K31"/>
    <mergeCell ref="L31:M31"/>
    <mergeCell ref="N31:O31"/>
    <mergeCell ref="P31:Q31"/>
    <mergeCell ref="R31:S31"/>
    <mergeCell ref="AX30:AY30"/>
    <mergeCell ref="AZ30:BA30"/>
    <mergeCell ref="BB30:BC30"/>
    <mergeCell ref="BD30:BE30"/>
    <mergeCell ref="BF30:BG30"/>
    <mergeCell ref="BH30:BI30"/>
    <mergeCell ref="AL30:AM30"/>
    <mergeCell ref="AN30:AO30"/>
    <mergeCell ref="AP30:AQ30"/>
    <mergeCell ref="AR30:AS30"/>
    <mergeCell ref="AT30:AU30"/>
    <mergeCell ref="AV30:AW30"/>
    <mergeCell ref="Z30:AA30"/>
    <mergeCell ref="AB30:AC30"/>
    <mergeCell ref="AD30:AE30"/>
    <mergeCell ref="AF30:AG30"/>
    <mergeCell ref="AH30:AI30"/>
    <mergeCell ref="AJ30:AK30"/>
    <mergeCell ref="N30:O30"/>
    <mergeCell ref="P30:Q30"/>
    <mergeCell ref="R30:S30"/>
    <mergeCell ref="T30:U30"/>
    <mergeCell ref="V30:W30"/>
    <mergeCell ref="X30:Y30"/>
    <mergeCell ref="BD31:BE31"/>
    <mergeCell ref="BF31:BG31"/>
    <mergeCell ref="BH31:BI31"/>
    <mergeCell ref="BJ29:BK29"/>
    <mergeCell ref="D30:E30"/>
    <mergeCell ref="F30:G30"/>
    <mergeCell ref="H30:I30"/>
    <mergeCell ref="J30:K30"/>
    <mergeCell ref="L30:M30"/>
    <mergeCell ref="AR29:AS29"/>
    <mergeCell ref="AT29:AU29"/>
    <mergeCell ref="AV29:AW29"/>
    <mergeCell ref="AX29:AY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BJ30:BK30"/>
    <mergeCell ref="D29:E29"/>
    <mergeCell ref="F29:G29"/>
    <mergeCell ref="H29:I29"/>
    <mergeCell ref="J29:K29"/>
    <mergeCell ref="L29:M29"/>
    <mergeCell ref="N29:O29"/>
    <mergeCell ref="P29:Q29"/>
    <mergeCell ref="R29:S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BD29:BE29"/>
    <mergeCell ref="BF29:BG29"/>
    <mergeCell ref="BH29:BI29"/>
    <mergeCell ref="BJ27:BK27"/>
    <mergeCell ref="D28:E28"/>
    <mergeCell ref="F28:G28"/>
    <mergeCell ref="H28:I28"/>
    <mergeCell ref="J28:K28"/>
    <mergeCell ref="L28:M28"/>
    <mergeCell ref="AR27:AS27"/>
    <mergeCell ref="AT27:AU27"/>
    <mergeCell ref="AV27:AW27"/>
    <mergeCell ref="AX27:AY27"/>
    <mergeCell ref="AZ27:BA27"/>
    <mergeCell ref="BB27:BC27"/>
    <mergeCell ref="AF27:AG27"/>
    <mergeCell ref="AH27:AI27"/>
    <mergeCell ref="AJ27:AK27"/>
    <mergeCell ref="AL27:AM27"/>
    <mergeCell ref="AN27:AO27"/>
    <mergeCell ref="AP27:AQ27"/>
    <mergeCell ref="T27:U27"/>
    <mergeCell ref="V27:W27"/>
    <mergeCell ref="X27:Y27"/>
    <mergeCell ref="Z27:AA27"/>
    <mergeCell ref="AB27:AC27"/>
    <mergeCell ref="AD27:AE27"/>
    <mergeCell ref="BJ28:BK28"/>
    <mergeCell ref="D27:E27"/>
    <mergeCell ref="F27:G27"/>
    <mergeCell ref="H27:I27"/>
    <mergeCell ref="J27:K27"/>
    <mergeCell ref="L27:M27"/>
    <mergeCell ref="N27:O27"/>
    <mergeCell ref="P27:Q27"/>
    <mergeCell ref="AX26:AY26"/>
    <mergeCell ref="AZ26:BA26"/>
    <mergeCell ref="BB26:BC26"/>
    <mergeCell ref="BD26:BE26"/>
    <mergeCell ref="BF26:BG26"/>
    <mergeCell ref="BH26:BI26"/>
    <mergeCell ref="AL26:AM26"/>
    <mergeCell ref="AN26:AO26"/>
    <mergeCell ref="AP26:AQ26"/>
    <mergeCell ref="AR26:AS26"/>
    <mergeCell ref="AT26:AU26"/>
    <mergeCell ref="AV26:AW26"/>
    <mergeCell ref="Z26:AA26"/>
    <mergeCell ref="AB26:AC26"/>
    <mergeCell ref="AD26:AE26"/>
    <mergeCell ref="AF26:AG26"/>
    <mergeCell ref="AH26:AI26"/>
    <mergeCell ref="AJ26:AK26"/>
    <mergeCell ref="P26:Q26"/>
    <mergeCell ref="R26:S26"/>
    <mergeCell ref="T26:U26"/>
    <mergeCell ref="V26:W26"/>
    <mergeCell ref="X26:Y26"/>
    <mergeCell ref="BD27:BE27"/>
    <mergeCell ref="BF27:BG27"/>
    <mergeCell ref="BH27:BI27"/>
    <mergeCell ref="BJ25:BK25"/>
    <mergeCell ref="D26:E26"/>
    <mergeCell ref="F26:G26"/>
    <mergeCell ref="H26:I26"/>
    <mergeCell ref="J26:K26"/>
    <mergeCell ref="L26:M26"/>
    <mergeCell ref="AR25:AS25"/>
    <mergeCell ref="AT25:AU25"/>
    <mergeCell ref="AV25:AW25"/>
    <mergeCell ref="AX25:AY25"/>
    <mergeCell ref="AZ25:BA25"/>
    <mergeCell ref="BB25:BC25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R27:S27"/>
    <mergeCell ref="BJ26:BK26"/>
    <mergeCell ref="D25:E25"/>
    <mergeCell ref="F25:G25"/>
    <mergeCell ref="H25:I25"/>
    <mergeCell ref="J25:K25"/>
    <mergeCell ref="L25:M25"/>
    <mergeCell ref="N25:O25"/>
    <mergeCell ref="P25:Q25"/>
    <mergeCell ref="R25:S25"/>
    <mergeCell ref="AX24:AY24"/>
    <mergeCell ref="AZ24:BA24"/>
    <mergeCell ref="BB24:BC24"/>
    <mergeCell ref="BD24:BE24"/>
    <mergeCell ref="BF24:BG24"/>
    <mergeCell ref="BH24:BI24"/>
    <mergeCell ref="AL24:AM24"/>
    <mergeCell ref="AN24:AO24"/>
    <mergeCell ref="AP24:AQ24"/>
    <mergeCell ref="AR24:AS24"/>
    <mergeCell ref="AT24:AU24"/>
    <mergeCell ref="AV24:AW24"/>
    <mergeCell ref="Z24:AA24"/>
    <mergeCell ref="AB24:AC24"/>
    <mergeCell ref="AD24:AE24"/>
    <mergeCell ref="AF24:AG24"/>
    <mergeCell ref="AH24:AI24"/>
    <mergeCell ref="AJ24:AK24"/>
    <mergeCell ref="N24:O24"/>
    <mergeCell ref="P24:Q24"/>
    <mergeCell ref="R24:S24"/>
    <mergeCell ref="T24:U24"/>
    <mergeCell ref="N26:O26"/>
    <mergeCell ref="BH25:BI25"/>
    <mergeCell ref="BJ23:BK23"/>
    <mergeCell ref="D24:E24"/>
    <mergeCell ref="F24:G24"/>
    <mergeCell ref="H24:I24"/>
    <mergeCell ref="J24:K24"/>
    <mergeCell ref="L24:M24"/>
    <mergeCell ref="AR23:AS23"/>
    <mergeCell ref="AT23:AU23"/>
    <mergeCell ref="AV23:AW23"/>
    <mergeCell ref="AX23:AY23"/>
    <mergeCell ref="AZ23:BA23"/>
    <mergeCell ref="BB23:BC23"/>
    <mergeCell ref="AF23:AG23"/>
    <mergeCell ref="AH23:AI23"/>
    <mergeCell ref="AJ23:AK23"/>
    <mergeCell ref="AL23:AM23"/>
    <mergeCell ref="AN23:AO23"/>
    <mergeCell ref="AP23:AQ23"/>
    <mergeCell ref="T23:U23"/>
    <mergeCell ref="V23:W23"/>
    <mergeCell ref="X23:Y23"/>
    <mergeCell ref="Z23:AA23"/>
    <mergeCell ref="AB23:AC23"/>
    <mergeCell ref="AD23:AE23"/>
    <mergeCell ref="BJ24:BK24"/>
    <mergeCell ref="D23:E23"/>
    <mergeCell ref="F23:G23"/>
    <mergeCell ref="AD25:AE25"/>
    <mergeCell ref="AB22:AC22"/>
    <mergeCell ref="AD22:AE22"/>
    <mergeCell ref="AF22:AG22"/>
    <mergeCell ref="AH22:AI22"/>
    <mergeCell ref="AJ22:AK22"/>
    <mergeCell ref="N22:O22"/>
    <mergeCell ref="P22:Q22"/>
    <mergeCell ref="R22:S22"/>
    <mergeCell ref="T22:U22"/>
    <mergeCell ref="V22:W22"/>
    <mergeCell ref="X22:Y22"/>
    <mergeCell ref="BD23:BE23"/>
    <mergeCell ref="BF23:BG23"/>
    <mergeCell ref="V24:W24"/>
    <mergeCell ref="X24:Y24"/>
    <mergeCell ref="BD25:BE25"/>
    <mergeCell ref="BF25:BG25"/>
    <mergeCell ref="T21:U21"/>
    <mergeCell ref="V21:W21"/>
    <mergeCell ref="X21:Y21"/>
    <mergeCell ref="Z21:AA21"/>
    <mergeCell ref="AB21:AC21"/>
    <mergeCell ref="AD21:AE21"/>
    <mergeCell ref="BJ22:BK22"/>
    <mergeCell ref="H21:I21"/>
    <mergeCell ref="J21:K21"/>
    <mergeCell ref="L21:M21"/>
    <mergeCell ref="N21:O21"/>
    <mergeCell ref="P21:Q21"/>
    <mergeCell ref="R21:S21"/>
    <mergeCell ref="H23:I23"/>
    <mergeCell ref="J23:K23"/>
    <mergeCell ref="L23:M23"/>
    <mergeCell ref="N23:O23"/>
    <mergeCell ref="P23:Q23"/>
    <mergeCell ref="R23:S23"/>
    <mergeCell ref="AX22:AY22"/>
    <mergeCell ref="AZ22:BA22"/>
    <mergeCell ref="BB22:BC22"/>
    <mergeCell ref="BD22:BE22"/>
    <mergeCell ref="BF22:BG22"/>
    <mergeCell ref="BH22:BI22"/>
    <mergeCell ref="AL22:AM22"/>
    <mergeCell ref="AN22:AO22"/>
    <mergeCell ref="AP22:AQ22"/>
    <mergeCell ref="AR22:AS22"/>
    <mergeCell ref="AT22:AU22"/>
    <mergeCell ref="AV22:AW22"/>
    <mergeCell ref="Z22:AA22"/>
    <mergeCell ref="BH20:BI20"/>
    <mergeCell ref="AL20:AM20"/>
    <mergeCell ref="AN20:AO20"/>
    <mergeCell ref="AP20:AQ20"/>
    <mergeCell ref="AR20:AS20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BH23:BI23"/>
    <mergeCell ref="BJ21:BK21"/>
    <mergeCell ref="D22:E22"/>
    <mergeCell ref="F22:G22"/>
    <mergeCell ref="H22:I22"/>
    <mergeCell ref="J22:K22"/>
    <mergeCell ref="L22:M22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BD21:BE21"/>
    <mergeCell ref="BF21:BG21"/>
    <mergeCell ref="BH21:BI21"/>
    <mergeCell ref="N20:O20"/>
    <mergeCell ref="P20:Q20"/>
    <mergeCell ref="R20:S20"/>
    <mergeCell ref="T20:U20"/>
    <mergeCell ref="V20:W20"/>
    <mergeCell ref="X20:Y20"/>
    <mergeCell ref="BD19:BE19"/>
    <mergeCell ref="BF19:BG19"/>
    <mergeCell ref="BH19:BI19"/>
    <mergeCell ref="BJ19:BK19"/>
    <mergeCell ref="D20:E20"/>
    <mergeCell ref="F20:G20"/>
    <mergeCell ref="H20:I20"/>
    <mergeCell ref="J20:K20"/>
    <mergeCell ref="L20:M20"/>
    <mergeCell ref="AR19:AS19"/>
    <mergeCell ref="AT19:AU19"/>
    <mergeCell ref="AV19:AW19"/>
    <mergeCell ref="AX19:AY19"/>
    <mergeCell ref="AZ19:BA19"/>
    <mergeCell ref="BB19:BC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AH17:AI17"/>
    <mergeCell ref="AJ17:AK17"/>
    <mergeCell ref="AL17:AM17"/>
    <mergeCell ref="AN17:AO17"/>
    <mergeCell ref="AP17:AQ17"/>
    <mergeCell ref="T17:U17"/>
    <mergeCell ref="V17:W17"/>
    <mergeCell ref="X17:Y17"/>
    <mergeCell ref="Z17:AA17"/>
    <mergeCell ref="AB17:AC17"/>
    <mergeCell ref="AD19:AE19"/>
    <mergeCell ref="BJ20:BK20"/>
    <mergeCell ref="BD18:BE18"/>
    <mergeCell ref="BF18:BG18"/>
    <mergeCell ref="BH18:BI18"/>
    <mergeCell ref="AL18:AM18"/>
    <mergeCell ref="AN18:AO18"/>
    <mergeCell ref="AP18:AQ18"/>
    <mergeCell ref="AR18:AS18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AX20:AY20"/>
    <mergeCell ref="AZ20:BA20"/>
    <mergeCell ref="BB20:BC20"/>
    <mergeCell ref="BD20:BE20"/>
    <mergeCell ref="BF20:BG20"/>
    <mergeCell ref="R2:T2"/>
    <mergeCell ref="U2:V2"/>
    <mergeCell ref="U3:V3"/>
    <mergeCell ref="U4:V4"/>
    <mergeCell ref="U5:V5"/>
    <mergeCell ref="U6:V6"/>
    <mergeCell ref="B2:B6"/>
    <mergeCell ref="C2:H2"/>
    <mergeCell ref="J2:K2"/>
    <mergeCell ref="L2:M2"/>
    <mergeCell ref="N2:O2"/>
    <mergeCell ref="P2:Q2"/>
    <mergeCell ref="D19:E19"/>
    <mergeCell ref="F19:G19"/>
    <mergeCell ref="H19:I19"/>
    <mergeCell ref="J19:K19"/>
    <mergeCell ref="L19:M19"/>
    <mergeCell ref="N18:O18"/>
    <mergeCell ref="P18:Q18"/>
    <mergeCell ref="R18:S18"/>
    <mergeCell ref="T18:U18"/>
    <mergeCell ref="V18:W18"/>
    <mergeCell ref="D18:E18"/>
    <mergeCell ref="F18:G18"/>
    <mergeCell ref="H18:I18"/>
    <mergeCell ref="J18:K18"/>
    <mergeCell ref="L18:M18"/>
    <mergeCell ref="N19:O19"/>
    <mergeCell ref="P19:Q19"/>
    <mergeCell ref="R19:S19"/>
    <mergeCell ref="D21:E21"/>
    <mergeCell ref="F21:G21"/>
    <mergeCell ref="AD17:AE17"/>
    <mergeCell ref="BJ18:BK18"/>
    <mergeCell ref="AX18:AY18"/>
    <mergeCell ref="AZ18:BA18"/>
    <mergeCell ref="BB18:BC18"/>
    <mergeCell ref="U7:V7"/>
    <mergeCell ref="B17:B34"/>
    <mergeCell ref="D17:E17"/>
    <mergeCell ref="F17:G17"/>
    <mergeCell ref="H17:I17"/>
    <mergeCell ref="J17:K17"/>
    <mergeCell ref="L17:M17"/>
    <mergeCell ref="N17:O17"/>
    <mergeCell ref="P17:Q17"/>
    <mergeCell ref="R17:S17"/>
    <mergeCell ref="X18:Y18"/>
    <mergeCell ref="BD17:BE17"/>
    <mergeCell ref="BF17:BG17"/>
    <mergeCell ref="BH17:BI17"/>
    <mergeCell ref="BJ17:BK17"/>
    <mergeCell ref="AR17:AS17"/>
    <mergeCell ref="AT17:AU17"/>
    <mergeCell ref="AV17:AW17"/>
    <mergeCell ref="AX17:AY17"/>
    <mergeCell ref="AZ17:BA17"/>
    <mergeCell ref="BB17:BC17"/>
    <mergeCell ref="AF17:AG17"/>
    <mergeCell ref="X19:Y19"/>
    <mergeCell ref="Z19:AA19"/>
    <mergeCell ref="AB19:AC19"/>
  </mergeCells>
  <phoneticPr fontId="1"/>
  <conditionalFormatting sqref="D17:BK18 D36:BK37 D43:BK45">
    <cfRule type="expression" dxfId="29" priority="1" stopIfTrue="1">
      <formula>D$43=7</formula>
    </cfRule>
    <cfRule type="expression" dxfId="28" priority="2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80975AF-E4B6-FF42-B77A-367B1DD48179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BK47:BK56 BK58:BK67 BK69:BK78 BK80:BK89 BK91:BK93 BK95:BK97 BK127:BK129 BK107:BK109 BK111:BK113 BK103:BK105 BK123:BK125 BK99:BK101 BK115:BK117 BK119:BK121 E38:E41 G38:G41 I38:I41 K38:K41 M38:M41 O38:O41 Q38:Q41 S38:S41 U38:U41 W38:W41 Y38:Y41 AA38:AA41 AC38:AC41 AE38:AE41 AG38:AG41 AI38:AI41 AK38:AK41 AM38:AM41 AO38:AO41 AQ38:AQ41 AS38:AS41 AU38:AU41 AW38:AW41 AY38:AY41 BA38:BA41 BC38:BC41 BE38:BE41 BG38:BG41 BI38:BI41 BK38:BK41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8CAA8-9A88-2740-9D33-FE7785525B38}">
  <dimension ref="B1:BM133"/>
  <sheetViews>
    <sheetView showGridLines="0" zoomScale="90" zoomScaleNormal="9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89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190000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SUMIF($E$58:$BM$130,設定!B5,$D$58:$BM$130)</f>
        <v>70000</v>
      </c>
      <c r="E4" s="70">
        <f>D4/$G$14</f>
        <v>0.47619047619047616</v>
      </c>
      <c r="F4" s="67">
        <f>設定!B15</f>
        <v>0</v>
      </c>
      <c r="G4" s="69">
        <f>SUMIF($E$58:$BM$130,設定!B15,$D$58:$BM$130)</f>
        <v>0</v>
      </c>
      <c r="H4" s="71">
        <f>G4/$G$14</f>
        <v>0</v>
      </c>
      <c r="J4" s="36" t="str">
        <f>設定!D5</f>
        <v>夫</v>
      </c>
      <c r="K4" s="69">
        <f t="shared" ref="K4:K13" si="0">SUM(D47:BM47)</f>
        <v>300000</v>
      </c>
      <c r="L4" s="36" t="str">
        <f>設定!F5</f>
        <v>所得税</v>
      </c>
      <c r="M4" s="72">
        <f t="shared" ref="M4:M13" si="1">SUM(D58:BM58)</f>
        <v>30000</v>
      </c>
      <c r="N4" s="68" t="str">
        <f>設定!H5</f>
        <v>こども</v>
      </c>
      <c r="O4" s="69">
        <f t="shared" ref="O4:O13" si="2">SUM(D69:BM69)</f>
        <v>30000</v>
      </c>
      <c r="P4" s="36" t="str">
        <f>設定!J5</f>
        <v>住居費</v>
      </c>
      <c r="Q4" s="72">
        <f t="shared" ref="Q4:Q13" si="3">SUM(D80:BM80)</f>
        <v>70000</v>
      </c>
      <c r="R4" s="68" t="str">
        <f>設定!L5</f>
        <v>食費</v>
      </c>
      <c r="S4" s="73"/>
      <c r="T4" s="72">
        <f>SUM(D94:BM94)</f>
        <v>7000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SUMIF($E$58:$BM$130,設定!B6,$D$58:$BM$130)</f>
        <v>0</v>
      </c>
      <c r="E5" s="70">
        <f t="shared" ref="E5:E13" si="4">D5/$G$14</f>
        <v>0</v>
      </c>
      <c r="F5" s="67">
        <f>設定!B16</f>
        <v>0</v>
      </c>
      <c r="G5" s="69">
        <f>SUMIF($E$58:$BM$130,設定!B16,$D$58:$BM$130)</f>
        <v>0</v>
      </c>
      <c r="H5" s="71">
        <f t="shared" ref="H5:H8" si="5">G5/$G$14</f>
        <v>0</v>
      </c>
      <c r="J5" s="36" t="str">
        <f>設定!D6</f>
        <v>妻パート</v>
      </c>
      <c r="K5" s="69">
        <f t="shared" si="0"/>
        <v>0</v>
      </c>
      <c r="L5" s="36" t="str">
        <f>設定!F6</f>
        <v>住民税</v>
      </c>
      <c r="M5" s="72">
        <f t="shared" si="1"/>
        <v>10000</v>
      </c>
      <c r="N5" s="68" t="str">
        <f>設定!H6</f>
        <v>夫</v>
      </c>
      <c r="O5" s="69">
        <f t="shared" si="2"/>
        <v>0</v>
      </c>
      <c r="P5" s="36" t="str">
        <f>設定!J6</f>
        <v>光熱費</v>
      </c>
      <c r="Q5" s="72">
        <f t="shared" si="3"/>
        <v>0</v>
      </c>
      <c r="R5" s="68" t="str">
        <f>設定!L6</f>
        <v>外食</v>
      </c>
      <c r="S5" s="73"/>
      <c r="T5" s="72">
        <f>SUM(D98:BM98)</f>
        <v>0</v>
      </c>
      <c r="U5" s="149">
        <f>SUM(M14,O14,Q14,T14)</f>
        <v>147000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SUMIF($E$58:$BM$130,設定!B7,$D$58:$BM$130)</f>
        <v>0</v>
      </c>
      <c r="E6" s="70">
        <f t="shared" si="4"/>
        <v>0</v>
      </c>
      <c r="F6" s="67">
        <f>設定!B17</f>
        <v>0</v>
      </c>
      <c r="G6" s="69">
        <f>SUMIF($E$58:$BM$130,設定!B17,$D$58:$BM$130)</f>
        <v>0</v>
      </c>
      <c r="H6" s="71">
        <f t="shared" si="5"/>
        <v>0</v>
      </c>
      <c r="J6" s="36" t="str">
        <f>設定!D7</f>
        <v>ボーナス</v>
      </c>
      <c r="K6" s="69">
        <f t="shared" si="0"/>
        <v>0</v>
      </c>
      <c r="L6" s="36" t="str">
        <f>設定!F7</f>
        <v>健康保険</v>
      </c>
      <c r="M6" s="72">
        <f t="shared" si="1"/>
        <v>0</v>
      </c>
      <c r="N6" s="68" t="str">
        <f>設定!H7</f>
        <v>妻</v>
      </c>
      <c r="O6" s="69">
        <f t="shared" si="2"/>
        <v>0</v>
      </c>
      <c r="P6" s="36" t="str">
        <f>設定!J7</f>
        <v>水道費</v>
      </c>
      <c r="Q6" s="72">
        <f t="shared" si="3"/>
        <v>0</v>
      </c>
      <c r="R6" s="68" t="str">
        <f>設定!L7</f>
        <v>日用品</v>
      </c>
      <c r="S6" s="73"/>
      <c r="T6" s="72">
        <f>SUM(D102:BM102)</f>
        <v>0</v>
      </c>
      <c r="U6" s="195" t="s">
        <v>75</v>
      </c>
      <c r="V6" s="196"/>
      <c r="X6" s="74" t="s">
        <v>51</v>
      </c>
      <c r="Y6" s="69">
        <f>T14</f>
        <v>7000</v>
      </c>
    </row>
    <row r="7" spans="2:25" ht="21" thickBot="1">
      <c r="C7" s="36" t="str">
        <f>設定!B8</f>
        <v>PayPay</v>
      </c>
      <c r="D7" s="69">
        <f>SUMIF($E$58:$BM$130,設定!B8,$D$58:$BM$130)</f>
        <v>0</v>
      </c>
      <c r="E7" s="70">
        <f t="shared" si="4"/>
        <v>0</v>
      </c>
      <c r="F7" s="67">
        <f>設定!B18</f>
        <v>0</v>
      </c>
      <c r="G7" s="69">
        <f>SUMIF($E$58:$BM$130,設定!B18,$D$58:$BM$130)</f>
        <v>0</v>
      </c>
      <c r="H7" s="71">
        <f t="shared" si="5"/>
        <v>0</v>
      </c>
      <c r="J7" s="36" t="str">
        <f>設定!D8</f>
        <v>児童手当</v>
      </c>
      <c r="K7" s="69">
        <f t="shared" si="0"/>
        <v>0</v>
      </c>
      <c r="L7" s="36" t="str">
        <f>設定!F8</f>
        <v>厚生年金</v>
      </c>
      <c r="M7" s="72">
        <f t="shared" si="1"/>
        <v>0</v>
      </c>
      <c r="N7" s="68">
        <f>設定!H8</f>
        <v>0</v>
      </c>
      <c r="O7" s="69">
        <f t="shared" si="2"/>
        <v>0</v>
      </c>
      <c r="P7" s="36" t="str">
        <f>設定!J8</f>
        <v>通信費</v>
      </c>
      <c r="Q7" s="72">
        <f t="shared" si="3"/>
        <v>0</v>
      </c>
      <c r="R7" s="68" t="str">
        <f>設定!L8</f>
        <v>娯楽費</v>
      </c>
      <c r="S7" s="73"/>
      <c r="T7" s="72">
        <f>SUM(D106:BM106)</f>
        <v>0</v>
      </c>
      <c r="U7" s="151">
        <f>K14-U5</f>
        <v>183000</v>
      </c>
      <c r="V7" s="152"/>
    </row>
    <row r="8" spans="2:25">
      <c r="C8" s="36" t="str">
        <f>設定!B9</f>
        <v>現金</v>
      </c>
      <c r="D8" s="69">
        <f>SUMIF($E$58:$BM$130,設定!B9,$D$58:$BM$130)</f>
        <v>0</v>
      </c>
      <c r="E8" s="70">
        <f t="shared" si="4"/>
        <v>0</v>
      </c>
      <c r="F8" s="67">
        <f>設定!B19</f>
        <v>0</v>
      </c>
      <c r="G8" s="69">
        <f>SUMIF($E$58:$BM$130,設定!B19,$D$58:$BM$130)</f>
        <v>0</v>
      </c>
      <c r="H8" s="71">
        <f t="shared" si="5"/>
        <v>0</v>
      </c>
      <c r="J8" s="36" t="str">
        <f>設定!D9</f>
        <v>雑収入</v>
      </c>
      <c r="K8" s="69">
        <f t="shared" si="0"/>
        <v>30000</v>
      </c>
      <c r="L8" s="36">
        <f>設定!F9</f>
        <v>0</v>
      </c>
      <c r="M8" s="72">
        <f t="shared" si="1"/>
        <v>0</v>
      </c>
      <c r="N8" s="68">
        <f>設定!H9</f>
        <v>0</v>
      </c>
      <c r="O8" s="69">
        <f t="shared" si="2"/>
        <v>0</v>
      </c>
      <c r="P8" s="36" t="str">
        <f>設定!J9</f>
        <v>車費</v>
      </c>
      <c r="Q8" s="72">
        <f t="shared" si="3"/>
        <v>0</v>
      </c>
      <c r="R8" s="68" t="str">
        <f>設定!L9</f>
        <v>美容費</v>
      </c>
      <c r="S8" s="73"/>
      <c r="T8" s="72">
        <f>SUM(D110:BM110)</f>
        <v>0</v>
      </c>
    </row>
    <row r="9" spans="2:25">
      <c r="C9" s="36" t="str">
        <f>設定!B10</f>
        <v>JCB</v>
      </c>
      <c r="D9" s="69">
        <f>SUMIF($E$58:$BM$130,設定!B10,$D$58:$BM$130)</f>
        <v>70000</v>
      </c>
      <c r="E9" s="70">
        <f t="shared" si="4"/>
        <v>0.47619047619047616</v>
      </c>
      <c r="F9" s="67"/>
      <c r="G9" s="69"/>
      <c r="H9" s="59"/>
      <c r="J9" s="36">
        <f>設定!D10</f>
        <v>0</v>
      </c>
      <c r="K9" s="69">
        <f t="shared" si="0"/>
        <v>0</v>
      </c>
      <c r="L9" s="36">
        <f>設定!F10</f>
        <v>0</v>
      </c>
      <c r="M9" s="72">
        <f t="shared" si="1"/>
        <v>0</v>
      </c>
      <c r="N9" s="68">
        <f>設定!H10</f>
        <v>0</v>
      </c>
      <c r="O9" s="69">
        <f t="shared" si="2"/>
        <v>0</v>
      </c>
      <c r="P9" s="36" t="str">
        <f>設定!J10</f>
        <v>自己投資</v>
      </c>
      <c r="Q9" s="72">
        <f t="shared" si="3"/>
        <v>0</v>
      </c>
      <c r="R9" s="68" t="str">
        <f>設定!L10</f>
        <v>交際費</v>
      </c>
      <c r="S9" s="73"/>
      <c r="T9" s="72">
        <f>SUM(D114:BM114)</f>
        <v>0</v>
      </c>
    </row>
    <row r="10" spans="2:25">
      <c r="C10" s="36" t="str">
        <f>設定!B11</f>
        <v>VISA</v>
      </c>
      <c r="D10" s="69">
        <f>SUMIF($E$58:$BM$130,設定!B11,$D$58:$BM$130)</f>
        <v>7000</v>
      </c>
      <c r="E10" s="70">
        <f t="shared" si="4"/>
        <v>4.7619047619047616E-2</v>
      </c>
      <c r="F10" s="67"/>
      <c r="G10" s="69"/>
      <c r="H10" s="59"/>
      <c r="J10" s="36">
        <f>設定!D11</f>
        <v>0</v>
      </c>
      <c r="K10" s="69">
        <f t="shared" si="0"/>
        <v>0</v>
      </c>
      <c r="L10" s="36">
        <f>設定!F11</f>
        <v>0</v>
      </c>
      <c r="M10" s="72">
        <f t="shared" si="1"/>
        <v>0</v>
      </c>
      <c r="N10" s="68">
        <f>設定!H11</f>
        <v>0</v>
      </c>
      <c r="O10" s="69">
        <f t="shared" si="2"/>
        <v>0</v>
      </c>
      <c r="P10" s="36">
        <f>設定!J11</f>
        <v>0</v>
      </c>
      <c r="Q10" s="72">
        <f t="shared" si="3"/>
        <v>0</v>
      </c>
      <c r="R10" s="68" t="str">
        <f>設定!L11</f>
        <v>その他</v>
      </c>
      <c r="S10" s="73"/>
      <c r="T10" s="72">
        <f>SUM(D118:BM118)</f>
        <v>0</v>
      </c>
    </row>
    <row r="11" spans="2:25">
      <c r="C11" s="36" t="str">
        <f>設定!B12</f>
        <v>MASTER</v>
      </c>
      <c r="D11" s="69">
        <f>SUMIF($E$58:$BM$130,設定!B12,$D$58:$BM$130)</f>
        <v>0</v>
      </c>
      <c r="E11" s="70">
        <f t="shared" si="4"/>
        <v>0</v>
      </c>
      <c r="F11" s="67"/>
      <c r="G11" s="69"/>
      <c r="H11" s="59"/>
      <c r="J11" s="36">
        <f>設定!D12</f>
        <v>0</v>
      </c>
      <c r="K11" s="69">
        <f t="shared" si="0"/>
        <v>0</v>
      </c>
      <c r="L11" s="36">
        <f>設定!F12</f>
        <v>0</v>
      </c>
      <c r="M11" s="72">
        <f t="shared" si="1"/>
        <v>0</v>
      </c>
      <c r="N11" s="68">
        <f>設定!H12</f>
        <v>0</v>
      </c>
      <c r="O11" s="69">
        <f t="shared" si="2"/>
        <v>0</v>
      </c>
      <c r="P11" s="36">
        <f>設定!J12</f>
        <v>0</v>
      </c>
      <c r="Q11" s="72">
        <f t="shared" si="3"/>
        <v>0</v>
      </c>
      <c r="R11" s="68">
        <f>設定!L12</f>
        <v>0</v>
      </c>
      <c r="S11" s="73"/>
      <c r="T11" s="72">
        <f>SUM(D122:BM122)</f>
        <v>0</v>
      </c>
    </row>
    <row r="12" spans="2:25">
      <c r="C12" s="36" t="str">
        <f>設定!B13</f>
        <v>GMO証券</v>
      </c>
      <c r="D12" s="69">
        <f>SUMIF($E$58:$BM$130,設定!B13,$D$58:$BM$130)</f>
        <v>0</v>
      </c>
      <c r="E12" s="70">
        <f t="shared" si="4"/>
        <v>0</v>
      </c>
      <c r="F12" s="67"/>
      <c r="G12" s="69"/>
      <c r="H12" s="59"/>
      <c r="J12" s="36">
        <f>設定!D13</f>
        <v>0</v>
      </c>
      <c r="K12" s="69">
        <f t="shared" si="0"/>
        <v>0</v>
      </c>
      <c r="L12" s="36">
        <f>設定!F13</f>
        <v>0</v>
      </c>
      <c r="M12" s="72">
        <f t="shared" si="1"/>
        <v>0</v>
      </c>
      <c r="N12" s="68">
        <f>設定!H13</f>
        <v>0</v>
      </c>
      <c r="O12" s="69">
        <f t="shared" si="2"/>
        <v>0</v>
      </c>
      <c r="P12" s="36">
        <f>設定!J13</f>
        <v>0</v>
      </c>
      <c r="Q12" s="72">
        <f t="shared" si="3"/>
        <v>0</v>
      </c>
      <c r="R12" s="68">
        <f>設定!L13</f>
        <v>0</v>
      </c>
      <c r="S12" s="73"/>
      <c r="T12" s="72">
        <f>SUM(D126:BM126)</f>
        <v>0</v>
      </c>
    </row>
    <row r="13" spans="2:25">
      <c r="C13" s="36">
        <f>設定!B14</f>
        <v>0</v>
      </c>
      <c r="D13" s="69">
        <f>SUMIF($E$58:$BM$130,設定!B14,$D$58:$BM$130)</f>
        <v>0</v>
      </c>
      <c r="E13" s="70">
        <f t="shared" si="4"/>
        <v>0</v>
      </c>
      <c r="F13" s="67"/>
      <c r="G13" s="69"/>
      <c r="H13" s="59"/>
      <c r="J13" s="36">
        <f>設定!D14</f>
        <v>0</v>
      </c>
      <c r="K13" s="69">
        <f t="shared" si="0"/>
        <v>0</v>
      </c>
      <c r="L13" s="36">
        <f>設定!F14</f>
        <v>0</v>
      </c>
      <c r="M13" s="72">
        <f t="shared" si="1"/>
        <v>0</v>
      </c>
      <c r="N13" s="68">
        <f>設定!H14</f>
        <v>0</v>
      </c>
      <c r="O13" s="69">
        <f t="shared" si="2"/>
        <v>0</v>
      </c>
      <c r="P13" s="36">
        <f>設定!J14</f>
        <v>0</v>
      </c>
      <c r="Q13" s="72">
        <f t="shared" si="3"/>
        <v>0</v>
      </c>
      <c r="R13" s="68">
        <f>設定!L14</f>
        <v>0</v>
      </c>
      <c r="S13" s="73"/>
      <c r="T13" s="72">
        <f>SUM(D130:BM130)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147000</v>
      </c>
      <c r="H14" s="79">
        <f>SUM(E4:E13,H4:H8)</f>
        <v>1</v>
      </c>
      <c r="J14" s="76" t="s">
        <v>65</v>
      </c>
      <c r="K14" s="78">
        <f>SUM(K4:K13)</f>
        <v>330000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7000</v>
      </c>
    </row>
    <row r="16" spans="2:25" ht="21" thickBot="1"/>
    <row r="17" spans="2:65">
      <c r="B17" s="185" t="s">
        <v>66</v>
      </c>
      <c r="C17" s="56" t="s">
        <v>47</v>
      </c>
      <c r="D17" s="173">
        <f>D44</f>
        <v>45839</v>
      </c>
      <c r="E17" s="173"/>
      <c r="F17" s="174">
        <f>D17+1</f>
        <v>45840</v>
      </c>
      <c r="G17" s="161"/>
      <c r="H17" s="160">
        <f>F17+1</f>
        <v>45841</v>
      </c>
      <c r="I17" s="161"/>
      <c r="J17" s="160">
        <f>H17+1</f>
        <v>45842</v>
      </c>
      <c r="K17" s="161"/>
      <c r="L17" s="160">
        <f>J17+1</f>
        <v>45843</v>
      </c>
      <c r="M17" s="161"/>
      <c r="N17" s="160">
        <f>L17+1</f>
        <v>45844</v>
      </c>
      <c r="O17" s="161"/>
      <c r="P17" s="160">
        <f>N17+1</f>
        <v>45845</v>
      </c>
      <c r="Q17" s="161"/>
      <c r="R17" s="160">
        <f>P17+1</f>
        <v>45846</v>
      </c>
      <c r="S17" s="161"/>
      <c r="T17" s="160">
        <f>R17+1</f>
        <v>45847</v>
      </c>
      <c r="U17" s="161"/>
      <c r="V17" s="160">
        <f>T17+1</f>
        <v>45848</v>
      </c>
      <c r="W17" s="161"/>
      <c r="X17" s="160">
        <f>V17+1</f>
        <v>45849</v>
      </c>
      <c r="Y17" s="161"/>
      <c r="Z17" s="160">
        <f>X17+1</f>
        <v>45850</v>
      </c>
      <c r="AA17" s="161"/>
      <c r="AB17" s="160">
        <f>Z17+1</f>
        <v>45851</v>
      </c>
      <c r="AC17" s="161"/>
      <c r="AD17" s="160">
        <f>AB17+1</f>
        <v>45852</v>
      </c>
      <c r="AE17" s="161"/>
      <c r="AF17" s="160">
        <f>AD17+1</f>
        <v>45853</v>
      </c>
      <c r="AG17" s="161"/>
      <c r="AH17" s="160">
        <f>AF17+1</f>
        <v>45854</v>
      </c>
      <c r="AI17" s="161"/>
      <c r="AJ17" s="160">
        <f>AH17+1</f>
        <v>45855</v>
      </c>
      <c r="AK17" s="161"/>
      <c r="AL17" s="160">
        <f>AJ17+1</f>
        <v>45856</v>
      </c>
      <c r="AM17" s="161"/>
      <c r="AN17" s="160">
        <f>AL17+1</f>
        <v>45857</v>
      </c>
      <c r="AO17" s="161"/>
      <c r="AP17" s="160">
        <f>AN17+1</f>
        <v>45858</v>
      </c>
      <c r="AQ17" s="161"/>
      <c r="AR17" s="160">
        <f>AP17+1</f>
        <v>45859</v>
      </c>
      <c r="AS17" s="161"/>
      <c r="AT17" s="160">
        <f>AR17+1</f>
        <v>45860</v>
      </c>
      <c r="AU17" s="161"/>
      <c r="AV17" s="160">
        <f>AT17+1</f>
        <v>45861</v>
      </c>
      <c r="AW17" s="161"/>
      <c r="AX17" s="160">
        <f>AV17+1</f>
        <v>45862</v>
      </c>
      <c r="AY17" s="161"/>
      <c r="AZ17" s="160">
        <f>AX17+1</f>
        <v>45863</v>
      </c>
      <c r="BA17" s="161"/>
      <c r="BB17" s="160">
        <f>AZ17+1</f>
        <v>45864</v>
      </c>
      <c r="BC17" s="161"/>
      <c r="BD17" s="160">
        <f>BB17+1</f>
        <v>45865</v>
      </c>
      <c r="BE17" s="161"/>
      <c r="BF17" s="160">
        <f>BD17+1</f>
        <v>45866</v>
      </c>
      <c r="BG17" s="161"/>
      <c r="BH17" s="160">
        <f>BF17+1</f>
        <v>45867</v>
      </c>
      <c r="BI17" s="161"/>
      <c r="BJ17" s="197">
        <f>BH17+1</f>
        <v>45868</v>
      </c>
      <c r="BK17" s="198"/>
      <c r="BL17" s="197">
        <f>BJ17+1</f>
        <v>45869</v>
      </c>
      <c r="BM17" s="198"/>
    </row>
    <row r="18" spans="2:65">
      <c r="B18" s="175"/>
      <c r="C18" s="57" t="s">
        <v>46</v>
      </c>
      <c r="D18" s="181">
        <f>D17</f>
        <v>45839</v>
      </c>
      <c r="E18" s="181"/>
      <c r="F18" s="182">
        <f>F17</f>
        <v>45840</v>
      </c>
      <c r="G18" s="156"/>
      <c r="H18" s="155">
        <f>H17</f>
        <v>45841</v>
      </c>
      <c r="I18" s="156"/>
      <c r="J18" s="155">
        <f>J17</f>
        <v>45842</v>
      </c>
      <c r="K18" s="156"/>
      <c r="L18" s="155">
        <f>L17</f>
        <v>45843</v>
      </c>
      <c r="M18" s="156"/>
      <c r="N18" s="155">
        <f>N17</f>
        <v>45844</v>
      </c>
      <c r="O18" s="156"/>
      <c r="P18" s="155">
        <f>P17</f>
        <v>45845</v>
      </c>
      <c r="Q18" s="156"/>
      <c r="R18" s="155">
        <f>R17</f>
        <v>45846</v>
      </c>
      <c r="S18" s="156"/>
      <c r="T18" s="155">
        <f>T17</f>
        <v>45847</v>
      </c>
      <c r="U18" s="156"/>
      <c r="V18" s="155">
        <f>V17</f>
        <v>45848</v>
      </c>
      <c r="W18" s="156"/>
      <c r="X18" s="155">
        <f>X17</f>
        <v>45849</v>
      </c>
      <c r="Y18" s="156"/>
      <c r="Z18" s="155">
        <f>Z17</f>
        <v>45850</v>
      </c>
      <c r="AA18" s="156"/>
      <c r="AB18" s="155">
        <f>AB17</f>
        <v>45851</v>
      </c>
      <c r="AC18" s="156"/>
      <c r="AD18" s="155">
        <f>AD17</f>
        <v>45852</v>
      </c>
      <c r="AE18" s="156"/>
      <c r="AF18" s="155">
        <f>AF17</f>
        <v>45853</v>
      </c>
      <c r="AG18" s="156"/>
      <c r="AH18" s="155">
        <f>AH17</f>
        <v>45854</v>
      </c>
      <c r="AI18" s="156"/>
      <c r="AJ18" s="155">
        <f>AJ17</f>
        <v>45855</v>
      </c>
      <c r="AK18" s="156"/>
      <c r="AL18" s="155">
        <f>AL17</f>
        <v>45856</v>
      </c>
      <c r="AM18" s="156"/>
      <c r="AN18" s="155">
        <f>AN17</f>
        <v>45857</v>
      </c>
      <c r="AO18" s="156"/>
      <c r="AP18" s="155">
        <f>AP17</f>
        <v>45858</v>
      </c>
      <c r="AQ18" s="156"/>
      <c r="AR18" s="155">
        <f>AR17</f>
        <v>45859</v>
      </c>
      <c r="AS18" s="156"/>
      <c r="AT18" s="155">
        <f>AT17</f>
        <v>45860</v>
      </c>
      <c r="AU18" s="156"/>
      <c r="AV18" s="155">
        <f>AV17</f>
        <v>45861</v>
      </c>
      <c r="AW18" s="156"/>
      <c r="AX18" s="155">
        <f>AX17</f>
        <v>45862</v>
      </c>
      <c r="AY18" s="156"/>
      <c r="AZ18" s="155">
        <f>AZ17</f>
        <v>45863</v>
      </c>
      <c r="BA18" s="156"/>
      <c r="BB18" s="155">
        <f>BB17</f>
        <v>45864</v>
      </c>
      <c r="BC18" s="156"/>
      <c r="BD18" s="155">
        <f>BD17</f>
        <v>45865</v>
      </c>
      <c r="BE18" s="156"/>
      <c r="BF18" s="155">
        <f>BF17</f>
        <v>45866</v>
      </c>
      <c r="BG18" s="156"/>
      <c r="BH18" s="155">
        <f>BH17</f>
        <v>45867</v>
      </c>
      <c r="BI18" s="156"/>
      <c r="BJ18" s="199">
        <f>BJ17</f>
        <v>45868</v>
      </c>
      <c r="BK18" s="200"/>
      <c r="BL18" s="199">
        <f>BL17</f>
        <v>45869</v>
      </c>
      <c r="BM18" s="200"/>
    </row>
    <row r="19" spans="2:65">
      <c r="B19" s="175"/>
      <c r="C19" s="58" t="str">
        <f>設定!B5</f>
        <v>ゆうちょ(夫）</v>
      </c>
      <c r="D19" s="187">
        <f>'6月'!BJ19+SUMIF(E47:E56,設定!$B$5,D47:D56)-SUMIF(E58:E130,設定!$B$5,D58:D130)+SUMIF(E39,設定!$B$5,D39)+SUMIF(E41,設定!$B$5,D41)-SUMIF(E38,設定!$B$5,D38)-SUMIF(E40,設定!$B$5,D40)</f>
        <v>4540000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4540000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4540000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4540000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4540000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4540000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4540000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4540000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4540000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4540000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4540000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4540000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4540000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4540000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4540000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4540000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4540000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4540000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4540000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4540000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4540000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4540000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4540000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4540000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4540000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4540000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4540000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4540000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4540000</v>
      </c>
      <c r="BI19" s="188"/>
      <c r="BJ19" s="187">
        <f>BH19+SUMIF(BK47:BK56,設定!$B$5,BJ47:BJ56)-SUMIF(BK58:BK130,設定!$B$5,BJ58:BJ130)+SUMIF(BK39,設定!$B$5,BJ39)+SUMIF(BK41,設定!$B$5,BJ41)-SUMIF(BK38,設定!$B$5,BJ38)-SUMIF(BK40,設定!$B$5,BJ40)</f>
        <v>4540000</v>
      </c>
      <c r="BK19" s="188"/>
      <c r="BL19" s="187">
        <f>BJ19+SUMIF(BM47:BM56,設定!$B$5,BL47:BL56)-SUMIF(BM58:BM130,設定!$B$5,BL58:BL130)+SUMIF(BM39,設定!$B$5,BL39)+SUMIF(BM41,設定!$B$5,BL41)-SUMIF(BM38,設定!$B$5,BL38)-SUMIF(BM40,設定!$B$5,BL40)</f>
        <v>4540000</v>
      </c>
      <c r="BM19" s="188"/>
    </row>
    <row r="20" spans="2:65">
      <c r="B20" s="175"/>
      <c r="C20" s="58" t="str">
        <f>設定!B6</f>
        <v>ゆうちょ(妻）</v>
      </c>
      <c r="D20" s="183">
        <f>'6月'!BJ20+SUMIF(E47:E56,設定!$B$6,D47:D56)-SUMIF(E58:E130,設定!$B$6,D58:D130)+SUMIF(E39,設定!$B$6,D39)+SUMIF(E41,設定!$B$6,D41)-SUMIF(E38,設定!$B$6,D38)-SUMIF(E40,設定!$B$6,D40)</f>
        <v>1650000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1650000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1650000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1650000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1650000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1650000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1650000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1650000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1650000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1650000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1650000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1650000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1650000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1650000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1650000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1650000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1650000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1650000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1650000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1650000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1650000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1650000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1650000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1650000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1650000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1650000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1650000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1650000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1650000</v>
      </c>
      <c r="BI20" s="184"/>
      <c r="BJ20" s="183">
        <f>BH20+SUMIF(BK47:BK56,設定!$B$6,BJ47:BJ56)-SUMIF(BK58:BK130,設定!$B$6,BJ58:BJ130)+SUMIF(BK39,設定!$B$6,BJ39)+SUMIF(BK41,設定!$B$6,BJ41)-SUMIF(BK38,設定!$B$6,BJ38)-SUMIF(BK40,設定!$B$6,BJ40)</f>
        <v>1650000</v>
      </c>
      <c r="BK20" s="184"/>
      <c r="BL20" s="183">
        <f>BJ20+SUMIF(BM47:BM56,設定!$B$6,BL47:BL56)-SUMIF(BM58:BM130,設定!$B$6,BL58:BL130)+SUMIF(BM39,設定!$B$6,BL39)+SUMIF(BM41,設定!$B$6,BL41)-SUMIF(BM38,設定!$B$6,BL38)-SUMIF(BM40,設定!$B$6,BL40)</f>
        <v>1650000</v>
      </c>
      <c r="BM20" s="184"/>
    </row>
    <row r="21" spans="2:65">
      <c r="B21" s="175"/>
      <c r="C21" s="58" t="str">
        <f>設定!B7</f>
        <v>ゆうちょ(子供）</v>
      </c>
      <c r="D21" s="183">
        <f>'6月'!BJ21+SUMIF(E47:E56,設定!$B$7,D47:D56)-SUMIF(E58:E130,設定!$B$7,D58:D130)+SUMIF(E39,設定!$B$7,D39)+SUMIF(E41,設定!$B$7,D41)-SUMIF(E38,設定!$B$7,D38)-SUMIF(E40,設定!$B$7,D40)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  <c r="BJ21" s="183">
        <f>BH21+SUMIF(BK47:BK56,設定!$B$7,BJ47:BJ56)-SUMIF(BK58:BK130,設定!$B$7,BJ58:BJ130)+SUMIF(BK39,設定!$B$7,BJ39)+SUMIF(BK41,設定!$B$7,BJ41)-SUMIF(BK38,設定!$B$7,BJ38)-SUMIF(BK40,設定!$B$7,BJ40)</f>
        <v>1500000</v>
      </c>
      <c r="BK21" s="184"/>
      <c r="BL21" s="183">
        <f>BJ21+SUMIF(BM47:BM56,設定!$B$7,BL47:BL56)-SUMIF(BM58:BM130,設定!$B$7,BL58:BL130)+SUMIF(BM39,設定!$B$7,BL39)+SUMIF(BM41,設定!$B$7,BL41)-SUMIF(BM38,設定!$B$7,BL38)-SUMIF(BM40,設定!$B$7,BL40)</f>
        <v>1500000</v>
      </c>
      <c r="BM21" s="184"/>
    </row>
    <row r="22" spans="2:65">
      <c r="B22" s="175"/>
      <c r="C22" s="58" t="str">
        <f>設定!B8</f>
        <v>PayPay</v>
      </c>
      <c r="D22" s="183">
        <f>'6月'!BJ22+SUMIF(E47:E56,設定!$B$8,D47:D56)-SUMIF(E58:E130,設定!$B$8,D58:D130)+SUMIF(E39,設定!$B$8,D39)+SUMIF(E41,設定!$B$8,D41)-SUMIF(E38,設定!$B$8,D38)-SUMIF(E40,設定!$B$8,D40)</f>
        <v>92000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92000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  <c r="BJ22" s="183">
        <f>BH22+SUMIF(BK47:BK56,設定!$B$8,BJ47:BJ56)-SUMIF(BK58:BK130,設定!$B$8,BJ58:BJ130)+SUMIF(BK39,設定!$B$8,BJ39)+SUMIF(BK41,設定!$B$8,BJ41)-SUMIF(BK38,設定!$B$8,BJ38)-SUMIF(BK40,設定!$B$8,BJ40)</f>
        <v>92000</v>
      </c>
      <c r="BK22" s="184"/>
      <c r="BL22" s="183">
        <f>BJ22+SUMIF(BM47:BM56,設定!$B$8,BL47:BL56)-SUMIF(BM58:BM130,設定!$B$8,BL58:BL130)+SUMIF(BM39,設定!$B$8,BL39)+SUMIF(BM41,設定!$B$8,BL41)-SUMIF(BM38,設定!$B$8,BL38)-SUMIF(BM40,設定!$B$8,BL40)</f>
        <v>92000</v>
      </c>
      <c r="BM22" s="184"/>
    </row>
    <row r="23" spans="2:65">
      <c r="B23" s="175"/>
      <c r="C23" s="58" t="str">
        <f>設定!B9</f>
        <v>現金</v>
      </c>
      <c r="D23" s="183">
        <f>'6月'!BJ23+SUMIF(E47:E56,設定!$B$9,D47:D56)-SUMIF(E58:E130,設定!$B$9,D58:D130)+SUMIF(E39,設定!$B$9,D39)+SUMIF(E41,設定!$B$9,D41)-SUMIF(E38,設定!$B$9,D38)-SUMIF(E40,設定!$B$9,D40)</f>
        <v>73000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73000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73000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73000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73000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73000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73000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73000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73000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73000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73000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73000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73000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73000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73000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73000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73000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73000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73000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73000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73000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73000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73000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73000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73000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73000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73000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73000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73000</v>
      </c>
      <c r="BI23" s="184"/>
      <c r="BJ23" s="183">
        <f>BH23+SUMIF(BK47:BK56,設定!$B$9,BJ47:BJ56)-SUMIF(BK58:BK130,設定!$B$9,BJ58:BJ130)+SUMIF(BK39,設定!$B$9,BJ39)+SUMIF(BK41,設定!$B$9,BJ41)-SUMIF(BK38,設定!$B$9,BJ38)-SUMIF(BK40,設定!$B$9,BJ40)</f>
        <v>73000</v>
      </c>
      <c r="BK23" s="184"/>
      <c r="BL23" s="183">
        <f>BJ23+SUMIF(BM47:BM56,設定!$B$9,BL47:BL56)-SUMIF(BM58:BM130,設定!$B$9,BL58:BL130)+SUMIF(BM39,設定!$B$9,BL39)+SUMIF(BM41,設定!$B$9,BL41)-SUMIF(BM38,設定!$B$9,BL38)-SUMIF(BM40,設定!$B$9,BL40)</f>
        <v>73000</v>
      </c>
      <c r="BM23" s="184"/>
    </row>
    <row r="24" spans="2:65">
      <c r="B24" s="175"/>
      <c r="C24" s="58" t="str">
        <f>設定!B10</f>
        <v>JCB</v>
      </c>
      <c r="D24" s="183">
        <f>'6月'!BJ24+SUMIF(E47:E56,設定!$B$10,D47:D56)-SUMIF(E58:E130,設定!$B$10,D58:D130)+SUMIF(E39,設定!$B$10,D39)+SUMIF(E41,設定!$B$10,D41)-SUMIF(E38,設定!$B$10,D38)-SUMIF(E40,設定!$B$10,D40)</f>
        <v>-500000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-500000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-500000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-500000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-500000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-500000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-500000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-500000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-500000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-500000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-500000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-500000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-500000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-500000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-500000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-500000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-500000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-500000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-500000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-500000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-500000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-500000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-500000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-500000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-500000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-500000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-500000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-500000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-500000</v>
      </c>
      <c r="BI24" s="184"/>
      <c r="BJ24" s="183">
        <f>BH24+SUMIF(BK47:BK56,設定!$B$10,BJ47:BJ56)-SUMIF(BK58:BK130,設定!$B$10,BJ58:BJ130)+SUMIF(BK39,設定!$B$10,BJ39)+SUMIF(BK41,設定!$B$10,BJ41)-SUMIF(BK38,設定!$B$10,BJ38)-SUMIF(BK40,設定!$B$10,BJ40)</f>
        <v>-500000</v>
      </c>
      <c r="BK24" s="184"/>
      <c r="BL24" s="183">
        <f>BJ24+SUMIF(BM47:BM56,設定!$B$10,BL47:BL56)-SUMIF(BM58:BM130,設定!$B$10,BL58:BL130)+SUMIF(BM39,設定!$B$10,BL39)+SUMIF(BM41,設定!$B$10,BL41)-SUMIF(BM38,設定!$B$10,BL38)-SUMIF(BM40,設定!$B$10,BL40)</f>
        <v>-500000</v>
      </c>
      <c r="BM24" s="184"/>
    </row>
    <row r="25" spans="2:65">
      <c r="B25" s="175"/>
      <c r="C25" s="58" t="str">
        <f>設定!B11</f>
        <v>VISA</v>
      </c>
      <c r="D25" s="183">
        <f>'6月'!BJ25+SUMIF(E47:E56,設定!$B$11,D47:D56)-SUMIF(E58:E130,設定!$B$11,D58:D130)+SUMIF(E39,設定!$B$11,D39)+SUMIF(E41,設定!$B$11,D41)-SUMIF(E38,設定!$B$11,D38)-SUMIF(E40,設定!$B$11,D40)</f>
        <v>-106000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-106000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-106000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-106000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-106000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-106000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-106000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-106000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-106000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-106000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-106000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-106000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-106000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-106000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-106000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-106000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-106000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-106000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-106000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-106000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-106000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-106000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-106000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-106000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-106000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-106000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-106000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-106000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-106000</v>
      </c>
      <c r="BI25" s="184"/>
      <c r="BJ25" s="183">
        <f>BH25+SUMIF(BK47:BK56,設定!$B$11,BJ47:BJ56)-SUMIF(BK58:BK130,設定!$B$11,BJ58:BJ130)+SUMIF(BK39,設定!$B$11,BJ39)+SUMIF(BK41,設定!$B$11,BJ41)-SUMIF(BK38,設定!$B$11,BJ38)-SUMIF(BK40,設定!$B$11,BJ40)</f>
        <v>-106000</v>
      </c>
      <c r="BK25" s="184"/>
      <c r="BL25" s="183">
        <f>BJ25+SUMIF(BM47:BM56,設定!$B$11,BL47:BL56)-SUMIF(BM58:BM130,設定!$B$11,BL58:BL130)+SUMIF(BM39,設定!$B$11,BL39)+SUMIF(BM41,設定!$B$11,BL41)-SUMIF(BM38,設定!$B$11,BL38)-SUMIF(BM40,設定!$B$11,BL40)</f>
        <v>-106000</v>
      </c>
      <c r="BM25" s="184"/>
    </row>
    <row r="26" spans="2:65">
      <c r="B26" s="175"/>
      <c r="C26" s="58" t="str">
        <f>設定!B12</f>
        <v>MASTER</v>
      </c>
      <c r="D26" s="183">
        <f>'6月'!BJ26+SUMIF(E47:E56,設定!$B$12,D47:D56)-SUMIF(E58:E130,設定!$B$12,D58:D130)+SUMIF(E39,設定!$B$12,D39)+SUMIF(E41,設定!$B$12,D41)-SUMIF(E38,設定!$B$12,D38)-SUMIF(E40,設定!$B$12,D40)</f>
        <v>-30000</v>
      </c>
      <c r="E26" s="184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  <c r="BJ26" s="183">
        <f>BH26+SUMIF(BK47:BK56,設定!$B$12,BJ47:BJ56)-SUMIF(BK58:BK130,設定!$B$12,BJ58:BJ130)+SUMIF(BK39,設定!$B$12,BJ39)+SUMIF(BK41,設定!$B$12,BJ41)-SUMIF(BK38,設定!$B$12,BJ38)-SUMIF(BK40,設定!$B$12,BJ40)</f>
        <v>-30000</v>
      </c>
      <c r="BK26" s="184"/>
      <c r="BL26" s="183">
        <f>BJ26+SUMIF(BM47:BM56,設定!$B$12,BL47:BL56)-SUMIF(BM58:BM130,設定!$B$12,BL58:BL130)+SUMIF(BM39,設定!$B$12,BL39)+SUMIF(BM41,設定!$B$12,BL41)-SUMIF(BM38,設定!$B$12,BL38)-SUMIF(BM40,設定!$B$12,BL40)</f>
        <v>-30000</v>
      </c>
      <c r="BM26" s="184"/>
    </row>
    <row r="27" spans="2:65">
      <c r="B27" s="175"/>
      <c r="C27" s="58" t="str">
        <f>設定!B13</f>
        <v>GMO証券</v>
      </c>
      <c r="D27" s="183">
        <f>'6月'!BJ27+SUMIF(E47:E56,設定!$B$13,D47:D56)-SUMIF(E58:E130,設定!$B$13,D58:D130)+SUMIF(E39,設定!$B$13,D39)+SUMIF(E41,設定!$B$13,D41)-SUMIF(E38,設定!$B$13,D38)-SUMIF(E40,設定!$B$13,D40)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  <c r="BJ27" s="183">
        <f>BH27+SUMIF(BK47:BK56,設定!$B$13,BJ47:BJ56)-SUMIF(BK58:BK130,設定!$B$13,BJ58:BJ130)+SUMIF(BK39,設定!$B$13,BJ39)+SUMIF(BK41,設定!$B$13,BJ41)-SUMIF(BK38,設定!$B$13,BJ38)-SUMIF(BK40,設定!$B$13,BJ40)</f>
        <v>1000000</v>
      </c>
      <c r="BK27" s="184"/>
      <c r="BL27" s="183">
        <f>BJ27+SUMIF(BM47:BM56,設定!$B$13,BL47:BL56)-SUMIF(BM58:BM130,設定!$B$13,BL58:BL130)+SUMIF(BM39,設定!$B$13,BL39)+SUMIF(BM41,設定!$B$13,BL41)-SUMIF(BM38,設定!$B$13,BL38)-SUMIF(BM40,設定!$B$13,BL40)</f>
        <v>1000000</v>
      </c>
      <c r="BM27" s="184"/>
    </row>
    <row r="28" spans="2:65">
      <c r="B28" s="175"/>
      <c r="C28" s="58">
        <f>設定!B14</f>
        <v>0</v>
      </c>
      <c r="D28" s="183">
        <f>'6月'!BJ28+SUMIF(E47:E56,設定!$B$14,D47:D56)-SUMIF(E58:E130,設定!$B$14,D58:D130)+SUMIF(E39,設定!$B$14,D39)+SUMIF(E41,設定!$B$14,D41)-SUMIF(E38,設定!$B$14,D38)-SUMIF(E40,設定!$B$14,D40)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  <c r="BJ28" s="183">
        <f>BH28+SUMIF(BK47:BK56,設定!$B$14,BJ47:BJ56)-SUMIF(BK58:BK130,設定!$B$14,BJ58:BJ130)+SUMIF(BK39,設定!$B$14,BJ39)+SUMIF(BK41,設定!$B$14,BJ41)-SUMIF(BK38,設定!$B$14,BJ38)-SUMIF(BK40,設定!$B$14,BJ40)</f>
        <v>0</v>
      </c>
      <c r="BK28" s="184"/>
      <c r="BL28" s="183">
        <f>BJ28+SUMIF(BM47:BM56,設定!$B$14,BL47:BL56)-SUMIF(BM58:BM130,設定!$B$14,BL58:BL130)+SUMIF(BM39,設定!$B$14,BL39)+SUMIF(BM41,設定!$B$14,BL41)-SUMIF(BM38,設定!$B$14,BL38)-SUMIF(BM40,設定!$B$14,BL40)</f>
        <v>0</v>
      </c>
      <c r="BM28" s="184"/>
    </row>
    <row r="29" spans="2:65">
      <c r="B29" s="175"/>
      <c r="C29" s="58">
        <f>設定!B15</f>
        <v>0</v>
      </c>
      <c r="D29" s="183">
        <f>'6月'!BJ29+SUMIF(E47:E56,設定!$B$15,D47:D56)-SUMIF(E58:E130,設定!$B$15,D58:D130)+SUMIF(E39,設定!$B$15,D39)+SUMIF(E41,設定!$B$15,D41)-SUMIF(E38,設定!$B$15,D38)-SUMIF(E40,設定!$B$15,D40)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  <c r="BJ29" s="183">
        <f>BH29+SUMIF(BK47:BK56,設定!$B$15,BJ47:BJ56)-SUMIF(BK58:BK130,設定!$B$15,BJ58:BJ130)+SUMIF(BK39,設定!$B$15,BJ39)+SUMIF(BK41,設定!$B$15,BJ41)-SUMIF(BK38,設定!$B$15,BJ38)-SUMIF(BK40,設定!$B$15,BJ40)</f>
        <v>0</v>
      </c>
      <c r="BK29" s="184"/>
      <c r="BL29" s="183">
        <f>BJ29+SUMIF(BM47:BM56,設定!$B$15,BL47:BL56)-SUMIF(BM58:BM130,設定!$B$15,BL58:BL130)+SUMIF(BM39,設定!$B$15,BL39)+SUMIF(BM41,設定!$B$15,BL41)-SUMIF(BM38,設定!$B$15,BL38)-SUMIF(BM40,設定!$B$15,BL40)</f>
        <v>0</v>
      </c>
      <c r="BM29" s="184"/>
    </row>
    <row r="30" spans="2:65">
      <c r="B30" s="175"/>
      <c r="C30" s="58">
        <f>設定!B16</f>
        <v>0</v>
      </c>
      <c r="D30" s="183">
        <f>'6月'!BJ30+SUMIF(E47:E56,設定!$B$16,D47:D56)-SUMIF(E58:E130,設定!$B$16,D58:D130)+SUMIF(E39,設定!$B$16,D39)+SUMIF(E41,設定!$B$16,D41)-SUMIF(E38,設定!$B$16,D38)-SUMIF(E40,設定!$B$16,D40)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  <c r="BJ30" s="183">
        <f>BH30+SUMIF(BK47:BK56,設定!$B$16,BJ47:BJ56)-SUMIF(BK58:BK130,設定!$B$16,BJ58:BJ130)+SUMIF(BK39,設定!$B$16,BJ39)+SUMIF(BK41,設定!$B$16,BJ41)-SUMIF(BK38,設定!$B$16,BJ38)-SUMIF(BK40,設定!$B$16,BJ40)</f>
        <v>0</v>
      </c>
      <c r="BK30" s="184"/>
      <c r="BL30" s="183">
        <f>BJ30+SUMIF(BM47:BM56,設定!$B$16,BL47:BL56)-SUMIF(BM58:BM130,設定!$B$16,BL58:BL130)+SUMIF(BM39,設定!$B$16,BL39)+SUMIF(BM41,設定!$B$16,BL41)-SUMIF(BM38,設定!$B$16,BL38)-SUMIF(BM40,設定!$B$16,BL40)</f>
        <v>0</v>
      </c>
      <c r="BM30" s="184"/>
    </row>
    <row r="31" spans="2:65">
      <c r="B31" s="175"/>
      <c r="C31" s="58">
        <f>設定!B17</f>
        <v>0</v>
      </c>
      <c r="D31" s="183">
        <f>'6月'!BJ31+SUMIF(E47:E56,設定!$B$17,D47:D56)-SUMIF(E58:E130,設定!$B$17,D58:D130)+SUMIF(E39,設定!$B$17,D39)+SUMIF(E41,設定!$B$17,D41)-SUMIF(E38,設定!$B$17,D38)-SUMIF(E40,設定!$B$17,D40)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  <c r="BJ31" s="183">
        <f>BH31+SUMIF(BK47:BK56,設定!$B$17,BJ47:BJ56)-SUMIF(BK58:BK130,設定!$B$17,BJ58:BJ130)+SUMIF(BK39,設定!$B$17,BJ39)+SUMIF(BK41,設定!$B$17,BJ41)-SUMIF(BK38,設定!$B$17,BJ38)-SUMIF(BK40,設定!$B$17,BJ40)</f>
        <v>0</v>
      </c>
      <c r="BK31" s="184"/>
      <c r="BL31" s="183">
        <f>BJ31+SUMIF(BM47:BM56,設定!$B$17,BL47:BL56)-SUMIF(BM58:BM130,設定!$B$17,BL58:BL130)+SUMIF(BM39,設定!$B$17,BL39)+SUMIF(BM41,設定!$B$17,BL41)-SUMIF(BM38,設定!$B$17,BL38)-SUMIF(BM40,設定!$B$17,BL40)</f>
        <v>0</v>
      </c>
      <c r="BM31" s="184"/>
    </row>
    <row r="32" spans="2:65">
      <c r="B32" s="175"/>
      <c r="C32" s="58">
        <f>設定!B18</f>
        <v>0</v>
      </c>
      <c r="D32" s="183">
        <f>'6月'!BJ32+SUMIF(E47:E56,設定!$B$18,D47:D56)-SUMIF(E58:E130,設定!$B$18,D58:D130)+SUMIF(E39,設定!$B$18,D39)+SUMIF(E41,設定!$B$18,D41)-SUMIF(E38,設定!$B$18,D38)-SUMIF(E40,設定!$B$18,D40)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  <c r="BJ32" s="183">
        <f>BH32+SUMIF(BK47:BK56,設定!$B$18,BJ47:BJ56)-SUMIF(BK58:BK130,設定!$B$18,BJ58:BJ130)+SUMIF(BK39,設定!$B$18,BJ39)+SUMIF(BK41,設定!$B$18,BJ41)-SUMIF(BK38,設定!$B$18,BJ38)-SUMIF(BK40,設定!$B$18,BJ40)</f>
        <v>0</v>
      </c>
      <c r="BK32" s="184"/>
      <c r="BL32" s="183">
        <f>BJ32+SUMIF(BM47:BM56,設定!$B$18,BL47:BL56)-SUMIF(BM58:BM130,設定!$B$18,BL58:BL130)+SUMIF(BM39,設定!$B$18,BL39)+SUMIF(BM41,設定!$B$18,BL41)-SUMIF(BM38,設定!$B$18,BL38)-SUMIF(BM40,設定!$B$18,BL40)</f>
        <v>0</v>
      </c>
      <c r="BM32" s="184"/>
    </row>
    <row r="33" spans="2:65">
      <c r="B33" s="175"/>
      <c r="C33" s="58">
        <f>設定!B19</f>
        <v>0</v>
      </c>
      <c r="D33" s="183">
        <f>'6月'!BJ33+SUMIF(E47:E56,設定!$B$19,D47:D56)-SUMIF(E58:E130,設定!$B$19,D58:D130)+SUMIF(E39,設定!$B$19,D39)+SUMIF(E41,設定!$B$19,D41)-SUMIF(E38,設定!$B$19,D38)-SUMIF(E40,設定!$B$19,D40)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  <c r="BJ33" s="183">
        <f>BH33+SUMIF(BK47:BK56,設定!$B$19,BJ47:BJ56)-SUMIF(BK58:BK130,設定!$B$19,BJ58:BJ130)+SUMIF(BK39,設定!$B$19,BJ39)+SUMIF(BK41,設定!$B$19,BJ41)-SUMIF(BK38,設定!$B$19,BJ38)-SUMIF(BK40,設定!$B$19,BJ40)</f>
        <v>0</v>
      </c>
      <c r="BK33" s="184"/>
      <c r="BL33" s="183">
        <f>BJ33+SUMIF(BM47:BM56,設定!$B$19,BL47:BL56)-SUMIF(BM58:BM130,設定!$B$19,BL58:BL130)+SUMIF(BM39,設定!$B$19,BL39)+SUMIF(BM41,設定!$B$19,BL41)-SUMIF(BM38,設定!$B$19,BL38)-SUMIF(BM40,設定!$B$19,BL40)</f>
        <v>0</v>
      </c>
      <c r="BM33" s="184"/>
    </row>
    <row r="34" spans="2:65" s="75" customFormat="1" ht="21" thickBot="1">
      <c r="B34" s="186"/>
      <c r="C34" s="81" t="s">
        <v>65</v>
      </c>
      <c r="D34" s="153">
        <f>SUM(D19:E33)</f>
        <v>8219000</v>
      </c>
      <c r="E34" s="154"/>
      <c r="F34" s="153">
        <f>SUM(F19:G33)</f>
        <v>8219000</v>
      </c>
      <c r="G34" s="154"/>
      <c r="H34" s="153">
        <f t="shared" ref="H34" si="6">SUM(H19:I33)</f>
        <v>8219000</v>
      </c>
      <c r="I34" s="154"/>
      <c r="J34" s="153">
        <f t="shared" ref="J34" si="7">SUM(J19:K33)</f>
        <v>8219000</v>
      </c>
      <c r="K34" s="154"/>
      <c r="L34" s="153">
        <f t="shared" ref="L34" si="8">SUM(L19:M33)</f>
        <v>8219000</v>
      </c>
      <c r="M34" s="154"/>
      <c r="N34" s="153">
        <f t="shared" ref="N34" si="9">SUM(N19:O33)</f>
        <v>8219000</v>
      </c>
      <c r="O34" s="154"/>
      <c r="P34" s="153">
        <f t="shared" ref="P34" si="10">SUM(P19:Q33)</f>
        <v>8219000</v>
      </c>
      <c r="Q34" s="154"/>
      <c r="R34" s="153">
        <f t="shared" ref="R34" si="11">SUM(R19:S33)</f>
        <v>8219000</v>
      </c>
      <c r="S34" s="154"/>
      <c r="T34" s="153">
        <f t="shared" ref="T34" si="12">SUM(T19:U33)</f>
        <v>8219000</v>
      </c>
      <c r="U34" s="154"/>
      <c r="V34" s="153">
        <f t="shared" ref="V34" si="13">SUM(V19:W33)</f>
        <v>8219000</v>
      </c>
      <c r="W34" s="154"/>
      <c r="X34" s="153">
        <f t="shared" ref="X34" si="14">SUM(X19:Y33)</f>
        <v>8219000</v>
      </c>
      <c r="Y34" s="154"/>
      <c r="Z34" s="153">
        <f t="shared" ref="Z34" si="15">SUM(Z19:AA33)</f>
        <v>8219000</v>
      </c>
      <c r="AA34" s="154"/>
      <c r="AB34" s="153">
        <f t="shared" ref="AB34" si="16">SUM(AB19:AC33)</f>
        <v>8219000</v>
      </c>
      <c r="AC34" s="154"/>
      <c r="AD34" s="153">
        <f t="shared" ref="AD34" si="17">SUM(AD19:AE33)</f>
        <v>8219000</v>
      </c>
      <c r="AE34" s="154"/>
      <c r="AF34" s="153">
        <f t="shared" ref="AF34" si="18">SUM(AF19:AG33)</f>
        <v>8219000</v>
      </c>
      <c r="AG34" s="154"/>
      <c r="AH34" s="153">
        <f t="shared" ref="AH34" si="19">SUM(AH19:AI33)</f>
        <v>8219000</v>
      </c>
      <c r="AI34" s="154"/>
      <c r="AJ34" s="153">
        <f t="shared" ref="AJ34" si="20">SUM(AJ19:AK33)</f>
        <v>8219000</v>
      </c>
      <c r="AK34" s="154"/>
      <c r="AL34" s="153">
        <f t="shared" ref="AL34" si="21">SUM(AL19:AM33)</f>
        <v>8219000</v>
      </c>
      <c r="AM34" s="154"/>
      <c r="AN34" s="153">
        <f t="shared" ref="AN34" si="22">SUM(AN19:AO33)</f>
        <v>8219000</v>
      </c>
      <c r="AO34" s="154"/>
      <c r="AP34" s="153">
        <f t="shared" ref="AP34" si="23">SUM(AP19:AQ33)</f>
        <v>8219000</v>
      </c>
      <c r="AQ34" s="154"/>
      <c r="AR34" s="153">
        <f t="shared" ref="AR34" si="24">SUM(AR19:AS33)</f>
        <v>8219000</v>
      </c>
      <c r="AS34" s="154"/>
      <c r="AT34" s="153">
        <f t="shared" ref="AT34" si="25">SUM(AT19:AU33)</f>
        <v>8219000</v>
      </c>
      <c r="AU34" s="154"/>
      <c r="AV34" s="153">
        <f t="shared" ref="AV34" si="26">SUM(AV19:AW33)</f>
        <v>8219000</v>
      </c>
      <c r="AW34" s="154"/>
      <c r="AX34" s="153">
        <f t="shared" ref="AX34" si="27">SUM(AX19:AY33)</f>
        <v>8219000</v>
      </c>
      <c r="AY34" s="154"/>
      <c r="AZ34" s="153">
        <f t="shared" ref="AZ34" si="28">SUM(AZ19:BA33)</f>
        <v>8219000</v>
      </c>
      <c r="BA34" s="154"/>
      <c r="BB34" s="153">
        <f t="shared" ref="BB34" si="29">SUM(BB19:BC33)</f>
        <v>8219000</v>
      </c>
      <c r="BC34" s="154"/>
      <c r="BD34" s="153">
        <f t="shared" ref="BD34" si="30">SUM(BD19:BE33)</f>
        <v>8219000</v>
      </c>
      <c r="BE34" s="154"/>
      <c r="BF34" s="153">
        <f t="shared" ref="BF34" si="31">SUM(BF19:BG33)</f>
        <v>8219000</v>
      </c>
      <c r="BG34" s="154"/>
      <c r="BH34" s="153">
        <f t="shared" ref="BH34" si="32">SUM(BH19:BI33)</f>
        <v>8219000</v>
      </c>
      <c r="BI34" s="154"/>
      <c r="BJ34" s="153">
        <f t="shared" ref="BJ34" si="33">SUM(BJ19:BK33)</f>
        <v>8219000</v>
      </c>
      <c r="BK34" s="154"/>
      <c r="BL34" s="153">
        <f t="shared" ref="BL34" si="34">SUM(BL19:BM33)</f>
        <v>8219000</v>
      </c>
      <c r="BM34" s="154"/>
    </row>
    <row r="35" spans="2:65" ht="21" thickBot="1">
      <c r="C35">
        <v>1</v>
      </c>
    </row>
    <row r="36" spans="2:65">
      <c r="B36" s="157" t="s">
        <v>62</v>
      </c>
      <c r="C36" s="45" t="s">
        <v>47</v>
      </c>
      <c r="D36" s="160">
        <f>D44</f>
        <v>45839</v>
      </c>
      <c r="E36" s="161"/>
      <c r="F36" s="160">
        <f>D36+1</f>
        <v>45840</v>
      </c>
      <c r="G36" s="161"/>
      <c r="H36" s="160">
        <f>F36+1</f>
        <v>45841</v>
      </c>
      <c r="I36" s="161"/>
      <c r="J36" s="160">
        <f>H36+1</f>
        <v>45842</v>
      </c>
      <c r="K36" s="161"/>
      <c r="L36" s="160">
        <f>J36+1</f>
        <v>45843</v>
      </c>
      <c r="M36" s="161"/>
      <c r="N36" s="160">
        <f>L36+1</f>
        <v>45844</v>
      </c>
      <c r="O36" s="161"/>
      <c r="P36" s="160">
        <f>N36+1</f>
        <v>45845</v>
      </c>
      <c r="Q36" s="161"/>
      <c r="R36" s="160">
        <f>P36+1</f>
        <v>45846</v>
      </c>
      <c r="S36" s="161"/>
      <c r="T36" s="160">
        <f>R36+1</f>
        <v>45847</v>
      </c>
      <c r="U36" s="161"/>
      <c r="V36" s="160">
        <f>T36+1</f>
        <v>45848</v>
      </c>
      <c r="W36" s="161"/>
      <c r="X36" s="160">
        <f>V36+1</f>
        <v>45849</v>
      </c>
      <c r="Y36" s="161"/>
      <c r="Z36" s="160">
        <f>X36+1</f>
        <v>45850</v>
      </c>
      <c r="AA36" s="161"/>
      <c r="AB36" s="160">
        <f>Z36+1</f>
        <v>45851</v>
      </c>
      <c r="AC36" s="161"/>
      <c r="AD36" s="160">
        <f>AB36+1</f>
        <v>45852</v>
      </c>
      <c r="AE36" s="161"/>
      <c r="AF36" s="160">
        <f>AD36+1</f>
        <v>45853</v>
      </c>
      <c r="AG36" s="161"/>
      <c r="AH36" s="160">
        <f>AF36+1</f>
        <v>45854</v>
      </c>
      <c r="AI36" s="161"/>
      <c r="AJ36" s="160">
        <f>AH36+1</f>
        <v>45855</v>
      </c>
      <c r="AK36" s="161"/>
      <c r="AL36" s="160">
        <f>AJ36+1</f>
        <v>45856</v>
      </c>
      <c r="AM36" s="161"/>
      <c r="AN36" s="160">
        <f>AL36+1</f>
        <v>45857</v>
      </c>
      <c r="AO36" s="161"/>
      <c r="AP36" s="160">
        <f>AN36+1</f>
        <v>45858</v>
      </c>
      <c r="AQ36" s="161"/>
      <c r="AR36" s="160">
        <f>AP36+1</f>
        <v>45859</v>
      </c>
      <c r="AS36" s="161"/>
      <c r="AT36" s="160">
        <f>AR36+1</f>
        <v>45860</v>
      </c>
      <c r="AU36" s="161"/>
      <c r="AV36" s="160">
        <f>AT36+1</f>
        <v>45861</v>
      </c>
      <c r="AW36" s="161"/>
      <c r="AX36" s="160">
        <f>AV36+1</f>
        <v>45862</v>
      </c>
      <c r="AY36" s="161"/>
      <c r="AZ36" s="160">
        <f>AX36+1</f>
        <v>45863</v>
      </c>
      <c r="BA36" s="161"/>
      <c r="BB36" s="160">
        <f>AZ36+1</f>
        <v>45864</v>
      </c>
      <c r="BC36" s="161"/>
      <c r="BD36" s="160">
        <f>BB36+1</f>
        <v>45865</v>
      </c>
      <c r="BE36" s="161"/>
      <c r="BF36" s="160">
        <f>BD36+1</f>
        <v>45866</v>
      </c>
      <c r="BG36" s="161"/>
      <c r="BH36" s="160">
        <f>BF36+1</f>
        <v>45867</v>
      </c>
      <c r="BI36" s="161"/>
      <c r="BJ36" s="197">
        <f>BH36+1</f>
        <v>45868</v>
      </c>
      <c r="BK36" s="198"/>
      <c r="BL36" s="197">
        <f>BJ36+1</f>
        <v>45869</v>
      </c>
      <c r="BM36" s="198"/>
    </row>
    <row r="37" spans="2:65" ht="21" thickBot="1">
      <c r="B37" s="158"/>
      <c r="C37" s="46" t="s">
        <v>46</v>
      </c>
      <c r="D37" s="162">
        <f>D36</f>
        <v>45839</v>
      </c>
      <c r="E37" s="163"/>
      <c r="F37" s="155">
        <f>F36</f>
        <v>45840</v>
      </c>
      <c r="G37" s="156"/>
      <c r="H37" s="155">
        <f>H36</f>
        <v>45841</v>
      </c>
      <c r="I37" s="156"/>
      <c r="J37" s="155">
        <f>J36</f>
        <v>45842</v>
      </c>
      <c r="K37" s="156"/>
      <c r="L37" s="155">
        <f>L36</f>
        <v>45843</v>
      </c>
      <c r="M37" s="156"/>
      <c r="N37" s="155">
        <f>N36</f>
        <v>45844</v>
      </c>
      <c r="O37" s="156"/>
      <c r="P37" s="155">
        <f>P36</f>
        <v>45845</v>
      </c>
      <c r="Q37" s="156"/>
      <c r="R37" s="155">
        <f>R36</f>
        <v>45846</v>
      </c>
      <c r="S37" s="156"/>
      <c r="T37" s="155">
        <f>T36</f>
        <v>45847</v>
      </c>
      <c r="U37" s="156"/>
      <c r="V37" s="155">
        <f>V36</f>
        <v>45848</v>
      </c>
      <c r="W37" s="156"/>
      <c r="X37" s="155">
        <f>X36</f>
        <v>45849</v>
      </c>
      <c r="Y37" s="156"/>
      <c r="Z37" s="155">
        <f>Z36</f>
        <v>45850</v>
      </c>
      <c r="AA37" s="156"/>
      <c r="AB37" s="155">
        <f>AB36</f>
        <v>45851</v>
      </c>
      <c r="AC37" s="156"/>
      <c r="AD37" s="155">
        <f>AD36</f>
        <v>45852</v>
      </c>
      <c r="AE37" s="156"/>
      <c r="AF37" s="155">
        <f>AF36</f>
        <v>45853</v>
      </c>
      <c r="AG37" s="156"/>
      <c r="AH37" s="155">
        <f>AH36</f>
        <v>45854</v>
      </c>
      <c r="AI37" s="156"/>
      <c r="AJ37" s="155">
        <f>AJ36</f>
        <v>45855</v>
      </c>
      <c r="AK37" s="156"/>
      <c r="AL37" s="155">
        <f>AL36</f>
        <v>45856</v>
      </c>
      <c r="AM37" s="156"/>
      <c r="AN37" s="155">
        <f>AN36</f>
        <v>45857</v>
      </c>
      <c r="AO37" s="156"/>
      <c r="AP37" s="155">
        <f>AP36</f>
        <v>45858</v>
      </c>
      <c r="AQ37" s="156"/>
      <c r="AR37" s="155">
        <f>AR36</f>
        <v>45859</v>
      </c>
      <c r="AS37" s="156"/>
      <c r="AT37" s="155">
        <f>AT36</f>
        <v>45860</v>
      </c>
      <c r="AU37" s="156"/>
      <c r="AV37" s="155">
        <f>AV36</f>
        <v>45861</v>
      </c>
      <c r="AW37" s="156"/>
      <c r="AX37" s="155">
        <f>AX36</f>
        <v>45862</v>
      </c>
      <c r="AY37" s="156"/>
      <c r="AZ37" s="155">
        <f>AZ36</f>
        <v>45863</v>
      </c>
      <c r="BA37" s="156"/>
      <c r="BB37" s="155">
        <f>BB36</f>
        <v>45864</v>
      </c>
      <c r="BC37" s="156"/>
      <c r="BD37" s="155">
        <f>BD36</f>
        <v>45865</v>
      </c>
      <c r="BE37" s="156"/>
      <c r="BF37" s="155">
        <f>BF36</f>
        <v>45866</v>
      </c>
      <c r="BG37" s="156"/>
      <c r="BH37" s="155">
        <f>BH36</f>
        <v>45867</v>
      </c>
      <c r="BI37" s="156"/>
      <c r="BJ37" s="201">
        <f>BJ36</f>
        <v>45868</v>
      </c>
      <c r="BK37" s="202"/>
      <c r="BL37" s="201">
        <f>BL36</f>
        <v>45869</v>
      </c>
      <c r="BM37" s="202"/>
    </row>
    <row r="38" spans="2:65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  <c r="BJ38" s="53"/>
      <c r="BK38" s="52"/>
      <c r="BL38" s="53"/>
      <c r="BM38" s="52"/>
    </row>
    <row r="39" spans="2:65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  <c r="BJ39" s="54"/>
      <c r="BK39" s="49"/>
      <c r="BL39" s="54"/>
      <c r="BM39" s="49"/>
    </row>
    <row r="40" spans="2:65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  <c r="BJ40" s="55"/>
      <c r="BK40" s="50"/>
      <c r="BL40" s="55"/>
      <c r="BM40" s="50"/>
    </row>
    <row r="41" spans="2:65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  <c r="BJ41" s="54"/>
      <c r="BK41" s="49"/>
      <c r="BL41" s="54"/>
      <c r="BM41" s="49"/>
    </row>
    <row r="42" spans="2:65" ht="21" thickBot="1">
      <c r="C42">
        <v>1</v>
      </c>
    </row>
    <row r="43" spans="2:65" ht="21" hidden="1" thickBot="1">
      <c r="C43">
        <v>1</v>
      </c>
      <c r="D43" s="164">
        <f>WEEKDAY(D44)</f>
        <v>3</v>
      </c>
      <c r="E43" s="164"/>
      <c r="F43" s="164">
        <f t="shared" ref="F43" si="35">WEEKDAY(F44)</f>
        <v>4</v>
      </c>
      <c r="G43" s="164"/>
      <c r="H43" s="164">
        <f t="shared" ref="H43" si="36">WEEKDAY(H44)</f>
        <v>5</v>
      </c>
      <c r="I43" s="164"/>
      <c r="J43" s="164">
        <f t="shared" ref="J43" si="37">WEEKDAY(J44)</f>
        <v>6</v>
      </c>
      <c r="K43" s="164"/>
      <c r="L43" s="164">
        <f t="shared" ref="L43" si="38">WEEKDAY(L44)</f>
        <v>7</v>
      </c>
      <c r="M43" s="164"/>
      <c r="N43" s="164">
        <f t="shared" ref="N43" si="39">WEEKDAY(N44)</f>
        <v>1</v>
      </c>
      <c r="O43" s="164"/>
      <c r="P43" s="164">
        <f t="shared" ref="P43" si="40">WEEKDAY(P44)</f>
        <v>2</v>
      </c>
      <c r="Q43" s="164"/>
      <c r="R43" s="164">
        <f t="shared" ref="R43" si="41">WEEKDAY(R44)</f>
        <v>3</v>
      </c>
      <c r="S43" s="164"/>
      <c r="T43" s="164">
        <f t="shared" ref="T43" si="42">WEEKDAY(T44)</f>
        <v>4</v>
      </c>
      <c r="U43" s="164"/>
      <c r="V43" s="164">
        <f t="shared" ref="V43" si="43">WEEKDAY(V44)</f>
        <v>5</v>
      </c>
      <c r="W43" s="164"/>
      <c r="X43" s="164">
        <f t="shared" ref="X43" si="44">WEEKDAY(X44)</f>
        <v>6</v>
      </c>
      <c r="Y43" s="164"/>
      <c r="Z43" s="164">
        <f t="shared" ref="Z43" si="45">WEEKDAY(Z44)</f>
        <v>7</v>
      </c>
      <c r="AA43" s="164"/>
      <c r="AB43" s="164">
        <f t="shared" ref="AB43" si="46">WEEKDAY(AB44)</f>
        <v>1</v>
      </c>
      <c r="AC43" s="164"/>
      <c r="AD43" s="164">
        <f t="shared" ref="AD43" si="47">WEEKDAY(AD44)</f>
        <v>2</v>
      </c>
      <c r="AE43" s="164"/>
      <c r="AF43" s="164">
        <f t="shared" ref="AF43" si="48">WEEKDAY(AF44)</f>
        <v>3</v>
      </c>
      <c r="AG43" s="164"/>
      <c r="AH43" s="164">
        <f t="shared" ref="AH43" si="49">WEEKDAY(AH44)</f>
        <v>4</v>
      </c>
      <c r="AI43" s="164"/>
      <c r="AJ43" s="164">
        <f t="shared" ref="AJ43" si="50">WEEKDAY(AJ44)</f>
        <v>5</v>
      </c>
      <c r="AK43" s="164"/>
      <c r="AL43" s="164">
        <f t="shared" ref="AL43" si="51">WEEKDAY(AL44)</f>
        <v>6</v>
      </c>
      <c r="AM43" s="164"/>
      <c r="AN43" s="164">
        <f t="shared" ref="AN43" si="52">WEEKDAY(AN44)</f>
        <v>7</v>
      </c>
      <c r="AO43" s="164"/>
      <c r="AP43" s="164">
        <f t="shared" ref="AP43" si="53">WEEKDAY(AP44)</f>
        <v>1</v>
      </c>
      <c r="AQ43" s="164"/>
      <c r="AR43" s="164">
        <f t="shared" ref="AR43" si="54">WEEKDAY(AR44)</f>
        <v>2</v>
      </c>
      <c r="AS43" s="164"/>
      <c r="AT43" s="164">
        <f t="shared" ref="AT43" si="55">WEEKDAY(AT44)</f>
        <v>3</v>
      </c>
      <c r="AU43" s="164"/>
      <c r="AV43" s="164">
        <f t="shared" ref="AV43" si="56">WEEKDAY(AV44)</f>
        <v>4</v>
      </c>
      <c r="AW43" s="164"/>
      <c r="AX43" s="164">
        <f t="shared" ref="AX43" si="57">WEEKDAY(AX44)</f>
        <v>5</v>
      </c>
      <c r="AY43" s="164"/>
      <c r="AZ43" s="164">
        <f t="shared" ref="AZ43" si="58">WEEKDAY(AZ44)</f>
        <v>6</v>
      </c>
      <c r="BA43" s="164"/>
      <c r="BB43" s="164">
        <f t="shared" ref="BB43" si="59">WEEKDAY(BB44)</f>
        <v>7</v>
      </c>
      <c r="BC43" s="164"/>
      <c r="BD43" s="164">
        <f t="shared" ref="BD43" si="60">WEEKDAY(BD44)</f>
        <v>1</v>
      </c>
      <c r="BE43" s="164"/>
      <c r="BF43" s="164">
        <f t="shared" ref="BF43" si="61">WEEKDAY(BF44)</f>
        <v>2</v>
      </c>
      <c r="BG43" s="164"/>
      <c r="BH43" s="164">
        <f t="shared" ref="BH43" si="62">WEEKDAY(BH44)</f>
        <v>3</v>
      </c>
      <c r="BI43" s="164"/>
      <c r="BJ43" s="164">
        <f t="shared" ref="BJ43" si="63">WEEKDAY(BJ44)</f>
        <v>4</v>
      </c>
      <c r="BK43" s="164"/>
      <c r="BL43" s="164">
        <f t="shared" ref="BL43" si="64">WEEKDAY(BL44)</f>
        <v>5</v>
      </c>
      <c r="BM43" s="164"/>
    </row>
    <row r="44" spans="2:65">
      <c r="B44" s="33"/>
      <c r="C44" s="35" t="s">
        <v>47</v>
      </c>
      <c r="D44" s="160">
        <f>DATE(設定!N8,7,設定!N5)</f>
        <v>45839</v>
      </c>
      <c r="E44" s="161"/>
      <c r="F44" s="160">
        <f>D44+1</f>
        <v>45840</v>
      </c>
      <c r="G44" s="161"/>
      <c r="H44" s="160">
        <f>F44+1</f>
        <v>45841</v>
      </c>
      <c r="I44" s="161"/>
      <c r="J44" s="160">
        <f>H44+1</f>
        <v>45842</v>
      </c>
      <c r="K44" s="161"/>
      <c r="L44" s="160">
        <f>J44+1</f>
        <v>45843</v>
      </c>
      <c r="M44" s="161"/>
      <c r="N44" s="160">
        <f>L44+1</f>
        <v>45844</v>
      </c>
      <c r="O44" s="161"/>
      <c r="P44" s="160">
        <f>N44+1</f>
        <v>45845</v>
      </c>
      <c r="Q44" s="161"/>
      <c r="R44" s="160">
        <f>P44+1</f>
        <v>45846</v>
      </c>
      <c r="S44" s="161"/>
      <c r="T44" s="160">
        <f>R44+1</f>
        <v>45847</v>
      </c>
      <c r="U44" s="161"/>
      <c r="V44" s="160">
        <f>T44+1</f>
        <v>45848</v>
      </c>
      <c r="W44" s="161"/>
      <c r="X44" s="160">
        <f>V44+1</f>
        <v>45849</v>
      </c>
      <c r="Y44" s="161"/>
      <c r="Z44" s="160">
        <f>X44+1</f>
        <v>45850</v>
      </c>
      <c r="AA44" s="161"/>
      <c r="AB44" s="160">
        <f>Z44+1</f>
        <v>45851</v>
      </c>
      <c r="AC44" s="161"/>
      <c r="AD44" s="160">
        <f>AB44+1</f>
        <v>45852</v>
      </c>
      <c r="AE44" s="161"/>
      <c r="AF44" s="160">
        <f>AD44+1</f>
        <v>45853</v>
      </c>
      <c r="AG44" s="161"/>
      <c r="AH44" s="160">
        <f>AF44+1</f>
        <v>45854</v>
      </c>
      <c r="AI44" s="161"/>
      <c r="AJ44" s="160">
        <f>AH44+1</f>
        <v>45855</v>
      </c>
      <c r="AK44" s="161"/>
      <c r="AL44" s="160">
        <f>AJ44+1</f>
        <v>45856</v>
      </c>
      <c r="AM44" s="161"/>
      <c r="AN44" s="160">
        <f>AL44+1</f>
        <v>45857</v>
      </c>
      <c r="AO44" s="161"/>
      <c r="AP44" s="160">
        <f>AN44+1</f>
        <v>45858</v>
      </c>
      <c r="AQ44" s="161"/>
      <c r="AR44" s="160">
        <f>AP44+1</f>
        <v>45859</v>
      </c>
      <c r="AS44" s="161"/>
      <c r="AT44" s="160">
        <f>AR44+1</f>
        <v>45860</v>
      </c>
      <c r="AU44" s="161"/>
      <c r="AV44" s="160">
        <f>AT44+1</f>
        <v>45861</v>
      </c>
      <c r="AW44" s="161"/>
      <c r="AX44" s="160">
        <f>AV44+1</f>
        <v>45862</v>
      </c>
      <c r="AY44" s="161"/>
      <c r="AZ44" s="160">
        <f>AX44+1</f>
        <v>45863</v>
      </c>
      <c r="BA44" s="161"/>
      <c r="BB44" s="160">
        <f>AZ44+1</f>
        <v>45864</v>
      </c>
      <c r="BC44" s="161"/>
      <c r="BD44" s="160">
        <f>BB44+1</f>
        <v>45865</v>
      </c>
      <c r="BE44" s="161"/>
      <c r="BF44" s="160">
        <f>BD44+1</f>
        <v>45866</v>
      </c>
      <c r="BG44" s="161"/>
      <c r="BH44" s="160">
        <f>BF44+1</f>
        <v>45867</v>
      </c>
      <c r="BI44" s="161"/>
      <c r="BJ44" s="197">
        <f>BH44+1</f>
        <v>45868</v>
      </c>
      <c r="BK44" s="198"/>
      <c r="BL44" s="197">
        <f>BJ44+1</f>
        <v>45869</v>
      </c>
      <c r="BM44" s="198"/>
    </row>
    <row r="45" spans="2:65">
      <c r="B45" s="34"/>
      <c r="C45" s="38" t="s">
        <v>46</v>
      </c>
      <c r="D45" s="155">
        <f>D44</f>
        <v>45839</v>
      </c>
      <c r="E45" s="156"/>
      <c r="F45" s="155">
        <f>F44</f>
        <v>45840</v>
      </c>
      <c r="G45" s="156"/>
      <c r="H45" s="155">
        <f>H44</f>
        <v>45841</v>
      </c>
      <c r="I45" s="156"/>
      <c r="J45" s="155">
        <f>J44</f>
        <v>45842</v>
      </c>
      <c r="K45" s="156"/>
      <c r="L45" s="155">
        <f>L44</f>
        <v>45843</v>
      </c>
      <c r="M45" s="156"/>
      <c r="N45" s="155">
        <f>N44</f>
        <v>45844</v>
      </c>
      <c r="O45" s="156"/>
      <c r="P45" s="155">
        <f>P44</f>
        <v>45845</v>
      </c>
      <c r="Q45" s="156"/>
      <c r="R45" s="155">
        <f>R44</f>
        <v>45846</v>
      </c>
      <c r="S45" s="156"/>
      <c r="T45" s="155">
        <f>T44</f>
        <v>45847</v>
      </c>
      <c r="U45" s="156"/>
      <c r="V45" s="155">
        <f>V44</f>
        <v>45848</v>
      </c>
      <c r="W45" s="156"/>
      <c r="X45" s="155">
        <f>X44</f>
        <v>45849</v>
      </c>
      <c r="Y45" s="156"/>
      <c r="Z45" s="155">
        <f>Z44</f>
        <v>45850</v>
      </c>
      <c r="AA45" s="156"/>
      <c r="AB45" s="155">
        <f>AB44</f>
        <v>45851</v>
      </c>
      <c r="AC45" s="156"/>
      <c r="AD45" s="155">
        <f>AD44</f>
        <v>45852</v>
      </c>
      <c r="AE45" s="156"/>
      <c r="AF45" s="155">
        <f>AF44</f>
        <v>45853</v>
      </c>
      <c r="AG45" s="156"/>
      <c r="AH45" s="155">
        <f>AH44</f>
        <v>45854</v>
      </c>
      <c r="AI45" s="156"/>
      <c r="AJ45" s="155">
        <f>AJ44</f>
        <v>45855</v>
      </c>
      <c r="AK45" s="156"/>
      <c r="AL45" s="155">
        <f>AL44</f>
        <v>45856</v>
      </c>
      <c r="AM45" s="156"/>
      <c r="AN45" s="155">
        <f>AN44</f>
        <v>45857</v>
      </c>
      <c r="AO45" s="156"/>
      <c r="AP45" s="155">
        <f>AP44</f>
        <v>45858</v>
      </c>
      <c r="AQ45" s="156"/>
      <c r="AR45" s="155">
        <f>AR44</f>
        <v>45859</v>
      </c>
      <c r="AS45" s="156"/>
      <c r="AT45" s="155">
        <f>AT44</f>
        <v>45860</v>
      </c>
      <c r="AU45" s="156"/>
      <c r="AV45" s="155">
        <f>AV44</f>
        <v>45861</v>
      </c>
      <c r="AW45" s="156"/>
      <c r="AX45" s="155">
        <f>AX44</f>
        <v>45862</v>
      </c>
      <c r="AY45" s="156"/>
      <c r="AZ45" s="155">
        <f>AZ44</f>
        <v>45863</v>
      </c>
      <c r="BA45" s="156"/>
      <c r="BB45" s="155">
        <f>BB44</f>
        <v>45864</v>
      </c>
      <c r="BC45" s="156"/>
      <c r="BD45" s="155">
        <f>BD44</f>
        <v>45865</v>
      </c>
      <c r="BE45" s="156"/>
      <c r="BF45" s="155">
        <f>BF44</f>
        <v>45866</v>
      </c>
      <c r="BG45" s="156"/>
      <c r="BH45" s="155">
        <f>BH44</f>
        <v>45867</v>
      </c>
      <c r="BI45" s="156"/>
      <c r="BJ45" s="199">
        <f>BJ44</f>
        <v>45868</v>
      </c>
      <c r="BK45" s="200"/>
      <c r="BL45" s="199">
        <f>BL44</f>
        <v>45869</v>
      </c>
      <c r="BM45" s="200"/>
    </row>
    <row r="46" spans="2:65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  <c r="BJ46" s="39" t="s">
        <v>60</v>
      </c>
      <c r="BK46" s="40" t="s">
        <v>61</v>
      </c>
      <c r="BL46" s="39" t="s">
        <v>60</v>
      </c>
      <c r="BM46" s="40" t="s">
        <v>61</v>
      </c>
    </row>
    <row r="47" spans="2:65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  <c r="BJ47" s="41"/>
      <c r="BK47" s="42"/>
      <c r="BL47" s="41"/>
      <c r="BM47" s="42"/>
    </row>
    <row r="48" spans="2:65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/>
      <c r="AQ48" s="42"/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  <c r="BJ48" s="41"/>
      <c r="BK48" s="42"/>
      <c r="BL48" s="41"/>
      <c r="BM48" s="42"/>
    </row>
    <row r="49" spans="2:65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  <c r="BJ49" s="41"/>
      <c r="BK49" s="42"/>
      <c r="BL49" s="41"/>
      <c r="BM49" s="42"/>
    </row>
    <row r="50" spans="2:65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  <c r="BJ50" s="41"/>
      <c r="BK50" s="42"/>
      <c r="BL50" s="41"/>
      <c r="BM50" s="42"/>
    </row>
    <row r="51" spans="2:65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  <c r="BJ51" s="41"/>
      <c r="BK51" s="42"/>
      <c r="BL51" s="41"/>
      <c r="BM51" s="42"/>
    </row>
    <row r="52" spans="2:65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  <c r="BJ52" s="41"/>
      <c r="BK52" s="42"/>
      <c r="BL52" s="41"/>
      <c r="BM52" s="42"/>
    </row>
    <row r="53" spans="2:65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  <c r="BJ53" s="41"/>
      <c r="BK53" s="42"/>
      <c r="BL53" s="41"/>
      <c r="BM53" s="42"/>
    </row>
    <row r="54" spans="2:65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  <c r="BJ54" s="41"/>
      <c r="BK54" s="42"/>
      <c r="BL54" s="41"/>
      <c r="BM54" s="42"/>
    </row>
    <row r="55" spans="2:65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  <c r="BJ55" s="41"/>
      <c r="BK55" s="42"/>
      <c r="BL55" s="41"/>
      <c r="BM55" s="42"/>
    </row>
    <row r="56" spans="2:65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  <c r="BJ56" s="41"/>
      <c r="BK56" s="42"/>
      <c r="BL56" s="41"/>
      <c r="BM56" s="42"/>
    </row>
    <row r="57" spans="2:65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  <c r="BJ57" s="203">
        <f>SUM(BJ47:BJ56)</f>
        <v>0</v>
      </c>
      <c r="BK57" s="204"/>
      <c r="BL57" s="203">
        <f>SUM(BL47:BL56)</f>
        <v>0</v>
      </c>
      <c r="BM57" s="204"/>
    </row>
    <row r="58" spans="2:65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  <c r="BJ58" s="43"/>
      <c r="BK58" s="44"/>
      <c r="BL58" s="43"/>
      <c r="BM58" s="44"/>
    </row>
    <row r="59" spans="2:65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  <c r="BJ59" s="41"/>
      <c r="BK59" s="42"/>
      <c r="BL59" s="41"/>
      <c r="BM59" s="42"/>
    </row>
    <row r="60" spans="2:65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  <c r="BJ60" s="41"/>
      <c r="BK60" s="42"/>
      <c r="BL60" s="41"/>
      <c r="BM60" s="42"/>
    </row>
    <row r="61" spans="2:65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  <c r="BJ61" s="41"/>
      <c r="BK61" s="42"/>
      <c r="BL61" s="41"/>
      <c r="BM61" s="42"/>
    </row>
    <row r="62" spans="2:65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  <c r="BJ62" s="41"/>
      <c r="BK62" s="42"/>
      <c r="BL62" s="41"/>
      <c r="BM62" s="42"/>
    </row>
    <row r="63" spans="2:65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  <c r="BJ63" s="41"/>
      <c r="BK63" s="42"/>
      <c r="BL63" s="41"/>
      <c r="BM63" s="42"/>
    </row>
    <row r="64" spans="2:65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  <c r="BJ64" s="41"/>
      <c r="BK64" s="42"/>
      <c r="BL64" s="41"/>
      <c r="BM64" s="42"/>
    </row>
    <row r="65" spans="2:65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  <c r="BJ65" s="41"/>
      <c r="BK65" s="42"/>
      <c r="BL65" s="41"/>
      <c r="BM65" s="42"/>
    </row>
    <row r="66" spans="2:65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  <c r="BJ66" s="41"/>
      <c r="BK66" s="42"/>
      <c r="BL66" s="41"/>
      <c r="BM66" s="42"/>
    </row>
    <row r="67" spans="2:65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  <c r="BJ67" s="41"/>
      <c r="BK67" s="42"/>
      <c r="BL67" s="41"/>
      <c r="BM67" s="42"/>
    </row>
    <row r="68" spans="2:65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  <c r="BJ68" s="203">
        <f>SUM(BJ58:BJ67)</f>
        <v>0</v>
      </c>
      <c r="BK68" s="204"/>
      <c r="BL68" s="203">
        <f>SUM(BL58:BL67)</f>
        <v>0</v>
      </c>
      <c r="BM68" s="204"/>
    </row>
    <row r="69" spans="2:65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  <c r="BJ69" s="43"/>
      <c r="BK69" s="44"/>
      <c r="BL69" s="43"/>
      <c r="BM69" s="44"/>
    </row>
    <row r="70" spans="2:65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  <c r="BJ70" s="41"/>
      <c r="BK70" s="42"/>
      <c r="BL70" s="41"/>
      <c r="BM70" s="42"/>
    </row>
    <row r="71" spans="2:65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  <c r="BJ71" s="41"/>
      <c r="BK71" s="42"/>
      <c r="BL71" s="41"/>
      <c r="BM71" s="42"/>
    </row>
    <row r="72" spans="2:65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  <c r="BJ72" s="41"/>
      <c r="BK72" s="42"/>
      <c r="BL72" s="41"/>
      <c r="BM72" s="42"/>
    </row>
    <row r="73" spans="2:65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  <c r="BJ73" s="41"/>
      <c r="BK73" s="42"/>
      <c r="BL73" s="41"/>
      <c r="BM73" s="42"/>
    </row>
    <row r="74" spans="2:65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  <c r="BJ74" s="41"/>
      <c r="BK74" s="42"/>
      <c r="BL74" s="41"/>
      <c r="BM74" s="42"/>
    </row>
    <row r="75" spans="2:65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  <c r="BJ75" s="41"/>
      <c r="BK75" s="42"/>
      <c r="BL75" s="41"/>
      <c r="BM75" s="42"/>
    </row>
    <row r="76" spans="2:65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  <c r="BJ76" s="41"/>
      <c r="BK76" s="42"/>
      <c r="BL76" s="41"/>
      <c r="BM76" s="42"/>
    </row>
    <row r="77" spans="2:65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  <c r="BJ77" s="41"/>
      <c r="BK77" s="42"/>
      <c r="BL77" s="41"/>
      <c r="BM77" s="42"/>
    </row>
    <row r="78" spans="2:65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  <c r="BJ78" s="41"/>
      <c r="BK78" s="42"/>
      <c r="BL78" s="41"/>
      <c r="BM78" s="42"/>
    </row>
    <row r="79" spans="2:65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  <c r="BJ79" s="203">
        <f>SUM(BJ69:BJ78)</f>
        <v>0</v>
      </c>
      <c r="BK79" s="204"/>
      <c r="BL79" s="203">
        <f>SUM(BL69:BL78)</f>
        <v>0</v>
      </c>
      <c r="BM79" s="204"/>
    </row>
    <row r="80" spans="2:65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  <c r="BJ80" s="43"/>
      <c r="BK80" s="44"/>
      <c r="BL80" s="43"/>
      <c r="BM80" s="44"/>
    </row>
    <row r="81" spans="2:65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  <c r="BJ81" s="41"/>
      <c r="BK81" s="42"/>
      <c r="BL81" s="41"/>
      <c r="BM81" s="42"/>
    </row>
    <row r="82" spans="2:65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  <c r="BJ82" s="41"/>
      <c r="BK82" s="42"/>
      <c r="BL82" s="41"/>
      <c r="BM82" s="42"/>
    </row>
    <row r="83" spans="2:65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  <c r="BJ83" s="41"/>
      <c r="BK83" s="42"/>
      <c r="BL83" s="41"/>
      <c r="BM83" s="42"/>
    </row>
    <row r="84" spans="2:65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  <c r="BJ84" s="41"/>
      <c r="BK84" s="42"/>
      <c r="BL84" s="41"/>
      <c r="BM84" s="42"/>
    </row>
    <row r="85" spans="2:65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  <c r="BJ85" s="41"/>
      <c r="BK85" s="42"/>
      <c r="BL85" s="41"/>
      <c r="BM85" s="42"/>
    </row>
    <row r="86" spans="2:65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  <c r="BJ86" s="41"/>
      <c r="BK86" s="42"/>
      <c r="BL86" s="41"/>
      <c r="BM86" s="42"/>
    </row>
    <row r="87" spans="2:65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  <c r="BJ87" s="41"/>
      <c r="BK87" s="42"/>
      <c r="BL87" s="41"/>
      <c r="BM87" s="42"/>
    </row>
    <row r="88" spans="2:65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  <c r="BJ88" s="41"/>
      <c r="BK88" s="42"/>
      <c r="BL88" s="41"/>
      <c r="BM88" s="42"/>
    </row>
    <row r="89" spans="2:65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  <c r="BJ89" s="41"/>
      <c r="BK89" s="42"/>
      <c r="BL89" s="41"/>
      <c r="BM89" s="42"/>
    </row>
    <row r="90" spans="2:65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  <c r="BJ90" s="203">
        <f>SUM(BJ80:BJ89)</f>
        <v>0</v>
      </c>
      <c r="BK90" s="204"/>
      <c r="BL90" s="203">
        <f>SUM(BL80:BL89)</f>
        <v>0</v>
      </c>
      <c r="BM90" s="204"/>
    </row>
    <row r="91" spans="2:65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/>
      <c r="Q91" s="44"/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/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  <c r="BJ91" s="43"/>
      <c r="BK91" s="44"/>
      <c r="BL91" s="43"/>
      <c r="BM91" s="44"/>
    </row>
    <row r="92" spans="2:65">
      <c r="B92" s="179"/>
      <c r="C92" s="36" t="str">
        <f>C91</f>
        <v>食費</v>
      </c>
      <c r="D92" s="41"/>
      <c r="E92" s="42"/>
      <c r="F92" s="41"/>
      <c r="G92" s="42"/>
      <c r="H92" s="41"/>
      <c r="I92" s="42"/>
      <c r="J92" s="41"/>
      <c r="K92" s="42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1"/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  <c r="BJ92" s="41"/>
      <c r="BK92" s="42"/>
      <c r="BL92" s="41"/>
      <c r="BM92" s="42"/>
    </row>
    <row r="93" spans="2:65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  <c r="BJ93" s="41"/>
      <c r="BK93" s="42"/>
      <c r="BL93" s="41"/>
      <c r="BM93" s="42"/>
    </row>
    <row r="94" spans="2:65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0</v>
      </c>
      <c r="AM94" s="170"/>
      <c r="AN94" s="169">
        <f>SUM(AN91:AN93)</f>
        <v>0</v>
      </c>
      <c r="AO94" s="170"/>
      <c r="AP94" s="169">
        <f>SUM(AP91:AP93)</f>
        <v>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  <c r="BJ94" s="205">
        <f>SUM(BJ91:BJ93)</f>
        <v>0</v>
      </c>
      <c r="BK94" s="206"/>
      <c r="BL94" s="205">
        <f>SUM(BL91:BL93)</f>
        <v>0</v>
      </c>
      <c r="BM94" s="206"/>
    </row>
    <row r="95" spans="2:65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/>
      <c r="K95" s="42"/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  <c r="BJ95" s="41"/>
      <c r="BK95" s="42"/>
      <c r="BL95" s="41"/>
      <c r="BM95" s="42"/>
    </row>
    <row r="96" spans="2:65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  <c r="BJ96" s="41"/>
      <c r="BK96" s="42"/>
      <c r="BL96" s="41"/>
      <c r="BM96" s="42"/>
    </row>
    <row r="97" spans="2:65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  <c r="BJ97" s="41"/>
      <c r="BK97" s="42"/>
      <c r="BL97" s="41"/>
      <c r="BM97" s="42"/>
    </row>
    <row r="98" spans="2:65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  <c r="BJ98" s="205">
        <f>SUM(BJ95:BJ97)</f>
        <v>0</v>
      </c>
      <c r="BK98" s="206"/>
      <c r="BL98" s="205">
        <f>SUM(BL95:BL97)</f>
        <v>0</v>
      </c>
      <c r="BM98" s="206"/>
    </row>
    <row r="99" spans="2:65">
      <c r="B99" s="179"/>
      <c r="C99" s="36" t="str">
        <f>設定!L7</f>
        <v>日用品</v>
      </c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  <c r="BJ99" s="41"/>
      <c r="BK99" s="42"/>
      <c r="BL99" s="41"/>
      <c r="BM99" s="42"/>
    </row>
    <row r="100" spans="2:65">
      <c r="B100" s="179"/>
      <c r="C100" s="36" t="str">
        <f>C99</f>
        <v>日用品</v>
      </c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  <c r="BJ100" s="41"/>
      <c r="BK100" s="42"/>
      <c r="BL100" s="41"/>
      <c r="BM100" s="42"/>
    </row>
    <row r="101" spans="2:65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  <c r="BJ101" s="41"/>
      <c r="BK101" s="42"/>
      <c r="BL101" s="41"/>
      <c r="BM101" s="42"/>
    </row>
    <row r="102" spans="2:65">
      <c r="B102" s="179"/>
      <c r="C102" s="38" t="s">
        <v>52</v>
      </c>
      <c r="D102" s="169">
        <f>SUM(D99:D101)</f>
        <v>0</v>
      </c>
      <c r="E102" s="170"/>
      <c r="F102" s="169">
        <f>SUM(F99:F101)</f>
        <v>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  <c r="BJ102" s="205">
        <f>SUM(BJ99:BJ101)</f>
        <v>0</v>
      </c>
      <c r="BK102" s="206"/>
      <c r="BL102" s="205">
        <f>SUM(BL99:BL101)</f>
        <v>0</v>
      </c>
      <c r="BM102" s="206"/>
    </row>
    <row r="103" spans="2:65">
      <c r="B103" s="179"/>
      <c r="C103" s="36" t="str">
        <f>設定!L8</f>
        <v>娯楽費</v>
      </c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  <c r="BJ103" s="41"/>
      <c r="BK103" s="42"/>
      <c r="BL103" s="41"/>
      <c r="BM103" s="42"/>
    </row>
    <row r="104" spans="2:65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  <c r="BJ104" s="41"/>
      <c r="BK104" s="42"/>
      <c r="BL104" s="41"/>
      <c r="BM104" s="42"/>
    </row>
    <row r="105" spans="2:65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  <c r="BJ105" s="41"/>
      <c r="BK105" s="42"/>
      <c r="BL105" s="41"/>
      <c r="BM105" s="42"/>
    </row>
    <row r="106" spans="2:65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  <c r="BJ106" s="205">
        <f>SUM(BJ103:BJ105)</f>
        <v>0</v>
      </c>
      <c r="BK106" s="206"/>
      <c r="BL106" s="205">
        <f>SUM(BL103:BL105)</f>
        <v>0</v>
      </c>
      <c r="BM106" s="206"/>
    </row>
    <row r="107" spans="2:65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  <c r="BJ107" s="41"/>
      <c r="BK107" s="42"/>
      <c r="BL107" s="41"/>
      <c r="BM107" s="42"/>
    </row>
    <row r="108" spans="2:65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  <c r="BJ108" s="41"/>
      <c r="BK108" s="42"/>
      <c r="BL108" s="41"/>
      <c r="BM108" s="42"/>
    </row>
    <row r="109" spans="2:65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  <c r="BJ109" s="41"/>
      <c r="BK109" s="42"/>
      <c r="BL109" s="41"/>
      <c r="BM109" s="42"/>
    </row>
    <row r="110" spans="2:65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  <c r="BJ110" s="205">
        <f>SUM(BJ107:BJ109)</f>
        <v>0</v>
      </c>
      <c r="BK110" s="206"/>
      <c r="BL110" s="205">
        <f>SUM(BL107:BL109)</f>
        <v>0</v>
      </c>
      <c r="BM110" s="206"/>
    </row>
    <row r="111" spans="2:65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  <c r="BJ111" s="41"/>
      <c r="BK111" s="42"/>
      <c r="BL111" s="41"/>
      <c r="BM111" s="42"/>
    </row>
    <row r="112" spans="2:65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  <c r="BJ112" s="41"/>
      <c r="BK112" s="42"/>
      <c r="BL112" s="41"/>
      <c r="BM112" s="42"/>
    </row>
    <row r="113" spans="2:65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  <c r="BJ113" s="41"/>
      <c r="BK113" s="42"/>
      <c r="BL113" s="41"/>
      <c r="BM113" s="42"/>
    </row>
    <row r="114" spans="2:65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  <c r="BJ114" s="205">
        <f>SUM(BJ111:BJ113)</f>
        <v>0</v>
      </c>
      <c r="BK114" s="206"/>
      <c r="BL114" s="205">
        <f>SUM(BL111:BL113)</f>
        <v>0</v>
      </c>
      <c r="BM114" s="206"/>
    </row>
    <row r="115" spans="2:65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  <c r="BJ115" s="41"/>
      <c r="BK115" s="42"/>
      <c r="BL115" s="41"/>
      <c r="BM115" s="42"/>
    </row>
    <row r="116" spans="2:65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  <c r="BJ116" s="41"/>
      <c r="BK116" s="42"/>
      <c r="BL116" s="41"/>
      <c r="BM116" s="42"/>
    </row>
    <row r="117" spans="2:65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  <c r="BJ117" s="41"/>
      <c r="BK117" s="42"/>
      <c r="BL117" s="41"/>
      <c r="BM117" s="42"/>
    </row>
    <row r="118" spans="2:65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  <c r="BJ118" s="205">
        <f>SUM(BJ115:BJ117)</f>
        <v>0</v>
      </c>
      <c r="BK118" s="206"/>
      <c r="BL118" s="205">
        <f>SUM(BL115:BL117)</f>
        <v>0</v>
      </c>
      <c r="BM118" s="206"/>
    </row>
    <row r="119" spans="2:65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  <c r="BJ119" s="41"/>
      <c r="BK119" s="42"/>
      <c r="BL119" s="41"/>
      <c r="BM119" s="42"/>
    </row>
    <row r="120" spans="2:65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  <c r="BJ120" s="41"/>
      <c r="BK120" s="42"/>
      <c r="BL120" s="41"/>
      <c r="BM120" s="42"/>
    </row>
    <row r="121" spans="2:65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  <c r="BJ121" s="41"/>
      <c r="BK121" s="42"/>
      <c r="BL121" s="41"/>
      <c r="BM121" s="42"/>
    </row>
    <row r="122" spans="2:65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  <c r="BJ122" s="205">
        <f>SUM(BJ119:BJ121)</f>
        <v>0</v>
      </c>
      <c r="BK122" s="206"/>
      <c r="BL122" s="205">
        <f>SUM(BL119:BL121)</f>
        <v>0</v>
      </c>
      <c r="BM122" s="206"/>
    </row>
    <row r="123" spans="2:65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  <c r="BJ123" s="41"/>
      <c r="BK123" s="42"/>
      <c r="BL123" s="41"/>
      <c r="BM123" s="42"/>
    </row>
    <row r="124" spans="2:65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  <c r="BJ124" s="41"/>
      <c r="BK124" s="42"/>
      <c r="BL124" s="41"/>
      <c r="BM124" s="42"/>
    </row>
    <row r="125" spans="2:65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  <c r="BJ125" s="41"/>
      <c r="BK125" s="42"/>
      <c r="BL125" s="41"/>
      <c r="BM125" s="42"/>
    </row>
    <row r="126" spans="2:65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  <c r="BJ126" s="205">
        <f>SUM(BJ123:BJ125)</f>
        <v>0</v>
      </c>
      <c r="BK126" s="206"/>
      <c r="BL126" s="205">
        <f>SUM(BL123:BL125)</f>
        <v>0</v>
      </c>
      <c r="BM126" s="206"/>
    </row>
    <row r="127" spans="2:65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  <c r="BJ127" s="41"/>
      <c r="BK127" s="42"/>
      <c r="BL127" s="41"/>
      <c r="BM127" s="42"/>
    </row>
    <row r="128" spans="2:65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  <c r="BJ128" s="41"/>
      <c r="BK128" s="42"/>
      <c r="BL128" s="41"/>
      <c r="BM128" s="42"/>
    </row>
    <row r="129" spans="2:65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  <c r="BJ129" s="41"/>
      <c r="BK129" s="42"/>
      <c r="BL129" s="41"/>
      <c r="BM129" s="42"/>
    </row>
    <row r="130" spans="2:65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  <c r="BJ130" s="205">
        <f>SUM(BJ127:BJ129)</f>
        <v>0</v>
      </c>
      <c r="BK130" s="206"/>
      <c r="BL130" s="205">
        <f>SUM(BL127:BL129)</f>
        <v>0</v>
      </c>
      <c r="BM130" s="206"/>
    </row>
    <row r="131" spans="2:65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0</v>
      </c>
      <c r="G131" s="172"/>
      <c r="H131" s="171">
        <f>SUM(H94,H98,H102,H106,H110,H114,H118,H122,H126,H130)</f>
        <v>0</v>
      </c>
      <c r="I131" s="172"/>
      <c r="J131" s="171">
        <f>SUM(J94,J98,J102,J106,J110,J114,J118,J122,J126,J130)</f>
        <v>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  <c r="BJ131" s="207">
        <f>SUM(BJ94,BJ98,BJ102,BJ106,BJ110,BJ114,BJ118,BJ122,BJ126,BJ130)</f>
        <v>0</v>
      </c>
      <c r="BK131" s="208"/>
      <c r="BL131" s="207">
        <f>SUM(BL94,BL98,BL102,BL106,BL110,BL114,BL118,BL122,BL126,BL130)</f>
        <v>0</v>
      </c>
      <c r="BM131" s="208"/>
    </row>
    <row r="132" spans="2:65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0</v>
      </c>
      <c r="G132" s="168"/>
      <c r="H132" s="167">
        <f>SUM(H68,H79,H90,H131)</f>
        <v>0</v>
      </c>
      <c r="I132" s="168"/>
      <c r="J132" s="167">
        <f>SUM(J68,J79,J90,J131)</f>
        <v>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0</v>
      </c>
      <c r="AM132" s="168"/>
      <c r="AN132" s="167">
        <f>SUM(AN68,AN79,AN90,AN131)</f>
        <v>0</v>
      </c>
      <c r="AO132" s="168"/>
      <c r="AP132" s="167">
        <f>SUM(AP68,AP79,AP90,AP131)</f>
        <v>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  <c r="BJ132" s="209">
        <f>SUM(BJ68,BJ79,BJ90,BJ131)</f>
        <v>0</v>
      </c>
      <c r="BK132" s="210"/>
      <c r="BL132" s="209">
        <f>SUM(BL68,BL79,BL90,BL131)</f>
        <v>0</v>
      </c>
      <c r="BM132" s="210"/>
    </row>
    <row r="133" spans="2:65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0</v>
      </c>
      <c r="G133" s="166"/>
      <c r="H133" s="165">
        <f>H57-H132</f>
        <v>0</v>
      </c>
      <c r="I133" s="166"/>
      <c r="J133" s="165">
        <f>J57-J132</f>
        <v>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0</v>
      </c>
      <c r="AM133" s="166"/>
      <c r="AN133" s="165">
        <f>AN57-AN132</f>
        <v>0</v>
      </c>
      <c r="AO133" s="166"/>
      <c r="AP133" s="165">
        <f>AP57-AP132</f>
        <v>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  <c r="BJ133" s="153">
        <f>BJ57-BJ132</f>
        <v>0</v>
      </c>
      <c r="BK133" s="154"/>
      <c r="BL133" s="153">
        <f>BL57-BL132</f>
        <v>0</v>
      </c>
      <c r="BM133" s="154"/>
    </row>
  </sheetData>
  <autoFilter ref="B17:BM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</autoFilter>
  <mergeCells count="1260">
    <mergeCell ref="BJ133:BK133"/>
    <mergeCell ref="BL133:BM133"/>
    <mergeCell ref="AX133:AY133"/>
    <mergeCell ref="AZ133:BA133"/>
    <mergeCell ref="BB133:BC133"/>
    <mergeCell ref="BD133:BE133"/>
    <mergeCell ref="BF133:BG133"/>
    <mergeCell ref="BH133:BI133"/>
    <mergeCell ref="AL133:AM133"/>
    <mergeCell ref="AN133:AO133"/>
    <mergeCell ref="AP133:AQ133"/>
    <mergeCell ref="AR133:AS133"/>
    <mergeCell ref="AT133:AU133"/>
    <mergeCell ref="AV133:AW133"/>
    <mergeCell ref="Z133:AA133"/>
    <mergeCell ref="AB133:AC133"/>
    <mergeCell ref="AD133:AE133"/>
    <mergeCell ref="AF133:AG133"/>
    <mergeCell ref="AH133:AI133"/>
    <mergeCell ref="AJ133:AK133"/>
    <mergeCell ref="N133:O133"/>
    <mergeCell ref="P133:Q133"/>
    <mergeCell ref="R133:S133"/>
    <mergeCell ref="T133:U133"/>
    <mergeCell ref="V133:W133"/>
    <mergeCell ref="X133:Y133"/>
    <mergeCell ref="BD132:BE132"/>
    <mergeCell ref="BF132:BG132"/>
    <mergeCell ref="BH132:BI132"/>
    <mergeCell ref="BJ132:BK132"/>
    <mergeCell ref="BL132:BM132"/>
    <mergeCell ref="D133:E133"/>
    <mergeCell ref="F133:G133"/>
    <mergeCell ref="H133:I133"/>
    <mergeCell ref="J133:K133"/>
    <mergeCell ref="L133:M133"/>
    <mergeCell ref="AR132:AS132"/>
    <mergeCell ref="AT132:AU132"/>
    <mergeCell ref="AV132:AW132"/>
    <mergeCell ref="AX132:AY132"/>
    <mergeCell ref="AZ132:BA132"/>
    <mergeCell ref="BB132:BC132"/>
    <mergeCell ref="AF132:AG132"/>
    <mergeCell ref="AH132:AI132"/>
    <mergeCell ref="AJ132:AK132"/>
    <mergeCell ref="AL132:AM132"/>
    <mergeCell ref="AN132:AO132"/>
    <mergeCell ref="AP132:AQ132"/>
    <mergeCell ref="T132:U132"/>
    <mergeCell ref="V132:W132"/>
    <mergeCell ref="X132:Y132"/>
    <mergeCell ref="Z132:AA132"/>
    <mergeCell ref="AB132:AC132"/>
    <mergeCell ref="AD132:AE132"/>
    <mergeCell ref="BJ131:BK131"/>
    <mergeCell ref="BL131:BM131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AX131:AY131"/>
    <mergeCell ref="AZ131:BA131"/>
    <mergeCell ref="BB131:BC131"/>
    <mergeCell ref="BD131:BE131"/>
    <mergeCell ref="BF131:BG131"/>
    <mergeCell ref="BH131:BI131"/>
    <mergeCell ref="AL131:AM131"/>
    <mergeCell ref="AN131:AO131"/>
    <mergeCell ref="AP131:AQ131"/>
    <mergeCell ref="AR131:AS131"/>
    <mergeCell ref="AT131:AU131"/>
    <mergeCell ref="AV131:AW131"/>
    <mergeCell ref="Z131:AA131"/>
    <mergeCell ref="AB131:AC131"/>
    <mergeCell ref="AD131:AE131"/>
    <mergeCell ref="AF131:AG131"/>
    <mergeCell ref="AH131:AI131"/>
    <mergeCell ref="AJ131:AK131"/>
    <mergeCell ref="N131:O131"/>
    <mergeCell ref="P131:Q131"/>
    <mergeCell ref="R131:S131"/>
    <mergeCell ref="T131:U131"/>
    <mergeCell ref="V131:W131"/>
    <mergeCell ref="X131:Y131"/>
    <mergeCell ref="BD130:BE130"/>
    <mergeCell ref="BF130:BG130"/>
    <mergeCell ref="BH130:BI130"/>
    <mergeCell ref="BJ130:BK130"/>
    <mergeCell ref="BL130:BM130"/>
    <mergeCell ref="D131:E131"/>
    <mergeCell ref="F131:G131"/>
    <mergeCell ref="H131:I131"/>
    <mergeCell ref="J131:K131"/>
    <mergeCell ref="L131:M131"/>
    <mergeCell ref="AR130:AS130"/>
    <mergeCell ref="AT130:AU130"/>
    <mergeCell ref="AV130:AW130"/>
    <mergeCell ref="AX130:AY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T130:U130"/>
    <mergeCell ref="V130:W130"/>
    <mergeCell ref="X130:Y130"/>
    <mergeCell ref="Z130:AA130"/>
    <mergeCell ref="AB130:AC130"/>
    <mergeCell ref="AD130:AE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AX126:AY126"/>
    <mergeCell ref="AZ126:BA126"/>
    <mergeCell ref="BB126:BC126"/>
    <mergeCell ref="BD126:BE126"/>
    <mergeCell ref="BF126:BG126"/>
    <mergeCell ref="BH126:BI126"/>
    <mergeCell ref="AL126:AM126"/>
    <mergeCell ref="AN126:AO126"/>
    <mergeCell ref="AP126:AQ126"/>
    <mergeCell ref="AR126:AS126"/>
    <mergeCell ref="AT126:AU126"/>
    <mergeCell ref="AV126:AW126"/>
    <mergeCell ref="Z126:AA126"/>
    <mergeCell ref="AB126:AC126"/>
    <mergeCell ref="AD126:AE126"/>
    <mergeCell ref="AF126:AG126"/>
    <mergeCell ref="AH126:AI126"/>
    <mergeCell ref="AJ126:AK126"/>
    <mergeCell ref="N126:O126"/>
    <mergeCell ref="P126:Q126"/>
    <mergeCell ref="R126:S126"/>
    <mergeCell ref="T126:U126"/>
    <mergeCell ref="V126:W126"/>
    <mergeCell ref="X126:Y126"/>
    <mergeCell ref="BJ122:BK122"/>
    <mergeCell ref="BL122:BM122"/>
    <mergeCell ref="D126:E126"/>
    <mergeCell ref="F126:G126"/>
    <mergeCell ref="H126:I126"/>
    <mergeCell ref="J126:K126"/>
    <mergeCell ref="L126:M126"/>
    <mergeCell ref="AR122:AS122"/>
    <mergeCell ref="AT122:AU122"/>
    <mergeCell ref="AV122:AW122"/>
    <mergeCell ref="AX122:AY122"/>
    <mergeCell ref="AZ122:BA122"/>
    <mergeCell ref="BB122:BC122"/>
    <mergeCell ref="AF122:AG122"/>
    <mergeCell ref="AH122:AI122"/>
    <mergeCell ref="AJ122:AK122"/>
    <mergeCell ref="AL122:AM122"/>
    <mergeCell ref="AN122:AO122"/>
    <mergeCell ref="AP122:AQ122"/>
    <mergeCell ref="T122:U122"/>
    <mergeCell ref="V122:W122"/>
    <mergeCell ref="X122:Y122"/>
    <mergeCell ref="Z122:AA122"/>
    <mergeCell ref="AB122:AC122"/>
    <mergeCell ref="AD122:AE122"/>
    <mergeCell ref="BJ126:BK126"/>
    <mergeCell ref="BL126:BM126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BD122:BE122"/>
    <mergeCell ref="BF122:BG122"/>
    <mergeCell ref="BH122:BI122"/>
    <mergeCell ref="BJ114:BK114"/>
    <mergeCell ref="BL114:BM114"/>
    <mergeCell ref="D118:E118"/>
    <mergeCell ref="F118:G118"/>
    <mergeCell ref="H118:I118"/>
    <mergeCell ref="J118:K118"/>
    <mergeCell ref="L118:M118"/>
    <mergeCell ref="AR114:AS114"/>
    <mergeCell ref="AT114:AU114"/>
    <mergeCell ref="AV114:AW114"/>
    <mergeCell ref="AX114:AY114"/>
    <mergeCell ref="AZ114:BA114"/>
    <mergeCell ref="BB114:BC114"/>
    <mergeCell ref="AF114:AG114"/>
    <mergeCell ref="AH114:AI114"/>
    <mergeCell ref="AJ114:AK114"/>
    <mergeCell ref="AL114:AM114"/>
    <mergeCell ref="AN114:AO114"/>
    <mergeCell ref="AP114:AQ114"/>
    <mergeCell ref="T114:U114"/>
    <mergeCell ref="V114:W114"/>
    <mergeCell ref="X114:Y114"/>
    <mergeCell ref="Z114:AA114"/>
    <mergeCell ref="AB114:AC114"/>
    <mergeCell ref="AD114:AE114"/>
    <mergeCell ref="BJ118:BK118"/>
    <mergeCell ref="BL118:BM118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N110:O110"/>
    <mergeCell ref="P110:Q110"/>
    <mergeCell ref="R110:S110"/>
    <mergeCell ref="T110:U110"/>
    <mergeCell ref="V110:W110"/>
    <mergeCell ref="X110:Y110"/>
    <mergeCell ref="BD114:BE114"/>
    <mergeCell ref="BF114:BG114"/>
    <mergeCell ref="BH114:BI114"/>
    <mergeCell ref="BJ106:BK106"/>
    <mergeCell ref="BL106:BM106"/>
    <mergeCell ref="D110:E110"/>
    <mergeCell ref="F110:G110"/>
    <mergeCell ref="H110:I110"/>
    <mergeCell ref="J110:K110"/>
    <mergeCell ref="L110:M110"/>
    <mergeCell ref="AR106:AS106"/>
    <mergeCell ref="AT106:AU106"/>
    <mergeCell ref="AV106:AW106"/>
    <mergeCell ref="AX106:AY106"/>
    <mergeCell ref="AZ106:BA106"/>
    <mergeCell ref="BB106:BC106"/>
    <mergeCell ref="AF106:AG106"/>
    <mergeCell ref="AH106:AI106"/>
    <mergeCell ref="AJ106:AK106"/>
    <mergeCell ref="AL106:AM106"/>
    <mergeCell ref="AN106:AO106"/>
    <mergeCell ref="AP106:AQ106"/>
    <mergeCell ref="T106:U106"/>
    <mergeCell ref="V106:W106"/>
    <mergeCell ref="X106:Y106"/>
    <mergeCell ref="Z106:AA106"/>
    <mergeCell ref="AB106:AC106"/>
    <mergeCell ref="AD106:AE106"/>
    <mergeCell ref="BJ110:BK110"/>
    <mergeCell ref="BL110:BM110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AX102:AY102"/>
    <mergeCell ref="AZ102:BA102"/>
    <mergeCell ref="BB102:BC102"/>
    <mergeCell ref="BD102:BE102"/>
    <mergeCell ref="BF102:BG102"/>
    <mergeCell ref="BH102:BI102"/>
    <mergeCell ref="AL102:AM102"/>
    <mergeCell ref="AN102:AO102"/>
    <mergeCell ref="AP102:AQ102"/>
    <mergeCell ref="AR102:AS102"/>
    <mergeCell ref="AT102:AU102"/>
    <mergeCell ref="AV102:AW102"/>
    <mergeCell ref="Z102:AA102"/>
    <mergeCell ref="AB102:AC102"/>
    <mergeCell ref="AD102:AE102"/>
    <mergeCell ref="AF102:AG102"/>
    <mergeCell ref="AH102:AI102"/>
    <mergeCell ref="AJ102:AK102"/>
    <mergeCell ref="N102:O102"/>
    <mergeCell ref="P102:Q102"/>
    <mergeCell ref="R102:S102"/>
    <mergeCell ref="T102:U102"/>
    <mergeCell ref="V102:W102"/>
    <mergeCell ref="X102:Y102"/>
    <mergeCell ref="BD106:BE106"/>
    <mergeCell ref="BF106:BG106"/>
    <mergeCell ref="BH106:BI106"/>
    <mergeCell ref="BD98:BE98"/>
    <mergeCell ref="BF98:BG98"/>
    <mergeCell ref="BH98:BI98"/>
    <mergeCell ref="BJ98:BK98"/>
    <mergeCell ref="BL98:BM98"/>
    <mergeCell ref="D102:E102"/>
    <mergeCell ref="F102:G102"/>
    <mergeCell ref="H102:I102"/>
    <mergeCell ref="J102:K102"/>
    <mergeCell ref="L102:M102"/>
    <mergeCell ref="AR98:AS98"/>
    <mergeCell ref="AT98:AU98"/>
    <mergeCell ref="AV98:AW98"/>
    <mergeCell ref="AX98:AY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T98:U98"/>
    <mergeCell ref="V98:W98"/>
    <mergeCell ref="X98:Y98"/>
    <mergeCell ref="Z98:AA98"/>
    <mergeCell ref="AB98:AC98"/>
    <mergeCell ref="AD98:AE98"/>
    <mergeCell ref="BJ102:BK102"/>
    <mergeCell ref="BL102:BM102"/>
    <mergeCell ref="BJ94:BK94"/>
    <mergeCell ref="BL94:BM94"/>
    <mergeCell ref="D98:E98"/>
    <mergeCell ref="F98:G98"/>
    <mergeCell ref="H98:I98"/>
    <mergeCell ref="J98:K98"/>
    <mergeCell ref="L98:M98"/>
    <mergeCell ref="N98:O98"/>
    <mergeCell ref="P98:Q98"/>
    <mergeCell ref="R98:S98"/>
    <mergeCell ref="AX94:AY94"/>
    <mergeCell ref="AZ94:BA94"/>
    <mergeCell ref="BB94:BC94"/>
    <mergeCell ref="BD94:BE94"/>
    <mergeCell ref="BF94:BG94"/>
    <mergeCell ref="BH94:BI94"/>
    <mergeCell ref="AL94:AM94"/>
    <mergeCell ref="AN94:AO94"/>
    <mergeCell ref="AP94:AQ94"/>
    <mergeCell ref="AR94:AS94"/>
    <mergeCell ref="AT94:AU94"/>
    <mergeCell ref="AV94:AW94"/>
    <mergeCell ref="Z94:AA94"/>
    <mergeCell ref="AB94:AC94"/>
    <mergeCell ref="AD94:AE94"/>
    <mergeCell ref="AF94:AG94"/>
    <mergeCell ref="AH94:AI94"/>
    <mergeCell ref="AJ94:AK94"/>
    <mergeCell ref="N94:O94"/>
    <mergeCell ref="P94:Q94"/>
    <mergeCell ref="R94:S94"/>
    <mergeCell ref="T94:U94"/>
    <mergeCell ref="V94:W94"/>
    <mergeCell ref="X94:Y94"/>
    <mergeCell ref="B91:B131"/>
    <mergeCell ref="D94:E94"/>
    <mergeCell ref="F94:G94"/>
    <mergeCell ref="H94:I94"/>
    <mergeCell ref="J94:K94"/>
    <mergeCell ref="L94:M94"/>
    <mergeCell ref="BB90:BC90"/>
    <mergeCell ref="BD90:BE90"/>
    <mergeCell ref="BF90:BG90"/>
    <mergeCell ref="BH90:BI90"/>
    <mergeCell ref="BJ90:BK90"/>
    <mergeCell ref="BL90:BM90"/>
    <mergeCell ref="AP90:AQ90"/>
    <mergeCell ref="AR90:AS90"/>
    <mergeCell ref="AT90:AU90"/>
    <mergeCell ref="AV90:AW90"/>
    <mergeCell ref="AX90:AY90"/>
    <mergeCell ref="AZ90:BA90"/>
    <mergeCell ref="AD90:AE90"/>
    <mergeCell ref="AF90:AG90"/>
    <mergeCell ref="AH90:AI90"/>
    <mergeCell ref="AJ90:AK90"/>
    <mergeCell ref="AL90:AM90"/>
    <mergeCell ref="AN90:AO90"/>
    <mergeCell ref="R90:S90"/>
    <mergeCell ref="T90:U90"/>
    <mergeCell ref="V90:W90"/>
    <mergeCell ref="X90:Y90"/>
    <mergeCell ref="Z90:AA90"/>
    <mergeCell ref="AB90:AC90"/>
    <mergeCell ref="BJ79:BK79"/>
    <mergeCell ref="BL79:BM79"/>
    <mergeCell ref="B80:B90"/>
    <mergeCell ref="D90:E90"/>
    <mergeCell ref="F90:G90"/>
    <mergeCell ref="H90:I90"/>
    <mergeCell ref="J90:K90"/>
    <mergeCell ref="L90:M90"/>
    <mergeCell ref="N90:O90"/>
    <mergeCell ref="P90:Q90"/>
    <mergeCell ref="AX79:AY79"/>
    <mergeCell ref="AZ79:BA79"/>
    <mergeCell ref="BB79:BC79"/>
    <mergeCell ref="BD79:BE79"/>
    <mergeCell ref="BF79:BG79"/>
    <mergeCell ref="BH79:BI79"/>
    <mergeCell ref="AL79:AM79"/>
    <mergeCell ref="AN79:AO79"/>
    <mergeCell ref="AP79:AQ79"/>
    <mergeCell ref="AR79:AS79"/>
    <mergeCell ref="AT79:AU79"/>
    <mergeCell ref="AV79:AW79"/>
    <mergeCell ref="Z79:AA79"/>
    <mergeCell ref="AB79:AC79"/>
    <mergeCell ref="AD79:AE79"/>
    <mergeCell ref="AF79:AG79"/>
    <mergeCell ref="AH79:AI79"/>
    <mergeCell ref="AJ79:AK79"/>
    <mergeCell ref="N79:O79"/>
    <mergeCell ref="P79:Q79"/>
    <mergeCell ref="R79:S79"/>
    <mergeCell ref="T79:U79"/>
    <mergeCell ref="V79:W79"/>
    <mergeCell ref="X79:Y79"/>
    <mergeCell ref="B69:B79"/>
    <mergeCell ref="D79:E79"/>
    <mergeCell ref="F79:G79"/>
    <mergeCell ref="H79:I79"/>
    <mergeCell ref="J79:K79"/>
    <mergeCell ref="L79:M79"/>
    <mergeCell ref="BB68:BC68"/>
    <mergeCell ref="BD68:BE68"/>
    <mergeCell ref="BF68:BG68"/>
    <mergeCell ref="BH68:BI68"/>
    <mergeCell ref="BJ68:BK68"/>
    <mergeCell ref="BL68:BM68"/>
    <mergeCell ref="AP68:AQ68"/>
    <mergeCell ref="AR68:AS68"/>
    <mergeCell ref="AT68:AU68"/>
    <mergeCell ref="AV68:AW68"/>
    <mergeCell ref="AX68:AY68"/>
    <mergeCell ref="AZ68:BA68"/>
    <mergeCell ref="AD68:AE68"/>
    <mergeCell ref="AF68:AG68"/>
    <mergeCell ref="AH68:AI68"/>
    <mergeCell ref="AJ68:AK68"/>
    <mergeCell ref="AL68:AM68"/>
    <mergeCell ref="AN68:AO68"/>
    <mergeCell ref="R68:S68"/>
    <mergeCell ref="T68:U68"/>
    <mergeCell ref="V68:W68"/>
    <mergeCell ref="X68:Y68"/>
    <mergeCell ref="Z68:AA68"/>
    <mergeCell ref="AB68:AC68"/>
    <mergeCell ref="B58:B68"/>
    <mergeCell ref="D68:E68"/>
    <mergeCell ref="F68:G68"/>
    <mergeCell ref="H68:I68"/>
    <mergeCell ref="J68:K68"/>
    <mergeCell ref="L68:M68"/>
    <mergeCell ref="N68:O68"/>
    <mergeCell ref="P68:Q68"/>
    <mergeCell ref="AX57:AY57"/>
    <mergeCell ref="AZ57:BA57"/>
    <mergeCell ref="BB57:BC57"/>
    <mergeCell ref="BD57:BE57"/>
    <mergeCell ref="BF57:BG57"/>
    <mergeCell ref="BH57:BI57"/>
    <mergeCell ref="AL57:AM57"/>
    <mergeCell ref="AN57:AO57"/>
    <mergeCell ref="AP57:AQ57"/>
    <mergeCell ref="AR57:AS57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N57:O57"/>
    <mergeCell ref="P57:Q57"/>
    <mergeCell ref="R57:S57"/>
    <mergeCell ref="T57:U57"/>
    <mergeCell ref="V57:W57"/>
    <mergeCell ref="X57:Y57"/>
    <mergeCell ref="BJ45:BK45"/>
    <mergeCell ref="BL45:BM45"/>
    <mergeCell ref="B47:B57"/>
    <mergeCell ref="D57:E57"/>
    <mergeCell ref="F57:G57"/>
    <mergeCell ref="H57:I57"/>
    <mergeCell ref="J57:K57"/>
    <mergeCell ref="L57:M57"/>
    <mergeCell ref="AT45:AU45"/>
    <mergeCell ref="AV45:AW45"/>
    <mergeCell ref="AX45:AY45"/>
    <mergeCell ref="AZ45:BA45"/>
    <mergeCell ref="BB45:BC45"/>
    <mergeCell ref="BD45:BE45"/>
    <mergeCell ref="AH45:AI45"/>
    <mergeCell ref="AJ45:AK45"/>
    <mergeCell ref="AL45:AM45"/>
    <mergeCell ref="AN45:AO45"/>
    <mergeCell ref="AP45:AQ45"/>
    <mergeCell ref="AR45:AS45"/>
    <mergeCell ref="V45:W45"/>
    <mergeCell ref="X45:Y45"/>
    <mergeCell ref="Z45:AA45"/>
    <mergeCell ref="AB45:AC45"/>
    <mergeCell ref="AD45:AE45"/>
    <mergeCell ref="AF45:AG45"/>
    <mergeCell ref="BJ57:BK57"/>
    <mergeCell ref="BL57:BM57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AZ44:BA44"/>
    <mergeCell ref="BB44:BC44"/>
    <mergeCell ref="BD44:BE44"/>
    <mergeCell ref="BF44:BG44"/>
    <mergeCell ref="BH44:BI44"/>
    <mergeCell ref="BJ44:BK44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P44:Q44"/>
    <mergeCell ref="R44:S44"/>
    <mergeCell ref="T44:U44"/>
    <mergeCell ref="V44:W44"/>
    <mergeCell ref="X44:Y44"/>
    <mergeCell ref="Z44:AA44"/>
    <mergeCell ref="BF45:BG45"/>
    <mergeCell ref="BH45:BI45"/>
    <mergeCell ref="BL43:BM43"/>
    <mergeCell ref="D44:E44"/>
    <mergeCell ref="F44:G44"/>
    <mergeCell ref="H44:I44"/>
    <mergeCell ref="J44:K44"/>
    <mergeCell ref="L44:M44"/>
    <mergeCell ref="N44:O44"/>
    <mergeCell ref="AT43:AU43"/>
    <mergeCell ref="AV43:AW43"/>
    <mergeCell ref="AX43:AY43"/>
    <mergeCell ref="AZ43:BA43"/>
    <mergeCell ref="BB43:BC43"/>
    <mergeCell ref="BD43:BE43"/>
    <mergeCell ref="AH43:AI43"/>
    <mergeCell ref="AJ43:AK43"/>
    <mergeCell ref="AL43:AM43"/>
    <mergeCell ref="AN43:AO43"/>
    <mergeCell ref="AP43:AQ43"/>
    <mergeCell ref="AR43:AS43"/>
    <mergeCell ref="V43:W43"/>
    <mergeCell ref="X43:Y43"/>
    <mergeCell ref="Z43:AA43"/>
    <mergeCell ref="AB43:AC43"/>
    <mergeCell ref="AD43:AE43"/>
    <mergeCell ref="AF43:AG43"/>
    <mergeCell ref="BL44:BM44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AZ37:BA37"/>
    <mergeCell ref="BB37:BC37"/>
    <mergeCell ref="BD37:BE37"/>
    <mergeCell ref="BF37:BG37"/>
    <mergeCell ref="BH37:BI37"/>
    <mergeCell ref="BJ37:BK37"/>
    <mergeCell ref="AN37:AO37"/>
    <mergeCell ref="AP37:AQ37"/>
    <mergeCell ref="AR37:AS37"/>
    <mergeCell ref="AT37:AU37"/>
    <mergeCell ref="AV37:AW37"/>
    <mergeCell ref="AX37:AY37"/>
    <mergeCell ref="AB37:AC37"/>
    <mergeCell ref="AD37:AE37"/>
    <mergeCell ref="AF37:AG37"/>
    <mergeCell ref="AH37:AI37"/>
    <mergeCell ref="AJ37:AK37"/>
    <mergeCell ref="AL37:AM37"/>
    <mergeCell ref="P37:Q37"/>
    <mergeCell ref="R37:S37"/>
    <mergeCell ref="T37:U37"/>
    <mergeCell ref="V37:W37"/>
    <mergeCell ref="BF43:BG43"/>
    <mergeCell ref="BH43:BI43"/>
    <mergeCell ref="BJ43:BK43"/>
    <mergeCell ref="D37:E37"/>
    <mergeCell ref="F37:G37"/>
    <mergeCell ref="H37:I37"/>
    <mergeCell ref="J37:K37"/>
    <mergeCell ref="L37:M37"/>
    <mergeCell ref="N37:O37"/>
    <mergeCell ref="BB36:BC36"/>
    <mergeCell ref="BD36:BE36"/>
    <mergeCell ref="BF36:BG36"/>
    <mergeCell ref="BH36:BI36"/>
    <mergeCell ref="BJ36:BK36"/>
    <mergeCell ref="BL36:BM36"/>
    <mergeCell ref="AP36:AQ36"/>
    <mergeCell ref="AR36:AS36"/>
    <mergeCell ref="AT36:AU36"/>
    <mergeCell ref="AV36:AW36"/>
    <mergeCell ref="AX36:AY36"/>
    <mergeCell ref="AZ36:BA36"/>
    <mergeCell ref="AD36:AE36"/>
    <mergeCell ref="AF36:AG36"/>
    <mergeCell ref="AH36:AI36"/>
    <mergeCell ref="AJ36:AK36"/>
    <mergeCell ref="AL36:AM36"/>
    <mergeCell ref="AN36:AO36"/>
    <mergeCell ref="R36:S36"/>
    <mergeCell ref="T36:U36"/>
    <mergeCell ref="V36:W36"/>
    <mergeCell ref="X36:Y36"/>
    <mergeCell ref="Z36:AA36"/>
    <mergeCell ref="AB36:AC36"/>
    <mergeCell ref="BL37:BM37"/>
    <mergeCell ref="B36:B41"/>
    <mergeCell ref="D36:E36"/>
    <mergeCell ref="F36:G36"/>
    <mergeCell ref="H36:I36"/>
    <mergeCell ref="J36:K36"/>
    <mergeCell ref="L36:M36"/>
    <mergeCell ref="N36:O36"/>
    <mergeCell ref="P36:Q36"/>
    <mergeCell ref="AX34:AY34"/>
    <mergeCell ref="AZ34:BA34"/>
    <mergeCell ref="BB34:BC34"/>
    <mergeCell ref="BD34:BE34"/>
    <mergeCell ref="BF34:BG34"/>
    <mergeCell ref="BH34:BI34"/>
    <mergeCell ref="AL34:AM34"/>
    <mergeCell ref="AN34:AO34"/>
    <mergeCell ref="AP34:AQ34"/>
    <mergeCell ref="AR34:AS34"/>
    <mergeCell ref="AT34:AU34"/>
    <mergeCell ref="AV34:AW34"/>
    <mergeCell ref="Z34:AA34"/>
    <mergeCell ref="AB34:AC34"/>
    <mergeCell ref="AD34:AE34"/>
    <mergeCell ref="AF34:AG34"/>
    <mergeCell ref="AH34:AI34"/>
    <mergeCell ref="AJ34:AK34"/>
    <mergeCell ref="N34:O34"/>
    <mergeCell ref="P34:Q34"/>
    <mergeCell ref="R34:S34"/>
    <mergeCell ref="T34:U34"/>
    <mergeCell ref="X37:Y37"/>
    <mergeCell ref="Z37:AA37"/>
    <mergeCell ref="V34:W34"/>
    <mergeCell ref="X34:Y34"/>
    <mergeCell ref="BD33:BE33"/>
    <mergeCell ref="BF33:BG33"/>
    <mergeCell ref="BH33:BI33"/>
    <mergeCell ref="BJ33:BK33"/>
    <mergeCell ref="BL33:BM33"/>
    <mergeCell ref="D34:E34"/>
    <mergeCell ref="F34:G34"/>
    <mergeCell ref="H34:I34"/>
    <mergeCell ref="J34:K34"/>
    <mergeCell ref="L34:M34"/>
    <mergeCell ref="AR33:AS33"/>
    <mergeCell ref="AT33:AU33"/>
    <mergeCell ref="AV33:AW33"/>
    <mergeCell ref="AX33:AY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T33:U33"/>
    <mergeCell ref="V33:W33"/>
    <mergeCell ref="X33:Y33"/>
    <mergeCell ref="Z33:AA33"/>
    <mergeCell ref="AB33:AC33"/>
    <mergeCell ref="AD33:AE33"/>
    <mergeCell ref="BJ34:BK34"/>
    <mergeCell ref="BL34:BM34"/>
    <mergeCell ref="D33:E33"/>
    <mergeCell ref="F33:G33"/>
    <mergeCell ref="H33:I33"/>
    <mergeCell ref="J33:K33"/>
    <mergeCell ref="L33:M33"/>
    <mergeCell ref="N33:O33"/>
    <mergeCell ref="P33:Q33"/>
    <mergeCell ref="R33:S33"/>
    <mergeCell ref="AX32:AY32"/>
    <mergeCell ref="AZ32:BA32"/>
    <mergeCell ref="BB32:BC32"/>
    <mergeCell ref="BD32:BE32"/>
    <mergeCell ref="BF32:BG32"/>
    <mergeCell ref="BH32:BI32"/>
    <mergeCell ref="AL32:AM32"/>
    <mergeCell ref="AN32:AO32"/>
    <mergeCell ref="AP32:AQ32"/>
    <mergeCell ref="AR32:AS32"/>
    <mergeCell ref="AT32:AU32"/>
    <mergeCell ref="AV32:AW32"/>
    <mergeCell ref="Z32:AA32"/>
    <mergeCell ref="AB32:AC32"/>
    <mergeCell ref="AD32:AE32"/>
    <mergeCell ref="AF32:AG32"/>
    <mergeCell ref="AH32:AI32"/>
    <mergeCell ref="AJ32:AK32"/>
    <mergeCell ref="N32:O32"/>
    <mergeCell ref="P32:Q32"/>
    <mergeCell ref="R32:S32"/>
    <mergeCell ref="T32:U32"/>
    <mergeCell ref="V32:W32"/>
    <mergeCell ref="X32:Y32"/>
    <mergeCell ref="BJ31:BK31"/>
    <mergeCell ref="BL31:BM31"/>
    <mergeCell ref="D32:E32"/>
    <mergeCell ref="F32:G32"/>
    <mergeCell ref="H32:I32"/>
    <mergeCell ref="J32:K32"/>
    <mergeCell ref="L32:M32"/>
    <mergeCell ref="AR31:AS31"/>
    <mergeCell ref="AT31:AU31"/>
    <mergeCell ref="AV31:AW31"/>
    <mergeCell ref="AX31:AY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T31:U31"/>
    <mergeCell ref="V31:W31"/>
    <mergeCell ref="X31:Y31"/>
    <mergeCell ref="Z31:AA31"/>
    <mergeCell ref="AB31:AC31"/>
    <mergeCell ref="AD31:AE31"/>
    <mergeCell ref="BJ32:BK32"/>
    <mergeCell ref="BL32:BM32"/>
    <mergeCell ref="D31:E31"/>
    <mergeCell ref="F31:G31"/>
    <mergeCell ref="H31:I31"/>
    <mergeCell ref="J31:K31"/>
    <mergeCell ref="L31:M31"/>
    <mergeCell ref="N31:O31"/>
    <mergeCell ref="P31:Q31"/>
    <mergeCell ref="R31:S31"/>
    <mergeCell ref="AX30:AY30"/>
    <mergeCell ref="AZ30:BA30"/>
    <mergeCell ref="BB30:BC30"/>
    <mergeCell ref="BD30:BE30"/>
    <mergeCell ref="BF30:BG30"/>
    <mergeCell ref="BH30:BI30"/>
    <mergeCell ref="AL30:AM30"/>
    <mergeCell ref="AN30:AO30"/>
    <mergeCell ref="AP30:AQ30"/>
    <mergeCell ref="AR30:AS30"/>
    <mergeCell ref="AT30:AU30"/>
    <mergeCell ref="AV30:AW30"/>
    <mergeCell ref="Z30:AA30"/>
    <mergeCell ref="AB30:AC30"/>
    <mergeCell ref="AD30:AE30"/>
    <mergeCell ref="AF30:AG30"/>
    <mergeCell ref="AH30:AI30"/>
    <mergeCell ref="AJ30:AK30"/>
    <mergeCell ref="N30:O30"/>
    <mergeCell ref="P30:Q30"/>
    <mergeCell ref="R30:S30"/>
    <mergeCell ref="T30:U30"/>
    <mergeCell ref="V30:W30"/>
    <mergeCell ref="X30:Y30"/>
    <mergeCell ref="BD31:BE31"/>
    <mergeCell ref="BF31:BG31"/>
    <mergeCell ref="BH31:BI31"/>
    <mergeCell ref="BJ29:BK29"/>
    <mergeCell ref="BL29:BM29"/>
    <mergeCell ref="D30:E30"/>
    <mergeCell ref="F30:G30"/>
    <mergeCell ref="H30:I30"/>
    <mergeCell ref="J30:K30"/>
    <mergeCell ref="L30:M30"/>
    <mergeCell ref="AR29:AS29"/>
    <mergeCell ref="AT29:AU29"/>
    <mergeCell ref="AV29:AW29"/>
    <mergeCell ref="AX29:AY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BJ30:BK30"/>
    <mergeCell ref="BL30:BM30"/>
    <mergeCell ref="D29:E29"/>
    <mergeCell ref="F29:G29"/>
    <mergeCell ref="H29:I29"/>
    <mergeCell ref="J29:K29"/>
    <mergeCell ref="L29:M29"/>
    <mergeCell ref="N29:O29"/>
    <mergeCell ref="P29:Q29"/>
    <mergeCell ref="R29:S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BD29:BE29"/>
    <mergeCell ref="BF29:BG29"/>
    <mergeCell ref="BH29:BI29"/>
    <mergeCell ref="BJ27:BK27"/>
    <mergeCell ref="BL27:BM27"/>
    <mergeCell ref="D28:E28"/>
    <mergeCell ref="F28:G28"/>
    <mergeCell ref="H28:I28"/>
    <mergeCell ref="J28:K28"/>
    <mergeCell ref="L28:M28"/>
    <mergeCell ref="AR27:AS27"/>
    <mergeCell ref="AT27:AU27"/>
    <mergeCell ref="AV27:AW27"/>
    <mergeCell ref="AX27:AY27"/>
    <mergeCell ref="AZ27:BA27"/>
    <mergeCell ref="BB27:BC27"/>
    <mergeCell ref="AF27:AG27"/>
    <mergeCell ref="AH27:AI27"/>
    <mergeCell ref="AJ27:AK27"/>
    <mergeCell ref="AL27:AM27"/>
    <mergeCell ref="AN27:AO27"/>
    <mergeCell ref="AP27:AQ27"/>
    <mergeCell ref="T27:U27"/>
    <mergeCell ref="V27:W27"/>
    <mergeCell ref="X27:Y27"/>
    <mergeCell ref="Z27:AA27"/>
    <mergeCell ref="AB27:AC27"/>
    <mergeCell ref="AD27:AE27"/>
    <mergeCell ref="BJ28:BK28"/>
    <mergeCell ref="BL28:BM28"/>
    <mergeCell ref="D27:E27"/>
    <mergeCell ref="F27:G27"/>
    <mergeCell ref="H27:I27"/>
    <mergeCell ref="J27:K27"/>
    <mergeCell ref="L27:M27"/>
    <mergeCell ref="N27:O27"/>
    <mergeCell ref="P27:Q27"/>
    <mergeCell ref="R27:S27"/>
    <mergeCell ref="AX26:AY26"/>
    <mergeCell ref="AZ26:BA26"/>
    <mergeCell ref="BB26:BC26"/>
    <mergeCell ref="BD26:BE26"/>
    <mergeCell ref="BF26:BG26"/>
    <mergeCell ref="BH26:BI26"/>
    <mergeCell ref="AL26:AM26"/>
    <mergeCell ref="AN26:AO26"/>
    <mergeCell ref="AP26:AQ26"/>
    <mergeCell ref="AR26:AS26"/>
    <mergeCell ref="AT26:AU26"/>
    <mergeCell ref="AV26:AW26"/>
    <mergeCell ref="Z26:AA26"/>
    <mergeCell ref="AB26:AC26"/>
    <mergeCell ref="AD26:AE26"/>
    <mergeCell ref="AF26:AG26"/>
    <mergeCell ref="AH26:AI26"/>
    <mergeCell ref="AJ26:AK26"/>
    <mergeCell ref="N26:O26"/>
    <mergeCell ref="P26:Q26"/>
    <mergeCell ref="R26:S26"/>
    <mergeCell ref="T26:U26"/>
    <mergeCell ref="V26:W26"/>
    <mergeCell ref="X26:Y26"/>
    <mergeCell ref="BD27:BE27"/>
    <mergeCell ref="BF27:BG27"/>
    <mergeCell ref="BH27:BI27"/>
    <mergeCell ref="BJ25:BK25"/>
    <mergeCell ref="BL25:BM25"/>
    <mergeCell ref="D26:E26"/>
    <mergeCell ref="F26:G26"/>
    <mergeCell ref="H26:I26"/>
    <mergeCell ref="J26:K26"/>
    <mergeCell ref="L26:M26"/>
    <mergeCell ref="AR25:AS25"/>
    <mergeCell ref="AT25:AU25"/>
    <mergeCell ref="AV25:AW25"/>
    <mergeCell ref="AX25:AY25"/>
    <mergeCell ref="AZ25:BA25"/>
    <mergeCell ref="BB25:BC25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BJ26:BK26"/>
    <mergeCell ref="BL26:BM26"/>
    <mergeCell ref="D25:E25"/>
    <mergeCell ref="F25:G25"/>
    <mergeCell ref="H25:I25"/>
    <mergeCell ref="J25:K25"/>
    <mergeCell ref="L25:M25"/>
    <mergeCell ref="N25:O25"/>
    <mergeCell ref="P25:Q25"/>
    <mergeCell ref="R25:S25"/>
    <mergeCell ref="AX24:AY24"/>
    <mergeCell ref="AZ24:BA24"/>
    <mergeCell ref="BB24:BC24"/>
    <mergeCell ref="BD24:BE24"/>
    <mergeCell ref="BF24:BG24"/>
    <mergeCell ref="BH24:BI24"/>
    <mergeCell ref="AL24:AM24"/>
    <mergeCell ref="AN24:AO24"/>
    <mergeCell ref="AP24:AQ24"/>
    <mergeCell ref="AR24:AS24"/>
    <mergeCell ref="AT24:AU24"/>
    <mergeCell ref="AV24:AW24"/>
    <mergeCell ref="Z24:AA24"/>
    <mergeCell ref="AB24:AC24"/>
    <mergeCell ref="AD24:AE24"/>
    <mergeCell ref="AF24:AG24"/>
    <mergeCell ref="AH24:AI24"/>
    <mergeCell ref="AJ24:AK24"/>
    <mergeCell ref="N24:O24"/>
    <mergeCell ref="P24:Q24"/>
    <mergeCell ref="R24:S24"/>
    <mergeCell ref="T24:U24"/>
    <mergeCell ref="V24:W24"/>
    <mergeCell ref="X24:Y24"/>
    <mergeCell ref="BD25:BE25"/>
    <mergeCell ref="BF25:BG25"/>
    <mergeCell ref="BH25:BI25"/>
    <mergeCell ref="BF23:BG23"/>
    <mergeCell ref="BH23:BI23"/>
    <mergeCell ref="BJ23:BK23"/>
    <mergeCell ref="BL23:BM23"/>
    <mergeCell ref="D24:E24"/>
    <mergeCell ref="F24:G24"/>
    <mergeCell ref="H24:I24"/>
    <mergeCell ref="J24:K24"/>
    <mergeCell ref="L24:M24"/>
    <mergeCell ref="AR23:AS23"/>
    <mergeCell ref="AT23:AU23"/>
    <mergeCell ref="AV23:AW23"/>
    <mergeCell ref="AX23:AY23"/>
    <mergeCell ref="AZ23:BA23"/>
    <mergeCell ref="BB23:BC23"/>
    <mergeCell ref="AF23:AG23"/>
    <mergeCell ref="AH23:AI23"/>
    <mergeCell ref="AJ23:AK23"/>
    <mergeCell ref="AL23:AM23"/>
    <mergeCell ref="AN23:AO23"/>
    <mergeCell ref="AP23:AQ23"/>
    <mergeCell ref="T23:U23"/>
    <mergeCell ref="V23:W23"/>
    <mergeCell ref="X23:Y23"/>
    <mergeCell ref="Z23:AA23"/>
    <mergeCell ref="AB23:AC23"/>
    <mergeCell ref="AD23:AE23"/>
    <mergeCell ref="BJ24:BK24"/>
    <mergeCell ref="BL24:BM24"/>
    <mergeCell ref="BL22:BM22"/>
    <mergeCell ref="D23:E23"/>
    <mergeCell ref="F23:G23"/>
    <mergeCell ref="H23:I23"/>
    <mergeCell ref="J23:K23"/>
    <mergeCell ref="L23:M23"/>
    <mergeCell ref="N23:O23"/>
    <mergeCell ref="P23:Q23"/>
    <mergeCell ref="R23:S23"/>
    <mergeCell ref="AX22:AY22"/>
    <mergeCell ref="AZ22:BA22"/>
    <mergeCell ref="BB22:BC22"/>
    <mergeCell ref="BD22:BE22"/>
    <mergeCell ref="BF22:BG22"/>
    <mergeCell ref="BH22:BI22"/>
    <mergeCell ref="AL22:AM22"/>
    <mergeCell ref="AN22:AO22"/>
    <mergeCell ref="AP22:AQ22"/>
    <mergeCell ref="AR22:AS22"/>
    <mergeCell ref="AT22:AU22"/>
    <mergeCell ref="AV22:AW22"/>
    <mergeCell ref="Z22:AA22"/>
    <mergeCell ref="AB22:AC22"/>
    <mergeCell ref="AD22:AE22"/>
    <mergeCell ref="AF22:AG22"/>
    <mergeCell ref="AH22:AI22"/>
    <mergeCell ref="AJ22:AK22"/>
    <mergeCell ref="N22:O22"/>
    <mergeCell ref="P22:Q22"/>
    <mergeCell ref="R22:S22"/>
    <mergeCell ref="T22:U22"/>
    <mergeCell ref="BD23:BE23"/>
    <mergeCell ref="T20:U20"/>
    <mergeCell ref="V22:W22"/>
    <mergeCell ref="X22:Y22"/>
    <mergeCell ref="BD21:BE21"/>
    <mergeCell ref="BF21:BG21"/>
    <mergeCell ref="BH21:BI21"/>
    <mergeCell ref="BJ21:BK21"/>
    <mergeCell ref="BL21:BM21"/>
    <mergeCell ref="D22:E22"/>
    <mergeCell ref="F22:G22"/>
    <mergeCell ref="H22:I22"/>
    <mergeCell ref="J22:K22"/>
    <mergeCell ref="L22:M22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T21:U21"/>
    <mergeCell ref="V21:W21"/>
    <mergeCell ref="X21:Y21"/>
    <mergeCell ref="Z21:AA21"/>
    <mergeCell ref="AB21:AC21"/>
    <mergeCell ref="AD21:AE21"/>
    <mergeCell ref="BJ22:BK22"/>
    <mergeCell ref="AD19:AE19"/>
    <mergeCell ref="BJ20:BK20"/>
    <mergeCell ref="BL20:BM20"/>
    <mergeCell ref="D21:E21"/>
    <mergeCell ref="F21:G21"/>
    <mergeCell ref="H21:I21"/>
    <mergeCell ref="J21:K21"/>
    <mergeCell ref="L21:M21"/>
    <mergeCell ref="N21:O21"/>
    <mergeCell ref="P21:Q21"/>
    <mergeCell ref="R21:S21"/>
    <mergeCell ref="AX20:AY20"/>
    <mergeCell ref="AZ20:BA20"/>
    <mergeCell ref="BB20:BC20"/>
    <mergeCell ref="BD20:BE20"/>
    <mergeCell ref="BF20:BG20"/>
    <mergeCell ref="BH20:BI20"/>
    <mergeCell ref="AL20:AM20"/>
    <mergeCell ref="AN20:AO20"/>
    <mergeCell ref="AP20:AQ20"/>
    <mergeCell ref="AR20:AS20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N20:O20"/>
    <mergeCell ref="P20:Q20"/>
    <mergeCell ref="R20:S20"/>
    <mergeCell ref="P18:Q18"/>
    <mergeCell ref="R18:S18"/>
    <mergeCell ref="T18:U18"/>
    <mergeCell ref="V20:W20"/>
    <mergeCell ref="X20:Y20"/>
    <mergeCell ref="BD19:BE19"/>
    <mergeCell ref="BF19:BG19"/>
    <mergeCell ref="BH19:BI19"/>
    <mergeCell ref="BJ19:BK19"/>
    <mergeCell ref="BL19:BM19"/>
    <mergeCell ref="D20:E20"/>
    <mergeCell ref="F20:G20"/>
    <mergeCell ref="H20:I20"/>
    <mergeCell ref="J20:K20"/>
    <mergeCell ref="L20:M20"/>
    <mergeCell ref="AR19:AS19"/>
    <mergeCell ref="AT19:AU19"/>
    <mergeCell ref="AV19:AW19"/>
    <mergeCell ref="AX19:AY19"/>
    <mergeCell ref="AZ19:BA19"/>
    <mergeCell ref="BB19:BC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X19:Y19"/>
    <mergeCell ref="Z19:AA19"/>
    <mergeCell ref="AB19:AC19"/>
    <mergeCell ref="AZ18:BA18"/>
    <mergeCell ref="BB18:BC18"/>
    <mergeCell ref="BD18:BE18"/>
    <mergeCell ref="BF18:BG18"/>
    <mergeCell ref="BH18:BI18"/>
    <mergeCell ref="AL18:AM18"/>
    <mergeCell ref="AN18:AO18"/>
    <mergeCell ref="AP18:AQ18"/>
    <mergeCell ref="AR18:AS18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X18:Y18"/>
    <mergeCell ref="BD17:BE17"/>
    <mergeCell ref="BF17:BG17"/>
    <mergeCell ref="BH17:BI17"/>
    <mergeCell ref="BJ17:BK17"/>
    <mergeCell ref="BL17:BM17"/>
    <mergeCell ref="D18:E18"/>
    <mergeCell ref="F18:G18"/>
    <mergeCell ref="H18:I18"/>
    <mergeCell ref="J18:K18"/>
    <mergeCell ref="L18:M18"/>
    <mergeCell ref="AR17:AS17"/>
    <mergeCell ref="AT17:AU17"/>
    <mergeCell ref="AV17:AW17"/>
    <mergeCell ref="AX17:AY17"/>
    <mergeCell ref="AZ17:BA17"/>
    <mergeCell ref="BB17:BC17"/>
    <mergeCell ref="AF17:AG17"/>
    <mergeCell ref="AH17:AI17"/>
    <mergeCell ref="AJ17:AK17"/>
    <mergeCell ref="AL17:AM17"/>
    <mergeCell ref="AN17:AO17"/>
    <mergeCell ref="AP17:AQ17"/>
    <mergeCell ref="T17:U17"/>
    <mergeCell ref="V17:W17"/>
    <mergeCell ref="X17:Y17"/>
    <mergeCell ref="Z17:AA17"/>
    <mergeCell ref="AB17:AC17"/>
    <mergeCell ref="AD17:AE17"/>
    <mergeCell ref="BJ18:BK18"/>
    <mergeCell ref="BL18:BM18"/>
    <mergeCell ref="AX18:AY18"/>
    <mergeCell ref="U7:V7"/>
    <mergeCell ref="B17:B34"/>
    <mergeCell ref="D17:E17"/>
    <mergeCell ref="F17:G17"/>
    <mergeCell ref="H17:I17"/>
    <mergeCell ref="J17:K17"/>
    <mergeCell ref="L17:M17"/>
    <mergeCell ref="N17:O17"/>
    <mergeCell ref="P17:Q17"/>
    <mergeCell ref="R17:S17"/>
    <mergeCell ref="R2:T2"/>
    <mergeCell ref="U2:V2"/>
    <mergeCell ref="U3:V3"/>
    <mergeCell ref="U4:V4"/>
    <mergeCell ref="U5:V5"/>
    <mergeCell ref="U6:V6"/>
    <mergeCell ref="B2:B6"/>
    <mergeCell ref="C2:H2"/>
    <mergeCell ref="J2:K2"/>
    <mergeCell ref="L2:M2"/>
    <mergeCell ref="N2:O2"/>
    <mergeCell ref="P2:Q2"/>
    <mergeCell ref="V18:W18"/>
    <mergeCell ref="D19:E19"/>
    <mergeCell ref="F19:G19"/>
    <mergeCell ref="H19:I19"/>
    <mergeCell ref="J19:K19"/>
    <mergeCell ref="L19:M19"/>
    <mergeCell ref="N19:O19"/>
    <mergeCell ref="P19:Q19"/>
    <mergeCell ref="R19:S19"/>
    <mergeCell ref="N18:O18"/>
  </mergeCells>
  <phoneticPr fontId="1"/>
  <conditionalFormatting sqref="D17:BM18">
    <cfRule type="expression" dxfId="27" priority="1" stopIfTrue="1">
      <formula>D$43=7</formula>
    </cfRule>
    <cfRule type="expression" dxfId="26" priority="2">
      <formula>D$43=1</formula>
    </cfRule>
  </conditionalFormatting>
  <conditionalFormatting sqref="D36:BM37">
    <cfRule type="expression" dxfId="25" priority="3" stopIfTrue="1">
      <formula>D$43=7</formula>
    </cfRule>
    <cfRule type="expression" dxfId="24" priority="4">
      <formula>D$43=1</formula>
    </cfRule>
  </conditionalFormatting>
  <conditionalFormatting sqref="D43:BM45">
    <cfRule type="expression" dxfId="23" priority="5" stopIfTrue="1">
      <formula>D$43=7</formula>
    </cfRule>
    <cfRule type="expression" dxfId="22" priority="6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5399B0C-2BDE-D44C-905C-55D5616757C4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BK47:BK56 BK58:BK67 BK69:BK78 BK80:BK89 BK91:BK93 BK95:BK97 BK127:BK129 BK107:BK109 BK111:BK113 BK103:BK105 BK123:BK125 BK99:BK101 BK115:BK117 BK119:BK121 BM47:BM56 BM58:BM67 BM69:BM78 BM80:BM89 BM91:BM93 BM95:BM97 BM127:BM129 BM107:BM109 BM111:BM113 BM103:BM105 BM123:BM125 BM99:BM101 BM115:BM117 BM119:BM121 E38:E41 G38:G41 I38:I41 K38:K41 M38:M41 O38:O41 Q38:Q41 S38:S41 U38:U41 W38:W41 Y38:Y41 AA38:AA41 AC38:AC41 AE38:AE41 AG38:AG41 AI38:AI41 AK38:AK41 AM38:AM41 AO38:AO41 AQ38:AQ41 AS38:AS41 AU38:AU41 AW38:AW41 AY38:AY41 BA38:BA41 BC38:BC41 BE38:BE41 BG38:BG41 BI38:BI41 BK38:BK41 BM38:BM41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9754B-57E0-404C-BAAA-A34F755583D1}">
  <dimension ref="B1:BM133"/>
  <sheetViews>
    <sheetView showGridLines="0" zoomScale="90" zoomScaleNormal="90" workbookViewId="0">
      <pane xSplit="3" ySplit="18" topLeftCell="D19" activePane="bottomRight" state="frozen"/>
      <selection pane="topRight" activeCell="D1" sqref="D1"/>
      <selection pane="bottomLeft" activeCell="A19" sqref="A19"/>
      <selection pane="bottomRight"/>
    </sheetView>
  </sheetViews>
  <sheetFormatPr baseColWidth="10" defaultRowHeight="20"/>
  <cols>
    <col min="1" max="1" width="4.140625" customWidth="1"/>
    <col min="3" max="3" width="12.85546875" customWidth="1"/>
    <col min="5" max="5" width="11.28515625" customWidth="1"/>
  </cols>
  <sheetData>
    <row r="1" spans="2:25" ht="21" thickBot="1"/>
    <row r="2" spans="2:25">
      <c r="B2" s="148" t="s">
        <v>91</v>
      </c>
      <c r="C2" s="189" t="s">
        <v>67</v>
      </c>
      <c r="D2" s="190"/>
      <c r="E2" s="190"/>
      <c r="F2" s="190"/>
      <c r="G2" s="190"/>
      <c r="H2" s="191"/>
      <c r="J2" s="192" t="s">
        <v>45</v>
      </c>
      <c r="K2" s="193"/>
      <c r="L2" s="192" t="s">
        <v>48</v>
      </c>
      <c r="M2" s="194"/>
      <c r="N2" s="193" t="s">
        <v>49</v>
      </c>
      <c r="O2" s="193"/>
      <c r="P2" s="192" t="s">
        <v>50</v>
      </c>
      <c r="Q2" s="194"/>
      <c r="R2" s="193" t="s">
        <v>51</v>
      </c>
      <c r="S2" s="193"/>
      <c r="T2" s="194"/>
      <c r="U2" s="192" t="s">
        <v>74</v>
      </c>
      <c r="V2" s="194"/>
    </row>
    <row r="3" spans="2:25">
      <c r="B3" s="148"/>
      <c r="C3" s="60" t="s">
        <v>68</v>
      </c>
      <c r="D3" s="61" t="s">
        <v>69</v>
      </c>
      <c r="E3" s="61" t="s">
        <v>70</v>
      </c>
      <c r="F3" s="62" t="s">
        <v>71</v>
      </c>
      <c r="G3" s="61" t="s">
        <v>69</v>
      </c>
      <c r="H3" s="63" t="s">
        <v>70</v>
      </c>
      <c r="J3" s="64" t="s">
        <v>72</v>
      </c>
      <c r="K3" s="65" t="s">
        <v>69</v>
      </c>
      <c r="L3" s="64" t="s">
        <v>72</v>
      </c>
      <c r="M3" s="66" t="s">
        <v>69</v>
      </c>
      <c r="N3" s="65" t="s">
        <v>72</v>
      </c>
      <c r="O3" s="65" t="s">
        <v>69</v>
      </c>
      <c r="P3" s="64" t="s">
        <v>72</v>
      </c>
      <c r="Q3" s="66" t="s">
        <v>69</v>
      </c>
      <c r="R3" s="65" t="s">
        <v>72</v>
      </c>
      <c r="S3" s="65" t="s">
        <v>73</v>
      </c>
      <c r="T3" s="66" t="s">
        <v>69</v>
      </c>
      <c r="U3" s="149">
        <f>K14-SUM(M14,O14,Q14)</f>
        <v>190000</v>
      </c>
      <c r="V3" s="150"/>
      <c r="X3" s="74" t="s">
        <v>77</v>
      </c>
      <c r="Y3" s="69">
        <f>M14</f>
        <v>40000</v>
      </c>
    </row>
    <row r="4" spans="2:25">
      <c r="B4" s="148"/>
      <c r="C4" s="36" t="str">
        <f>設定!B5</f>
        <v>ゆうちょ(夫）</v>
      </c>
      <c r="D4" s="69">
        <f>SUMIF($E$58:$BM$130,設定!B5,$D$58:$BM$130)</f>
        <v>70000</v>
      </c>
      <c r="E4" s="70">
        <f>D4/$G$14</f>
        <v>0.47619047619047616</v>
      </c>
      <c r="F4" s="67">
        <f>設定!B15</f>
        <v>0</v>
      </c>
      <c r="G4" s="69">
        <f>SUMIF($E$58:$BM$130,設定!B15,$D$58:$BM$130)</f>
        <v>0</v>
      </c>
      <c r="H4" s="71">
        <f>G4/$G$14</f>
        <v>0</v>
      </c>
      <c r="J4" s="36" t="str">
        <f>設定!D5</f>
        <v>夫</v>
      </c>
      <c r="K4" s="69">
        <f t="shared" ref="K4:K13" si="0">SUM(D47:BM47)</f>
        <v>300000</v>
      </c>
      <c r="L4" s="36" t="str">
        <f>設定!F5</f>
        <v>所得税</v>
      </c>
      <c r="M4" s="72">
        <f t="shared" ref="M4:M13" si="1">SUM(D58:BM58)</f>
        <v>30000</v>
      </c>
      <c r="N4" s="68" t="str">
        <f>設定!H5</f>
        <v>こども</v>
      </c>
      <c r="O4" s="69">
        <f t="shared" ref="O4:O13" si="2">SUM(D69:BM69)</f>
        <v>30000</v>
      </c>
      <c r="P4" s="36" t="str">
        <f>設定!J5</f>
        <v>住居費</v>
      </c>
      <c r="Q4" s="72">
        <f t="shared" ref="Q4:Q13" si="3">SUM(D80:BM80)</f>
        <v>70000</v>
      </c>
      <c r="R4" s="68" t="str">
        <f>設定!L5</f>
        <v>食費</v>
      </c>
      <c r="S4" s="73"/>
      <c r="T4" s="72">
        <f>SUM(D94:BM94)</f>
        <v>7000</v>
      </c>
      <c r="U4" s="195" t="s">
        <v>58</v>
      </c>
      <c r="V4" s="196"/>
      <c r="X4" s="74" t="s">
        <v>49</v>
      </c>
      <c r="Y4" s="69">
        <f>O14</f>
        <v>30000</v>
      </c>
    </row>
    <row r="5" spans="2:25">
      <c r="B5" s="148"/>
      <c r="C5" s="36" t="str">
        <f>設定!B6</f>
        <v>ゆうちょ(妻）</v>
      </c>
      <c r="D5" s="69">
        <f>SUMIF($E$58:$BM$130,設定!B6,$D$58:$BM$130)</f>
        <v>0</v>
      </c>
      <c r="E5" s="70">
        <f t="shared" ref="E5:E13" si="4">D5/$G$14</f>
        <v>0</v>
      </c>
      <c r="F5" s="67">
        <f>設定!B16</f>
        <v>0</v>
      </c>
      <c r="G5" s="69">
        <f>SUMIF($E$58:$BM$130,設定!B16,$D$58:$BM$130)</f>
        <v>0</v>
      </c>
      <c r="H5" s="71">
        <f t="shared" ref="H5:H8" si="5">G5/$G$14</f>
        <v>0</v>
      </c>
      <c r="J5" s="36" t="str">
        <f>設定!D6</f>
        <v>妻パート</v>
      </c>
      <c r="K5" s="69">
        <f t="shared" si="0"/>
        <v>0</v>
      </c>
      <c r="L5" s="36" t="str">
        <f>設定!F6</f>
        <v>住民税</v>
      </c>
      <c r="M5" s="72">
        <f t="shared" si="1"/>
        <v>10000</v>
      </c>
      <c r="N5" s="68" t="str">
        <f>設定!H6</f>
        <v>夫</v>
      </c>
      <c r="O5" s="69">
        <f t="shared" si="2"/>
        <v>0</v>
      </c>
      <c r="P5" s="36" t="str">
        <f>設定!J6</f>
        <v>光熱費</v>
      </c>
      <c r="Q5" s="72">
        <f t="shared" si="3"/>
        <v>0</v>
      </c>
      <c r="R5" s="68" t="str">
        <f>設定!L6</f>
        <v>外食</v>
      </c>
      <c r="S5" s="73"/>
      <c r="T5" s="72">
        <f>SUM(D98:BM98)</f>
        <v>0</v>
      </c>
      <c r="U5" s="149">
        <f>SUM(M14,O14,Q14,T14)</f>
        <v>147000</v>
      </c>
      <c r="V5" s="150"/>
      <c r="X5" s="74" t="s">
        <v>50</v>
      </c>
      <c r="Y5" s="69">
        <f>Q14</f>
        <v>70000</v>
      </c>
    </row>
    <row r="6" spans="2:25">
      <c r="B6" s="148"/>
      <c r="C6" s="36" t="str">
        <f>設定!B7</f>
        <v>ゆうちょ(子供）</v>
      </c>
      <c r="D6" s="69">
        <f>SUMIF($E$58:$BM$130,設定!B7,$D$58:$BM$130)</f>
        <v>0</v>
      </c>
      <c r="E6" s="70">
        <f t="shared" si="4"/>
        <v>0</v>
      </c>
      <c r="F6" s="67">
        <f>設定!B17</f>
        <v>0</v>
      </c>
      <c r="G6" s="69">
        <f>SUMIF($E$58:$BM$130,設定!B17,$D$58:$BM$130)</f>
        <v>0</v>
      </c>
      <c r="H6" s="71">
        <f t="shared" si="5"/>
        <v>0</v>
      </c>
      <c r="J6" s="36" t="str">
        <f>設定!D7</f>
        <v>ボーナス</v>
      </c>
      <c r="K6" s="69">
        <f t="shared" si="0"/>
        <v>0</v>
      </c>
      <c r="L6" s="36" t="str">
        <f>設定!F7</f>
        <v>健康保険</v>
      </c>
      <c r="M6" s="72">
        <f t="shared" si="1"/>
        <v>0</v>
      </c>
      <c r="N6" s="68" t="str">
        <f>設定!H7</f>
        <v>妻</v>
      </c>
      <c r="O6" s="69">
        <f t="shared" si="2"/>
        <v>0</v>
      </c>
      <c r="P6" s="36" t="str">
        <f>設定!J7</f>
        <v>水道費</v>
      </c>
      <c r="Q6" s="72">
        <f t="shared" si="3"/>
        <v>0</v>
      </c>
      <c r="R6" s="68" t="str">
        <f>設定!L7</f>
        <v>日用品</v>
      </c>
      <c r="S6" s="73"/>
      <c r="T6" s="72">
        <f>SUM(D102:BM102)</f>
        <v>0</v>
      </c>
      <c r="U6" s="195" t="s">
        <v>75</v>
      </c>
      <c r="V6" s="196"/>
      <c r="X6" s="74" t="s">
        <v>51</v>
      </c>
      <c r="Y6" s="69">
        <f>T14</f>
        <v>7000</v>
      </c>
    </row>
    <row r="7" spans="2:25" ht="21" thickBot="1">
      <c r="C7" s="36" t="str">
        <f>設定!B8</f>
        <v>PayPay</v>
      </c>
      <c r="D7" s="69">
        <f>SUMIF($E$58:$BM$130,設定!B8,$D$58:$BM$130)</f>
        <v>0</v>
      </c>
      <c r="E7" s="70">
        <f t="shared" si="4"/>
        <v>0</v>
      </c>
      <c r="F7" s="67">
        <f>設定!B18</f>
        <v>0</v>
      </c>
      <c r="G7" s="69">
        <f>SUMIF($E$58:$BM$130,設定!B18,$D$58:$BM$130)</f>
        <v>0</v>
      </c>
      <c r="H7" s="71">
        <f t="shared" si="5"/>
        <v>0</v>
      </c>
      <c r="J7" s="36" t="str">
        <f>設定!D8</f>
        <v>児童手当</v>
      </c>
      <c r="K7" s="69">
        <f t="shared" si="0"/>
        <v>0</v>
      </c>
      <c r="L7" s="36" t="str">
        <f>設定!F8</f>
        <v>厚生年金</v>
      </c>
      <c r="M7" s="72">
        <f t="shared" si="1"/>
        <v>0</v>
      </c>
      <c r="N7" s="68">
        <f>設定!H8</f>
        <v>0</v>
      </c>
      <c r="O7" s="69">
        <f t="shared" si="2"/>
        <v>0</v>
      </c>
      <c r="P7" s="36" t="str">
        <f>設定!J8</f>
        <v>通信費</v>
      </c>
      <c r="Q7" s="72">
        <f t="shared" si="3"/>
        <v>0</v>
      </c>
      <c r="R7" s="68" t="str">
        <f>設定!L8</f>
        <v>娯楽費</v>
      </c>
      <c r="S7" s="73"/>
      <c r="T7" s="72">
        <f>SUM(D106:BM106)</f>
        <v>0</v>
      </c>
      <c r="U7" s="151">
        <f>K14-U5</f>
        <v>183000</v>
      </c>
      <c r="V7" s="152"/>
    </row>
    <row r="8" spans="2:25">
      <c r="C8" s="36" t="str">
        <f>設定!B9</f>
        <v>現金</v>
      </c>
      <c r="D8" s="69">
        <f>SUMIF($E$58:$BM$130,設定!B9,$D$58:$BM$130)</f>
        <v>0</v>
      </c>
      <c r="E8" s="70">
        <f t="shared" si="4"/>
        <v>0</v>
      </c>
      <c r="F8" s="67">
        <f>設定!B19</f>
        <v>0</v>
      </c>
      <c r="G8" s="69">
        <f>SUMIF($E$58:$BM$130,設定!B19,$D$58:$BM$130)</f>
        <v>0</v>
      </c>
      <c r="H8" s="71">
        <f t="shared" si="5"/>
        <v>0</v>
      </c>
      <c r="J8" s="36" t="str">
        <f>設定!D9</f>
        <v>雑収入</v>
      </c>
      <c r="K8" s="69">
        <f t="shared" si="0"/>
        <v>30000</v>
      </c>
      <c r="L8" s="36">
        <f>設定!F9</f>
        <v>0</v>
      </c>
      <c r="M8" s="72">
        <f t="shared" si="1"/>
        <v>0</v>
      </c>
      <c r="N8" s="68">
        <f>設定!H9</f>
        <v>0</v>
      </c>
      <c r="O8" s="69">
        <f t="shared" si="2"/>
        <v>0</v>
      </c>
      <c r="P8" s="36" t="str">
        <f>設定!J9</f>
        <v>車費</v>
      </c>
      <c r="Q8" s="72">
        <f t="shared" si="3"/>
        <v>0</v>
      </c>
      <c r="R8" s="68" t="str">
        <f>設定!L9</f>
        <v>美容費</v>
      </c>
      <c r="S8" s="73"/>
      <c r="T8" s="72">
        <f>SUM(D110:BM110)</f>
        <v>0</v>
      </c>
    </row>
    <row r="9" spans="2:25">
      <c r="C9" s="36" t="str">
        <f>設定!B10</f>
        <v>JCB</v>
      </c>
      <c r="D9" s="69">
        <f>SUMIF($E$58:$BM$130,設定!B10,$D$58:$BM$130)</f>
        <v>70000</v>
      </c>
      <c r="E9" s="70">
        <f t="shared" si="4"/>
        <v>0.47619047619047616</v>
      </c>
      <c r="F9" s="67"/>
      <c r="G9" s="69"/>
      <c r="H9" s="59"/>
      <c r="J9" s="36">
        <f>設定!D10</f>
        <v>0</v>
      </c>
      <c r="K9" s="69">
        <f t="shared" si="0"/>
        <v>0</v>
      </c>
      <c r="L9" s="36">
        <f>設定!F10</f>
        <v>0</v>
      </c>
      <c r="M9" s="72">
        <f t="shared" si="1"/>
        <v>0</v>
      </c>
      <c r="N9" s="68">
        <f>設定!H10</f>
        <v>0</v>
      </c>
      <c r="O9" s="69">
        <f t="shared" si="2"/>
        <v>0</v>
      </c>
      <c r="P9" s="36" t="str">
        <f>設定!J10</f>
        <v>自己投資</v>
      </c>
      <c r="Q9" s="72">
        <f t="shared" si="3"/>
        <v>0</v>
      </c>
      <c r="R9" s="68" t="str">
        <f>設定!L10</f>
        <v>交際費</v>
      </c>
      <c r="S9" s="73"/>
      <c r="T9" s="72">
        <f>SUM(D114:BM114)</f>
        <v>0</v>
      </c>
    </row>
    <row r="10" spans="2:25">
      <c r="C10" s="36" t="str">
        <f>設定!B11</f>
        <v>VISA</v>
      </c>
      <c r="D10" s="69">
        <f>SUMIF($E$58:$BM$130,設定!B11,$D$58:$BM$130)</f>
        <v>7000</v>
      </c>
      <c r="E10" s="70">
        <f t="shared" si="4"/>
        <v>4.7619047619047616E-2</v>
      </c>
      <c r="F10" s="67"/>
      <c r="G10" s="69"/>
      <c r="H10" s="59"/>
      <c r="J10" s="36">
        <f>設定!D11</f>
        <v>0</v>
      </c>
      <c r="K10" s="69">
        <f t="shared" si="0"/>
        <v>0</v>
      </c>
      <c r="L10" s="36">
        <f>設定!F11</f>
        <v>0</v>
      </c>
      <c r="M10" s="72">
        <f t="shared" si="1"/>
        <v>0</v>
      </c>
      <c r="N10" s="68">
        <f>設定!H11</f>
        <v>0</v>
      </c>
      <c r="O10" s="69">
        <f t="shared" si="2"/>
        <v>0</v>
      </c>
      <c r="P10" s="36">
        <f>設定!J11</f>
        <v>0</v>
      </c>
      <c r="Q10" s="72">
        <f t="shared" si="3"/>
        <v>0</v>
      </c>
      <c r="R10" s="68" t="str">
        <f>設定!L11</f>
        <v>その他</v>
      </c>
      <c r="S10" s="73"/>
      <c r="T10" s="72">
        <f>SUM(D118:BM118)</f>
        <v>0</v>
      </c>
    </row>
    <row r="11" spans="2:25">
      <c r="C11" s="36" t="str">
        <f>設定!B12</f>
        <v>MASTER</v>
      </c>
      <c r="D11" s="69">
        <f>SUMIF($E$58:$BM$130,設定!B12,$D$58:$BM$130)</f>
        <v>0</v>
      </c>
      <c r="E11" s="70">
        <f t="shared" si="4"/>
        <v>0</v>
      </c>
      <c r="F11" s="67"/>
      <c r="G11" s="69"/>
      <c r="H11" s="59"/>
      <c r="J11" s="36">
        <f>設定!D12</f>
        <v>0</v>
      </c>
      <c r="K11" s="69">
        <f t="shared" si="0"/>
        <v>0</v>
      </c>
      <c r="L11" s="36">
        <f>設定!F12</f>
        <v>0</v>
      </c>
      <c r="M11" s="72">
        <f t="shared" si="1"/>
        <v>0</v>
      </c>
      <c r="N11" s="68">
        <f>設定!H12</f>
        <v>0</v>
      </c>
      <c r="O11" s="69">
        <f t="shared" si="2"/>
        <v>0</v>
      </c>
      <c r="P11" s="36">
        <f>設定!J12</f>
        <v>0</v>
      </c>
      <c r="Q11" s="72">
        <f t="shared" si="3"/>
        <v>0</v>
      </c>
      <c r="R11" s="68">
        <f>設定!L12</f>
        <v>0</v>
      </c>
      <c r="S11" s="73"/>
      <c r="T11" s="72">
        <f>SUM(D122:BM122)</f>
        <v>0</v>
      </c>
    </row>
    <row r="12" spans="2:25">
      <c r="C12" s="36" t="str">
        <f>設定!B13</f>
        <v>GMO証券</v>
      </c>
      <c r="D12" s="69">
        <f>SUMIF($E$58:$BM$130,設定!B13,$D$58:$BM$130)</f>
        <v>0</v>
      </c>
      <c r="E12" s="70">
        <f t="shared" si="4"/>
        <v>0</v>
      </c>
      <c r="F12" s="67"/>
      <c r="G12" s="69"/>
      <c r="H12" s="59"/>
      <c r="J12" s="36">
        <f>設定!D13</f>
        <v>0</v>
      </c>
      <c r="K12" s="69">
        <f t="shared" si="0"/>
        <v>0</v>
      </c>
      <c r="L12" s="36">
        <f>設定!F13</f>
        <v>0</v>
      </c>
      <c r="M12" s="72">
        <f t="shared" si="1"/>
        <v>0</v>
      </c>
      <c r="N12" s="68">
        <f>設定!H13</f>
        <v>0</v>
      </c>
      <c r="O12" s="69">
        <f t="shared" si="2"/>
        <v>0</v>
      </c>
      <c r="P12" s="36">
        <f>設定!J13</f>
        <v>0</v>
      </c>
      <c r="Q12" s="72">
        <f t="shared" si="3"/>
        <v>0</v>
      </c>
      <c r="R12" s="68">
        <f>設定!L13</f>
        <v>0</v>
      </c>
      <c r="S12" s="73"/>
      <c r="T12" s="72">
        <f>SUM(D126:BM126)</f>
        <v>0</v>
      </c>
    </row>
    <row r="13" spans="2:25">
      <c r="C13" s="36">
        <f>設定!B14</f>
        <v>0</v>
      </c>
      <c r="D13" s="69">
        <f>SUMIF($E$58:$BM$130,設定!B14,$D$58:$BM$130)</f>
        <v>0</v>
      </c>
      <c r="E13" s="70">
        <f t="shared" si="4"/>
        <v>0</v>
      </c>
      <c r="F13" s="67"/>
      <c r="G13" s="69"/>
      <c r="H13" s="59"/>
      <c r="J13" s="36">
        <f>設定!D14</f>
        <v>0</v>
      </c>
      <c r="K13" s="69">
        <f t="shared" si="0"/>
        <v>0</v>
      </c>
      <c r="L13" s="36">
        <f>設定!F14</f>
        <v>0</v>
      </c>
      <c r="M13" s="72">
        <f t="shared" si="1"/>
        <v>0</v>
      </c>
      <c r="N13" s="68">
        <f>設定!H14</f>
        <v>0</v>
      </c>
      <c r="O13" s="69">
        <f t="shared" si="2"/>
        <v>0</v>
      </c>
      <c r="P13" s="36">
        <f>設定!J14</f>
        <v>0</v>
      </c>
      <c r="Q13" s="72">
        <f t="shared" si="3"/>
        <v>0</v>
      </c>
      <c r="R13" s="68">
        <f>設定!L14</f>
        <v>0</v>
      </c>
      <c r="S13" s="73"/>
      <c r="T13" s="72">
        <f>SUM(D130:BM130)</f>
        <v>0</v>
      </c>
    </row>
    <row r="14" spans="2:25" s="75" customFormat="1" ht="21" thickBot="1">
      <c r="C14" s="76"/>
      <c r="D14" s="77"/>
      <c r="E14" s="77"/>
      <c r="F14" s="77" t="s">
        <v>76</v>
      </c>
      <c r="G14" s="78">
        <f>SUM(D4:D13,G4:G8)</f>
        <v>147000</v>
      </c>
      <c r="H14" s="79">
        <f>SUM(E4:E13,H4:H8)</f>
        <v>1</v>
      </c>
      <c r="J14" s="76" t="s">
        <v>65</v>
      </c>
      <c r="K14" s="78">
        <f>SUM(K4:K13)</f>
        <v>330000</v>
      </c>
      <c r="L14" s="76" t="s">
        <v>65</v>
      </c>
      <c r="M14" s="78">
        <f>SUM(M4:M13)</f>
        <v>40000</v>
      </c>
      <c r="N14" s="76" t="s">
        <v>65</v>
      </c>
      <c r="O14" s="78">
        <f>SUM(O4:O13)</f>
        <v>30000</v>
      </c>
      <c r="P14" s="76" t="s">
        <v>65</v>
      </c>
      <c r="Q14" s="78">
        <f>SUM(Q4:Q13)</f>
        <v>70000</v>
      </c>
      <c r="R14" s="76" t="s">
        <v>65</v>
      </c>
      <c r="S14" s="78">
        <f>SUM(S4:S13)</f>
        <v>0</v>
      </c>
      <c r="T14" s="80">
        <f>SUM(T4:T13)</f>
        <v>7000</v>
      </c>
    </row>
    <row r="16" spans="2:25" ht="21" thickBot="1"/>
    <row r="17" spans="2:65">
      <c r="B17" s="185" t="s">
        <v>66</v>
      </c>
      <c r="C17" s="56" t="s">
        <v>47</v>
      </c>
      <c r="D17" s="173">
        <f>D44</f>
        <v>45870</v>
      </c>
      <c r="E17" s="173"/>
      <c r="F17" s="174">
        <f>D17+1</f>
        <v>45871</v>
      </c>
      <c r="G17" s="161"/>
      <c r="H17" s="160">
        <f>F17+1</f>
        <v>45872</v>
      </c>
      <c r="I17" s="161"/>
      <c r="J17" s="160">
        <f>H17+1</f>
        <v>45873</v>
      </c>
      <c r="K17" s="161"/>
      <c r="L17" s="160">
        <f>J17+1</f>
        <v>45874</v>
      </c>
      <c r="M17" s="161"/>
      <c r="N17" s="160">
        <f>L17+1</f>
        <v>45875</v>
      </c>
      <c r="O17" s="161"/>
      <c r="P17" s="160">
        <f>N17+1</f>
        <v>45876</v>
      </c>
      <c r="Q17" s="161"/>
      <c r="R17" s="160">
        <f>P17+1</f>
        <v>45877</v>
      </c>
      <c r="S17" s="161"/>
      <c r="T17" s="160">
        <f>R17+1</f>
        <v>45878</v>
      </c>
      <c r="U17" s="161"/>
      <c r="V17" s="160">
        <f>T17+1</f>
        <v>45879</v>
      </c>
      <c r="W17" s="161"/>
      <c r="X17" s="160">
        <f>V17+1</f>
        <v>45880</v>
      </c>
      <c r="Y17" s="161"/>
      <c r="Z17" s="160">
        <f>X17+1</f>
        <v>45881</v>
      </c>
      <c r="AA17" s="161"/>
      <c r="AB17" s="160">
        <f>Z17+1</f>
        <v>45882</v>
      </c>
      <c r="AC17" s="161"/>
      <c r="AD17" s="160">
        <f>AB17+1</f>
        <v>45883</v>
      </c>
      <c r="AE17" s="161"/>
      <c r="AF17" s="160">
        <f>AD17+1</f>
        <v>45884</v>
      </c>
      <c r="AG17" s="161"/>
      <c r="AH17" s="160">
        <f>AF17+1</f>
        <v>45885</v>
      </c>
      <c r="AI17" s="161"/>
      <c r="AJ17" s="160">
        <f>AH17+1</f>
        <v>45886</v>
      </c>
      <c r="AK17" s="161"/>
      <c r="AL17" s="160">
        <f>AJ17+1</f>
        <v>45887</v>
      </c>
      <c r="AM17" s="161"/>
      <c r="AN17" s="160">
        <f>AL17+1</f>
        <v>45888</v>
      </c>
      <c r="AO17" s="161"/>
      <c r="AP17" s="160">
        <f>AN17+1</f>
        <v>45889</v>
      </c>
      <c r="AQ17" s="161"/>
      <c r="AR17" s="160">
        <f>AP17+1</f>
        <v>45890</v>
      </c>
      <c r="AS17" s="161"/>
      <c r="AT17" s="160">
        <f>AR17+1</f>
        <v>45891</v>
      </c>
      <c r="AU17" s="161"/>
      <c r="AV17" s="160">
        <f>AT17+1</f>
        <v>45892</v>
      </c>
      <c r="AW17" s="161"/>
      <c r="AX17" s="160">
        <f>AV17+1</f>
        <v>45893</v>
      </c>
      <c r="AY17" s="161"/>
      <c r="AZ17" s="160">
        <f>AX17+1</f>
        <v>45894</v>
      </c>
      <c r="BA17" s="161"/>
      <c r="BB17" s="160">
        <f>AZ17+1</f>
        <v>45895</v>
      </c>
      <c r="BC17" s="161"/>
      <c r="BD17" s="160">
        <f>BB17+1</f>
        <v>45896</v>
      </c>
      <c r="BE17" s="161"/>
      <c r="BF17" s="160">
        <f>BD17+1</f>
        <v>45897</v>
      </c>
      <c r="BG17" s="161"/>
      <c r="BH17" s="160">
        <f>BF17+1</f>
        <v>45898</v>
      </c>
      <c r="BI17" s="161"/>
      <c r="BJ17" s="197">
        <f>BH17+1</f>
        <v>45899</v>
      </c>
      <c r="BK17" s="198"/>
      <c r="BL17" s="197">
        <f>BJ17+1</f>
        <v>45900</v>
      </c>
      <c r="BM17" s="198"/>
    </row>
    <row r="18" spans="2:65">
      <c r="B18" s="175"/>
      <c r="C18" s="57" t="s">
        <v>46</v>
      </c>
      <c r="D18" s="181">
        <f>D17</f>
        <v>45870</v>
      </c>
      <c r="E18" s="181"/>
      <c r="F18" s="182">
        <f>F17</f>
        <v>45871</v>
      </c>
      <c r="G18" s="156"/>
      <c r="H18" s="155">
        <f>H17</f>
        <v>45872</v>
      </c>
      <c r="I18" s="156"/>
      <c r="J18" s="155">
        <f>J17</f>
        <v>45873</v>
      </c>
      <c r="K18" s="156"/>
      <c r="L18" s="155">
        <f>L17</f>
        <v>45874</v>
      </c>
      <c r="M18" s="156"/>
      <c r="N18" s="155">
        <f>N17</f>
        <v>45875</v>
      </c>
      <c r="O18" s="156"/>
      <c r="P18" s="155">
        <f>P17</f>
        <v>45876</v>
      </c>
      <c r="Q18" s="156"/>
      <c r="R18" s="155">
        <f>R17</f>
        <v>45877</v>
      </c>
      <c r="S18" s="156"/>
      <c r="T18" s="155">
        <f>T17</f>
        <v>45878</v>
      </c>
      <c r="U18" s="156"/>
      <c r="V18" s="155">
        <f>V17</f>
        <v>45879</v>
      </c>
      <c r="W18" s="156"/>
      <c r="X18" s="155">
        <f>X17</f>
        <v>45880</v>
      </c>
      <c r="Y18" s="156"/>
      <c r="Z18" s="155">
        <f>Z17</f>
        <v>45881</v>
      </c>
      <c r="AA18" s="156"/>
      <c r="AB18" s="155">
        <f>AB17</f>
        <v>45882</v>
      </c>
      <c r="AC18" s="156"/>
      <c r="AD18" s="155">
        <f>AD17</f>
        <v>45883</v>
      </c>
      <c r="AE18" s="156"/>
      <c r="AF18" s="155">
        <f>AF17</f>
        <v>45884</v>
      </c>
      <c r="AG18" s="156"/>
      <c r="AH18" s="155">
        <f>AH17</f>
        <v>45885</v>
      </c>
      <c r="AI18" s="156"/>
      <c r="AJ18" s="155">
        <f>AJ17</f>
        <v>45886</v>
      </c>
      <c r="AK18" s="156"/>
      <c r="AL18" s="155">
        <f>AL17</f>
        <v>45887</v>
      </c>
      <c r="AM18" s="156"/>
      <c r="AN18" s="155">
        <f>AN17</f>
        <v>45888</v>
      </c>
      <c r="AO18" s="156"/>
      <c r="AP18" s="155">
        <f>AP17</f>
        <v>45889</v>
      </c>
      <c r="AQ18" s="156"/>
      <c r="AR18" s="155">
        <f>AR17</f>
        <v>45890</v>
      </c>
      <c r="AS18" s="156"/>
      <c r="AT18" s="155">
        <f>AT17</f>
        <v>45891</v>
      </c>
      <c r="AU18" s="156"/>
      <c r="AV18" s="155">
        <f>AV17</f>
        <v>45892</v>
      </c>
      <c r="AW18" s="156"/>
      <c r="AX18" s="155">
        <f>AX17</f>
        <v>45893</v>
      </c>
      <c r="AY18" s="156"/>
      <c r="AZ18" s="155">
        <f>AZ17</f>
        <v>45894</v>
      </c>
      <c r="BA18" s="156"/>
      <c r="BB18" s="155">
        <f>BB17</f>
        <v>45895</v>
      </c>
      <c r="BC18" s="156"/>
      <c r="BD18" s="155">
        <f>BD17</f>
        <v>45896</v>
      </c>
      <c r="BE18" s="156"/>
      <c r="BF18" s="155">
        <f>BF17</f>
        <v>45897</v>
      </c>
      <c r="BG18" s="156"/>
      <c r="BH18" s="155">
        <f>BH17</f>
        <v>45898</v>
      </c>
      <c r="BI18" s="156"/>
      <c r="BJ18" s="199">
        <f>BJ17</f>
        <v>45899</v>
      </c>
      <c r="BK18" s="200"/>
      <c r="BL18" s="199">
        <f>BL17</f>
        <v>45900</v>
      </c>
      <c r="BM18" s="200"/>
    </row>
    <row r="19" spans="2:65">
      <c r="B19" s="175"/>
      <c r="C19" s="58" t="str">
        <f>設定!B5</f>
        <v>ゆうちょ(夫）</v>
      </c>
      <c r="D19" s="187">
        <f>'7月'!BL19+SUMIF(E47:E56,設定!$B$5,D47:D56)-SUMIF(E58:E130,設定!$B$5,D58:D130)+SUMIF(E39,設定!$B$5,D39)+SUMIF(E41,設定!$B$5,D41)-SUMIF(E38,設定!$B$5,D38)-SUMIF(E40,設定!$B$5,D40)</f>
        <v>4760000</v>
      </c>
      <c r="E19" s="188"/>
      <c r="F19" s="187">
        <f>D19+SUMIF(G47:G56,設定!$B$5,F47:F56)-SUMIF(G58:G130,設定!$B$5,F58:F130)+SUMIF(G39,設定!$B$5,F39)+SUMIF(G41,設定!$B$5,F41)-SUMIF(G38,設定!$B$5,F38)-SUMIF(G40,設定!$B$5,F40)</f>
        <v>4760000</v>
      </c>
      <c r="G19" s="188"/>
      <c r="H19" s="187">
        <f>F19+SUMIF(I47:I56,設定!$B$5,H47:H56)-SUMIF(I58:I130,設定!$B$5,H58:H130)+SUMIF(I39,設定!$B$5,H39)+SUMIF(I41,設定!$B$5,H41)-SUMIF(I38,設定!$B$5,H38)-SUMIF(I40,設定!$B$5,H40)</f>
        <v>4760000</v>
      </c>
      <c r="I19" s="188"/>
      <c r="J19" s="187">
        <f>H19+SUMIF(K47:K56,設定!$B$5,J47:J56)-SUMIF(K58:K130,設定!$B$5,J58:J130)+SUMIF(K39,設定!$B$5,J39)+SUMIF(K41,設定!$B$5,J41)-SUMIF(K38,設定!$B$5,J38)-SUMIF(K40,設定!$B$5,J40)</f>
        <v>4760000</v>
      </c>
      <c r="K19" s="188"/>
      <c r="L19" s="187">
        <f>J19+SUMIF(M47:M56,設定!$B$5,L47:L56)-SUMIF(M58:M130,設定!$B$5,L58:L130)+SUMIF(M39,設定!$B$5,L39)+SUMIF(M41,設定!$B$5,L41)-SUMIF(M38,設定!$B$5,L38)-SUMIF(M40,設定!$B$5,L40)</f>
        <v>4760000</v>
      </c>
      <c r="M19" s="188"/>
      <c r="N19" s="187">
        <f>L19+SUMIF(O47:O56,設定!$B$5,N47:N56)-SUMIF(O58:O130,設定!$B$5,N58:N130)+SUMIF(O39,設定!$B$5,N39)+SUMIF(O41,設定!$B$5,N41)-SUMIF(O38,設定!$B$5,N38)-SUMIF(O40,設定!$B$5,N40)</f>
        <v>4760000</v>
      </c>
      <c r="O19" s="188"/>
      <c r="P19" s="187">
        <f>N19+SUMIF(Q47:Q56,設定!$B$5,P47:P56)-SUMIF(Q58:Q130,設定!$B$5,P58:P130)+SUMIF(Q39,設定!$B$5,P39)+SUMIF(Q41,設定!$B$5,P41)-SUMIF(Q38,設定!$B$5,P38)-SUMIF(Q40,設定!$B$5,P40)</f>
        <v>4760000</v>
      </c>
      <c r="Q19" s="188"/>
      <c r="R19" s="187">
        <f>P19+SUMIF(S47:S56,設定!$B$5,R47:R56)-SUMIF(S58:S130,設定!$B$5,R58:R130)+SUMIF(S39,設定!$B$5,R39)+SUMIF(S41,設定!$B$5,R41)-SUMIF(S38,設定!$B$5,R38)-SUMIF(S40,設定!$B$5,R40)</f>
        <v>4760000</v>
      </c>
      <c r="S19" s="188"/>
      <c r="T19" s="187">
        <f>R19+SUMIF(U47:U56,設定!$B$5,T47:T56)-SUMIF(U58:U130,設定!$B$5,T58:T130)+SUMIF(U39,設定!$B$5,T39)+SUMIF(U41,設定!$B$5,T41)-SUMIF(U38,設定!$B$5,T38)-SUMIF(U40,設定!$B$5,T40)</f>
        <v>4760000</v>
      </c>
      <c r="U19" s="188"/>
      <c r="V19" s="187">
        <f>T19+SUMIF(W47:W56,設定!$B$5,V47:V56)-SUMIF(W58:W130,設定!$B$5,V58:V130)+SUMIF(W39,設定!$B$5,V39)+SUMIF(W41,設定!$B$5,V41)-SUMIF(W38,設定!$B$5,V38)-SUMIF(W40,設定!$B$5,V40)</f>
        <v>4760000</v>
      </c>
      <c r="W19" s="188"/>
      <c r="X19" s="187">
        <f>V19+SUMIF(Y47:Y56,設定!$B$5,X47:X56)-SUMIF(Y58:Y130,設定!$B$5,X58:X130)+SUMIF(Y39,設定!$B$5,X39)+SUMIF(Y41,設定!$B$5,X41)-SUMIF(Y38,設定!$B$5,X38)-SUMIF(Y40,設定!$B$5,X40)</f>
        <v>4760000</v>
      </c>
      <c r="Y19" s="188"/>
      <c r="Z19" s="187">
        <f>X19+SUMIF(AA47:AA56,設定!$B$5,Z47:Z56)-SUMIF(AA58:AA130,設定!$B$5,Z58:Z130)+SUMIF(AA39,設定!$B$5,Z39)+SUMIF(AA41,設定!$B$5,Z41)-SUMIF(AA38,設定!$B$5,Z38)-SUMIF(AA40,設定!$B$5,Z40)</f>
        <v>4760000</v>
      </c>
      <c r="AA19" s="188"/>
      <c r="AB19" s="187">
        <f>Z19+SUMIF(AC47:AC56,設定!$B$5,AB47:AB56)-SUMIF(AC58:AC130,設定!$B$5,AB58:AB130)+SUMIF(AC39,設定!$B$5,AB39)+SUMIF(AC41,設定!$B$5,AB41)-SUMIF(AC38,設定!$B$5,AB38)-SUMIF(AC40,設定!$B$5,AB40)</f>
        <v>4760000</v>
      </c>
      <c r="AC19" s="188"/>
      <c r="AD19" s="187">
        <f>AB19+SUMIF(AE47:AE56,設定!$B$5,AD47:AD56)-SUMIF(AE58:AE130,設定!$B$5,AD58:AD130)+SUMIF(AE39,設定!$B$5,AD39)+SUMIF(AE41,設定!$B$5,AD41)-SUMIF(AE38,設定!$B$5,AD38)-SUMIF(AE40,設定!$B$5,AD40)</f>
        <v>4760000</v>
      </c>
      <c r="AE19" s="188"/>
      <c r="AF19" s="187">
        <f>AD19+SUMIF(AG47:AG56,設定!$B$5,AF47:AF56)-SUMIF(AG58:AG130,設定!$B$5,AF58:AF130)+SUMIF(AG39,設定!$B$5,AF39)+SUMIF(AG41,設定!$B$5,AF41)-SUMIF(AG38,設定!$B$5,AF38)-SUMIF(AG40,設定!$B$5,AF40)</f>
        <v>4760000</v>
      </c>
      <c r="AG19" s="188"/>
      <c r="AH19" s="187">
        <f>AF19+SUMIF(AI47:AI56,設定!$B$5,AH47:AH56)-SUMIF(AI58:AI130,設定!$B$5,AH58:AH130)+SUMIF(AI39,設定!$B$5,AH39)+SUMIF(AI41,設定!$B$5,AH41)-SUMIF(AI38,設定!$B$5,AH38)-SUMIF(AI40,設定!$B$5,AH40)</f>
        <v>4760000</v>
      </c>
      <c r="AI19" s="188"/>
      <c r="AJ19" s="187">
        <f>AH19+SUMIF(AK47:AK56,設定!$B$5,AJ47:AJ56)-SUMIF(AK58:AK130,設定!$B$5,AJ58:AJ130)+SUMIF(AK39,設定!$B$5,AJ39)+SUMIF(AK41,設定!$B$5,AJ41)-SUMIF(AK38,設定!$B$5,AJ38)-SUMIF(AK40,設定!$B$5,AJ40)</f>
        <v>4760000</v>
      </c>
      <c r="AK19" s="188"/>
      <c r="AL19" s="187">
        <f>AJ19+SUMIF(AM47:AM56,設定!$B$5,AL47:AL56)-SUMIF(AM58:AM130,設定!$B$5,AL58:AL130)+SUMIF(AM39,設定!$B$5,AL39)+SUMIF(AM41,設定!$B$5,AL41)-SUMIF(AM38,設定!$B$5,AL38)-SUMIF(AM40,設定!$B$5,AL40)</f>
        <v>4760000</v>
      </c>
      <c r="AM19" s="188"/>
      <c r="AN19" s="187">
        <f>AL19+SUMIF(AO47:AO56,設定!$B$5,AN47:AN56)-SUMIF(AO58:AO130,設定!$B$5,AN58:AN130)+SUMIF(AO39,設定!$B$5,AN39)+SUMIF(AO41,設定!$B$5,AN41)-SUMIF(AO38,設定!$B$5,AN38)-SUMIF(AO40,設定!$B$5,AN40)</f>
        <v>4760000</v>
      </c>
      <c r="AO19" s="188"/>
      <c r="AP19" s="187">
        <f>AN19+SUMIF(AQ47:AQ56,設定!$B$5,AP47:AP56)-SUMIF(AQ58:AQ130,設定!$B$5,AP58:AP130)+SUMIF(AQ39,設定!$B$5,AP39)+SUMIF(AQ41,設定!$B$5,AP41)-SUMIF(AQ38,設定!$B$5,AP38)-SUMIF(AQ40,設定!$B$5,AP40)</f>
        <v>4760000</v>
      </c>
      <c r="AQ19" s="188"/>
      <c r="AR19" s="187">
        <f>AP19+SUMIF(AS47:AS56,設定!$B$5,AR47:AR56)-SUMIF(AS58:AS130,設定!$B$5,AR58:AR130)+SUMIF(AS39,設定!$B$5,AR39)+SUMIF(AS41,設定!$B$5,AR41)-SUMIF(AS38,設定!$B$5,AR38)-SUMIF(AS40,設定!$B$5,AR40)</f>
        <v>4760000</v>
      </c>
      <c r="AS19" s="188"/>
      <c r="AT19" s="187">
        <f>AR19+SUMIF(AU47:AU56,設定!$B$5,AT47:AT56)-SUMIF(AU58:AU130,設定!$B$5,AT58:AT130)+SUMIF(AU39,設定!$B$5,AT39)+SUMIF(AU41,設定!$B$5,AT41)-SUMIF(AU38,設定!$B$5,AT38)-SUMIF(AU40,設定!$B$5,AT40)</f>
        <v>4760000</v>
      </c>
      <c r="AU19" s="188"/>
      <c r="AV19" s="187">
        <f>AT19+SUMIF(AW47:AW56,設定!$B$5,AV47:AV56)-SUMIF(AW58:AW130,設定!$B$5,AV58:AV130)+SUMIF(AW39,設定!$B$5,AV39)+SUMIF(AW41,設定!$B$5,AV41)-SUMIF(AW38,設定!$B$5,AV38)-SUMIF(AW40,設定!$B$5,AV40)</f>
        <v>4760000</v>
      </c>
      <c r="AW19" s="188"/>
      <c r="AX19" s="187">
        <f>AV19+SUMIF(AY47:AY56,設定!$B$5,AX47:AX56)-SUMIF(AY58:AY130,設定!$B$5,AX58:AX130)+SUMIF(AY39,設定!$B$5,AX39)+SUMIF(AY41,設定!$B$5,AX41)-SUMIF(AY38,設定!$B$5,AX38)-SUMIF(AY40,設定!$B$5,AX40)</f>
        <v>4760000</v>
      </c>
      <c r="AY19" s="188"/>
      <c r="AZ19" s="187">
        <f>AX19+SUMIF(BA47:BA56,設定!$B$5,AZ47:AZ56)-SUMIF(BA58:BA130,設定!$B$5,AZ58:AZ130)+SUMIF(BA39,設定!$B$5,AZ39)+SUMIF(BA41,設定!$B$5,AZ41)-SUMIF(BA38,設定!$B$5,AZ38)-SUMIF(BA40,設定!$B$5,AZ40)</f>
        <v>4760000</v>
      </c>
      <c r="BA19" s="188"/>
      <c r="BB19" s="187">
        <f>AZ19+SUMIF(BC47:BC56,設定!$B$5,BB47:BB56)-SUMIF(BC58:BC130,設定!$B$5,BB58:BB130)+SUMIF(BC39,設定!$B$5,BB39)+SUMIF(BC41,設定!$B$5,BB41)-SUMIF(BC38,設定!$B$5,BB38)-SUMIF(BC40,設定!$B$5,BB40)</f>
        <v>4760000</v>
      </c>
      <c r="BC19" s="188"/>
      <c r="BD19" s="187">
        <f>BB19+SUMIF(BE47:BE56,設定!$B$5,BD47:BD56)-SUMIF(BE58:BE130,設定!$B$5,BD58:BD130)+SUMIF(BE39,設定!$B$5,BD39)+SUMIF(BE41,設定!$B$5,BD41)-SUMIF(BE38,設定!$B$5,BD38)-SUMIF(BE40,設定!$B$5,BD40)</f>
        <v>4760000</v>
      </c>
      <c r="BE19" s="188"/>
      <c r="BF19" s="187">
        <f>BD19+SUMIF(BG47:BG56,設定!$B$5,BF47:BF56)-SUMIF(BG58:BG130,設定!$B$5,BF58:BF130)+SUMIF(BG39,設定!$B$5,BF39)+SUMIF(BG41,設定!$B$5,BF41)-SUMIF(BG38,設定!$B$5,BF38)-SUMIF(BG40,設定!$B$5,BF40)</f>
        <v>4760000</v>
      </c>
      <c r="BG19" s="188"/>
      <c r="BH19" s="187">
        <f>BF19+SUMIF(BI47:BI56,設定!$B$5,BH47:BH56)-SUMIF(BI58:BI130,設定!$B$5,BH58:BH130)+SUMIF(BI39,設定!$B$5,BH39)+SUMIF(BI41,設定!$B$5,BH41)-SUMIF(BI38,設定!$B$5,BH38)-SUMIF(BI40,設定!$B$5,BH40)</f>
        <v>4760000</v>
      </c>
      <c r="BI19" s="188"/>
      <c r="BJ19" s="187">
        <f>BH19+SUMIF(BK47:BK56,設定!$B$5,BJ47:BJ56)-SUMIF(BK58:BK130,設定!$B$5,BJ58:BJ130)+SUMIF(BK39,設定!$B$5,BJ39)+SUMIF(BK41,設定!$B$5,BJ41)-SUMIF(BK38,設定!$B$5,BJ38)-SUMIF(BK40,設定!$B$5,BJ40)</f>
        <v>4760000</v>
      </c>
      <c r="BK19" s="188"/>
      <c r="BL19" s="187">
        <f>BJ19+SUMIF(BM47:BM56,設定!$B$5,BL47:BL56)-SUMIF(BM58:BM130,設定!$B$5,BL58:BL130)+SUMIF(BM39,設定!$B$5,BL39)+SUMIF(BM41,設定!$B$5,BL41)-SUMIF(BM38,設定!$B$5,BL38)-SUMIF(BM40,設定!$B$5,BL40)</f>
        <v>4760000</v>
      </c>
      <c r="BM19" s="188"/>
    </row>
    <row r="20" spans="2:65">
      <c r="B20" s="175"/>
      <c r="C20" s="58" t="str">
        <f>設定!B6</f>
        <v>ゆうちょ(妻）</v>
      </c>
      <c r="D20" s="183">
        <f>'7月'!BL20+SUMIF(E47:E56,設定!$B$6,D47:D56)-SUMIF(E58:E130,設定!$B$6,D58:D130)+SUMIF(E39,設定!$B$6,D39)+SUMIF(E41,設定!$B$6,D41)-SUMIF(E38,設定!$B$6,D38)-SUMIF(E40,設定!$B$6,D40)</f>
        <v>1700000</v>
      </c>
      <c r="E20" s="184"/>
      <c r="F20" s="183">
        <f>D20+SUMIF(G47:G56,設定!$B$6,F47:F56)-SUMIF(G58:G130,設定!$B$6,F58:F130)+SUMIF(G39,設定!$B$6,F39)+SUMIF(G41,設定!$B$6,F41)-SUMIF(G38,設定!$B$6,F38)-SUMIF(G40,設定!$B$6,F40)</f>
        <v>1700000</v>
      </c>
      <c r="G20" s="184"/>
      <c r="H20" s="183">
        <f>F20+SUMIF(I47:I56,設定!$B$6,H47:H56)-SUMIF(I58:I130,設定!$B$6,H58:H130)+SUMIF(I39,設定!$B$6,H39)+SUMIF(I41,設定!$B$6,H41)-SUMIF(I38,設定!$B$6,H38)-SUMIF(I40,設定!$B$6,H40)</f>
        <v>1700000</v>
      </c>
      <c r="I20" s="184"/>
      <c r="J20" s="183">
        <f>H20+SUMIF(K47:K56,設定!$B$6,J47:J56)-SUMIF(K58:K130,設定!$B$6,J58:J130)+SUMIF(K39,設定!$B$6,J39)+SUMIF(K41,設定!$B$6,J41)-SUMIF(K38,設定!$B$6,J38)-SUMIF(K40,設定!$B$6,J40)</f>
        <v>1700000</v>
      </c>
      <c r="K20" s="184"/>
      <c r="L20" s="183">
        <f>J20+SUMIF(M47:M56,設定!$B$6,L47:L56)-SUMIF(M58:M130,設定!$B$6,L58:L130)+SUMIF(M39,設定!$B$6,L39)+SUMIF(M41,設定!$B$6,L41)-SUMIF(M38,設定!$B$6,L38)-SUMIF(M40,設定!$B$6,L40)</f>
        <v>1700000</v>
      </c>
      <c r="M20" s="184"/>
      <c r="N20" s="183">
        <f>L20+SUMIF(O47:O56,設定!$B$6,N47:N56)-SUMIF(O58:O130,設定!$B$6,N58:N130)+SUMIF(O39,設定!$B$6,N39)+SUMIF(O41,設定!$B$6,N41)-SUMIF(O38,設定!$B$6,N38)-SUMIF(O40,設定!$B$6,N40)</f>
        <v>1700000</v>
      </c>
      <c r="O20" s="184"/>
      <c r="P20" s="183">
        <f>N20+SUMIF(Q47:Q56,設定!$B$6,P47:P56)-SUMIF(Q58:Q130,設定!$B$6,P58:P130)+SUMIF(Q39,設定!$B$6,P39)+SUMIF(Q41,設定!$B$6,P41)-SUMIF(Q38,設定!$B$6,P38)-SUMIF(Q40,設定!$B$6,P40)</f>
        <v>1700000</v>
      </c>
      <c r="Q20" s="184"/>
      <c r="R20" s="183">
        <f>P20+SUMIF(S47:S56,設定!$B$6,R47:R56)-SUMIF(S58:S130,設定!$B$6,R58:R130)+SUMIF(S39,設定!$B$6,R39)+SUMIF(S41,設定!$B$6,R41)-SUMIF(S38,設定!$B$6,R38)-SUMIF(S40,設定!$B$6,R40)</f>
        <v>1700000</v>
      </c>
      <c r="S20" s="184"/>
      <c r="T20" s="183">
        <f>R20+SUMIF(U47:U56,設定!$B$6,T47:T56)-SUMIF(U58:U130,設定!$B$6,T58:T130)+SUMIF(U39,設定!$B$6,T39)+SUMIF(U41,設定!$B$6,T41)-SUMIF(U38,設定!$B$6,T38)-SUMIF(U40,設定!$B$6,T40)</f>
        <v>1700000</v>
      </c>
      <c r="U20" s="184"/>
      <c r="V20" s="183">
        <f>T20+SUMIF(W47:W56,設定!$B$6,V47:V56)-SUMIF(W58:W130,設定!$B$6,V58:V130)+SUMIF(W39,設定!$B$6,V39)+SUMIF(W41,設定!$B$6,V41)-SUMIF(W38,設定!$B$6,V38)-SUMIF(W40,設定!$B$6,V40)</f>
        <v>1700000</v>
      </c>
      <c r="W20" s="184"/>
      <c r="X20" s="183">
        <f>V20+SUMIF(Y47:Y56,設定!$B$6,X47:X56)-SUMIF(Y58:Y130,設定!$B$6,X58:X130)+SUMIF(Y39,設定!$B$6,X39)+SUMIF(Y41,設定!$B$6,X41)-SUMIF(Y38,設定!$B$6,X38)-SUMIF(Y40,設定!$B$6,X40)</f>
        <v>1700000</v>
      </c>
      <c r="Y20" s="184"/>
      <c r="Z20" s="183">
        <f>X20+SUMIF(AA47:AA56,設定!$B$6,Z47:Z56)-SUMIF(AA58:AA130,設定!$B$6,Z58:Z130)+SUMIF(AA39,設定!$B$6,Z39)+SUMIF(AA41,設定!$B$6,Z41)-SUMIF(AA38,設定!$B$6,Z38)-SUMIF(AA40,設定!$B$6,Z40)</f>
        <v>1700000</v>
      </c>
      <c r="AA20" s="184"/>
      <c r="AB20" s="183">
        <f>Z20+SUMIF(AC47:AC56,設定!$B$6,AB47:AB56)-SUMIF(AC58:AC130,設定!$B$6,AB58:AB130)+SUMIF(AC39,設定!$B$6,AB39)+SUMIF(AC41,設定!$B$6,AB41)-SUMIF(AC38,設定!$B$6,AB38)-SUMIF(AC40,設定!$B$6,AB40)</f>
        <v>1700000</v>
      </c>
      <c r="AC20" s="184"/>
      <c r="AD20" s="183">
        <f>AB20+SUMIF(AE47:AE56,設定!$B$6,AD47:AD56)-SUMIF(AE58:AE130,設定!$B$6,AD58:AD130)+SUMIF(AE39,設定!$B$6,AD39)+SUMIF(AE41,設定!$B$6,AD41)-SUMIF(AE38,設定!$B$6,AD38)-SUMIF(AE40,設定!$B$6,AD40)</f>
        <v>1700000</v>
      </c>
      <c r="AE20" s="184"/>
      <c r="AF20" s="183">
        <f>AD20+SUMIF(AG47:AG56,設定!$B$6,AF47:AF56)-SUMIF(AG58:AG130,設定!$B$6,AF58:AF130)+SUMIF(AG39,設定!$B$6,AF39)+SUMIF(AG41,設定!$B$6,AF41)-SUMIF(AG38,設定!$B$6,AF38)-SUMIF(AG40,設定!$B$6,AF40)</f>
        <v>1700000</v>
      </c>
      <c r="AG20" s="184"/>
      <c r="AH20" s="183">
        <f>AF20+SUMIF(AI47:AI56,設定!$B$6,AH47:AH56)-SUMIF(AI58:AI130,設定!$B$6,AH58:AH130)+SUMIF(AI39,設定!$B$6,AH39)+SUMIF(AI41,設定!$B$6,AH41)-SUMIF(AI38,設定!$B$6,AH38)-SUMIF(AI40,設定!$B$6,AH40)</f>
        <v>1700000</v>
      </c>
      <c r="AI20" s="184"/>
      <c r="AJ20" s="183">
        <f>AH20+SUMIF(AK47:AK56,設定!$B$6,AJ47:AJ56)-SUMIF(AK58:AK130,設定!$B$6,AJ58:AJ130)+SUMIF(AK39,設定!$B$6,AJ39)+SUMIF(AK41,設定!$B$6,AJ41)-SUMIF(AK38,設定!$B$6,AJ38)-SUMIF(AK40,設定!$B$6,AJ40)</f>
        <v>1700000</v>
      </c>
      <c r="AK20" s="184"/>
      <c r="AL20" s="183">
        <f>AJ20+SUMIF(AM47:AM56,設定!$B$6,AL47:AL56)-SUMIF(AM58:AM130,設定!$B$6,AL58:AL130)+SUMIF(AM39,設定!$B$6,AL39)+SUMIF(AM41,設定!$B$6,AL41)-SUMIF(AM38,設定!$B$6,AL38)-SUMIF(AM40,設定!$B$6,AL40)</f>
        <v>1700000</v>
      </c>
      <c r="AM20" s="184"/>
      <c r="AN20" s="183">
        <f>AL20+SUMIF(AO47:AO56,設定!$B$6,AN47:AN56)-SUMIF(AO58:AO130,設定!$B$6,AN58:AN130)+SUMIF(AO39,設定!$B$6,AN39)+SUMIF(AO41,設定!$B$6,AN41)-SUMIF(AO38,設定!$B$6,AN38)-SUMIF(AO40,設定!$B$6,AN40)</f>
        <v>1700000</v>
      </c>
      <c r="AO20" s="184"/>
      <c r="AP20" s="183">
        <f>AN20+SUMIF(AQ47:AQ56,設定!$B$6,AP47:AP56)-SUMIF(AQ58:AQ130,設定!$B$6,AP58:AP130)+SUMIF(AQ39,設定!$B$6,AP39)+SUMIF(AQ41,設定!$B$6,AP41)-SUMIF(AQ38,設定!$B$6,AP38)-SUMIF(AQ40,設定!$B$6,AP40)</f>
        <v>1700000</v>
      </c>
      <c r="AQ20" s="184"/>
      <c r="AR20" s="183">
        <f>AP20+SUMIF(AS47:AS56,設定!$B$6,AR47:AR56)-SUMIF(AS58:AS130,設定!$B$6,AR58:AR130)+SUMIF(AS39,設定!$B$6,AR39)+SUMIF(AS41,設定!$B$6,AR41)-SUMIF(AS38,設定!$B$6,AR38)-SUMIF(AS40,設定!$B$6,AR40)</f>
        <v>1700000</v>
      </c>
      <c r="AS20" s="184"/>
      <c r="AT20" s="183">
        <f>AR20+SUMIF(AU47:AU56,設定!$B$6,AT47:AT56)-SUMIF(AU58:AU130,設定!$B$6,AT58:AT130)+SUMIF(AU39,設定!$B$6,AT39)+SUMIF(AU41,設定!$B$6,AT41)-SUMIF(AU38,設定!$B$6,AT38)-SUMIF(AU40,設定!$B$6,AT40)</f>
        <v>1700000</v>
      </c>
      <c r="AU20" s="184"/>
      <c r="AV20" s="183">
        <f>AT20+SUMIF(AW47:AW56,設定!$B$6,AV47:AV56)-SUMIF(AW58:AW130,設定!$B$6,AV58:AV130)+SUMIF(AW39,設定!$B$6,AV39)+SUMIF(AW41,設定!$B$6,AV41)-SUMIF(AW38,設定!$B$6,AV38)-SUMIF(AW40,設定!$B$6,AV40)</f>
        <v>1700000</v>
      </c>
      <c r="AW20" s="184"/>
      <c r="AX20" s="183">
        <f>AV20+SUMIF(AY47:AY56,設定!$B$6,AX47:AX56)-SUMIF(AY58:AY130,設定!$B$6,AX58:AX130)+SUMIF(AY39,設定!$B$6,AX39)+SUMIF(AY41,設定!$B$6,AX41)-SUMIF(AY38,設定!$B$6,AX38)-SUMIF(AY40,設定!$B$6,AX40)</f>
        <v>1700000</v>
      </c>
      <c r="AY20" s="184"/>
      <c r="AZ20" s="183">
        <f>AX20+SUMIF(BA47:BA56,設定!$B$6,AZ47:AZ56)-SUMIF(BA58:BA130,設定!$B$6,AZ58:AZ130)+SUMIF(BA39,設定!$B$6,AZ39)+SUMIF(BA41,設定!$B$6,AZ41)-SUMIF(BA38,設定!$B$6,AZ38)-SUMIF(BA40,設定!$B$6,AZ40)</f>
        <v>1700000</v>
      </c>
      <c r="BA20" s="184"/>
      <c r="BB20" s="183">
        <f>AZ20+SUMIF(BC47:BC56,設定!$B$6,BB47:BB56)-SUMIF(BC58:BC130,設定!$B$6,BB58:BB130)+SUMIF(BC39,設定!$B$6,BB39)+SUMIF(BC41,設定!$B$6,BB41)-SUMIF(BC38,設定!$B$6,BB38)-SUMIF(BC40,設定!$B$6,BB40)</f>
        <v>1700000</v>
      </c>
      <c r="BC20" s="184"/>
      <c r="BD20" s="183">
        <f>BB20+SUMIF(BE47:BE56,設定!$B$6,BD47:BD56)-SUMIF(BE58:BE130,設定!$B$6,BD58:BD130)+SUMIF(BE39,設定!$B$6,BD39)+SUMIF(BE41,設定!$B$6,BD41)-SUMIF(BE38,設定!$B$6,BD38)-SUMIF(BE40,設定!$B$6,BD40)</f>
        <v>1700000</v>
      </c>
      <c r="BE20" s="184"/>
      <c r="BF20" s="183">
        <f>BD20+SUMIF(BG47:BG56,設定!$B$6,BF47:BF56)-SUMIF(BG58:BG130,設定!$B$6,BF58:BF130)+SUMIF(BG39,設定!$B$6,BF39)+SUMIF(BG41,設定!$B$6,BF41)-SUMIF(BG38,設定!$B$6,BF38)-SUMIF(BG40,設定!$B$6,BF40)</f>
        <v>1700000</v>
      </c>
      <c r="BG20" s="184"/>
      <c r="BH20" s="183">
        <f>BF20+SUMIF(BI47:BI56,設定!$B$6,BH47:BH56)-SUMIF(BI58:BI130,設定!$B$6,BH58:BH130)+SUMIF(BI39,設定!$B$6,BH39)+SUMIF(BI41,設定!$B$6,BH41)-SUMIF(BI38,設定!$B$6,BH38)-SUMIF(BI40,設定!$B$6,BH40)</f>
        <v>1700000</v>
      </c>
      <c r="BI20" s="184"/>
      <c r="BJ20" s="183">
        <f>BH20+SUMIF(BK47:BK56,設定!$B$6,BJ47:BJ56)-SUMIF(BK58:BK130,設定!$B$6,BJ58:BJ130)+SUMIF(BK39,設定!$B$6,BJ39)+SUMIF(BK41,設定!$B$6,BJ41)-SUMIF(BK38,設定!$B$6,BJ38)-SUMIF(BK40,設定!$B$6,BJ40)</f>
        <v>1700000</v>
      </c>
      <c r="BK20" s="184"/>
      <c r="BL20" s="183">
        <f>BJ20+SUMIF(BM47:BM56,設定!$B$6,BL47:BL56)-SUMIF(BM58:BM130,設定!$B$6,BL58:BL130)+SUMIF(BM39,設定!$B$6,BL39)+SUMIF(BM41,設定!$B$6,BL41)-SUMIF(BM38,設定!$B$6,BL38)-SUMIF(BM40,設定!$B$6,BL40)</f>
        <v>1700000</v>
      </c>
      <c r="BM20" s="184"/>
    </row>
    <row r="21" spans="2:65">
      <c r="B21" s="175"/>
      <c r="C21" s="58" t="str">
        <f>設定!B7</f>
        <v>ゆうちょ(子供）</v>
      </c>
      <c r="D21" s="183">
        <f>'7月'!BL21+SUMIF(E47:E56,設定!$B$7,D47:D56)-SUMIF(E58:E130,設定!$B$7,D58:D130)+SUMIF(E39,設定!$B$7,D39)+SUMIF(E41,設定!$B$7,D41)-SUMIF(E38,設定!$B$7,D38)-SUMIF(E40,設定!$B$7,D40)</f>
        <v>1500000</v>
      </c>
      <c r="E21" s="184"/>
      <c r="F21" s="183">
        <f>D21+SUMIF(G47:G56,設定!$B$7,F47:F56)-SUMIF(G58:G130,設定!$B$7,F58:F130)+SUMIF(G39,設定!$B$7,F39)+SUMIF(G41,設定!$B$7,F41)-SUMIF(G38,設定!$B$7,F38)-SUMIF(G40,設定!$B$7,F40)</f>
        <v>1500000</v>
      </c>
      <c r="G21" s="184"/>
      <c r="H21" s="183">
        <f>F21+SUMIF(I47:I56,設定!$B$7,H47:H56)-SUMIF(I58:I130,設定!$B$7,H58:H130)+SUMIF(I39,設定!$B$7,H39)+SUMIF(I41,設定!$B$7,H41)-SUMIF(I38,設定!$B$7,H38)-SUMIF(I40,設定!$B$7,H40)</f>
        <v>1500000</v>
      </c>
      <c r="I21" s="184"/>
      <c r="J21" s="183">
        <f>H21+SUMIF(K47:K56,設定!$B$7,J47:J56)-SUMIF(K58:K130,設定!$B$7,J58:J130)+SUMIF(K39,設定!$B$7,J39)+SUMIF(K41,設定!$B$7,J41)-SUMIF(K38,設定!$B$7,J38)-SUMIF(K40,設定!$B$7,J40)</f>
        <v>1500000</v>
      </c>
      <c r="K21" s="184"/>
      <c r="L21" s="183">
        <f>J21+SUMIF(M47:M56,設定!$B$7,L47:L56)-SUMIF(M58:M130,設定!$B$7,L58:L130)+SUMIF(M39,設定!$B$7,L39)+SUMIF(M41,設定!$B$7,L41)-SUMIF(M38,設定!$B$7,L38)-SUMIF(M40,設定!$B$7,L40)</f>
        <v>1500000</v>
      </c>
      <c r="M21" s="184"/>
      <c r="N21" s="183">
        <f>L21+SUMIF(O47:O56,設定!$B$7,N47:N56)-SUMIF(O58:O130,設定!$B$7,N58:N130)+SUMIF(O39,設定!$B$7,N39)+SUMIF(O41,設定!$B$7,N41)-SUMIF(O38,設定!$B$7,N38)-SUMIF(O40,設定!$B$7,N40)</f>
        <v>1500000</v>
      </c>
      <c r="O21" s="184"/>
      <c r="P21" s="183">
        <f>N21+SUMIF(Q47:Q56,設定!$B$7,P47:P56)-SUMIF(Q58:Q130,設定!$B$7,P58:P130)+SUMIF(Q39,設定!$B$7,P39)+SUMIF(Q41,設定!$B$7,P41)-SUMIF(Q38,設定!$B$7,P38)-SUMIF(Q40,設定!$B$7,P40)</f>
        <v>1500000</v>
      </c>
      <c r="Q21" s="184"/>
      <c r="R21" s="183">
        <f>P21+SUMIF(S47:S56,設定!$B$7,R47:R56)-SUMIF(S58:S130,設定!$B$7,R58:R130)+SUMIF(S39,設定!$B$7,R39)+SUMIF(S41,設定!$B$7,R41)-SUMIF(S38,設定!$B$7,R38)-SUMIF(S40,設定!$B$7,R40)</f>
        <v>1500000</v>
      </c>
      <c r="S21" s="184"/>
      <c r="T21" s="183">
        <f>R21+SUMIF(U47:U56,設定!$B$7,T47:T56)-SUMIF(U58:U130,設定!$B$7,T58:T130)+SUMIF(U39,設定!$B$7,T39)+SUMIF(U41,設定!$B$7,T41)-SUMIF(U38,設定!$B$7,T38)-SUMIF(U40,設定!$B$7,T40)</f>
        <v>1500000</v>
      </c>
      <c r="U21" s="184"/>
      <c r="V21" s="183">
        <f>T21+SUMIF(W47:W56,設定!$B$7,V47:V56)-SUMIF(W58:W130,設定!$B$7,V58:V130)+SUMIF(W39,設定!$B$7,V39)+SUMIF(W41,設定!$B$7,V41)-SUMIF(W38,設定!$B$7,V38)-SUMIF(W40,設定!$B$7,V40)</f>
        <v>1500000</v>
      </c>
      <c r="W21" s="184"/>
      <c r="X21" s="183">
        <f>V21+SUMIF(Y47:Y56,設定!$B$7,X47:X56)-SUMIF(Y58:Y130,設定!$B$7,X58:X130)+SUMIF(Y39,設定!$B$7,X39)+SUMIF(Y41,設定!$B$7,X41)-SUMIF(Y38,設定!$B$7,X38)-SUMIF(Y40,設定!$B$7,X40)</f>
        <v>1500000</v>
      </c>
      <c r="Y21" s="184"/>
      <c r="Z21" s="183">
        <f>X21+SUMIF(AA47:AA56,設定!$B$7,Z47:Z56)-SUMIF(AA58:AA130,設定!$B$7,Z58:Z130)+SUMIF(AA39,設定!$B$7,Z39)+SUMIF(AA41,設定!$B$7,Z41)-SUMIF(AA38,設定!$B$7,Z38)-SUMIF(AA40,設定!$B$7,Z40)</f>
        <v>1500000</v>
      </c>
      <c r="AA21" s="184"/>
      <c r="AB21" s="183">
        <f>Z21+SUMIF(AC47:AC56,設定!$B$7,AB47:AB56)-SUMIF(AC58:AC130,設定!$B$7,AB58:AB130)+SUMIF(AC39,設定!$B$7,AB39)+SUMIF(AC41,設定!$B$7,AB41)-SUMIF(AC38,設定!$B$7,AB38)-SUMIF(AC40,設定!$B$7,AB40)</f>
        <v>1500000</v>
      </c>
      <c r="AC21" s="184"/>
      <c r="AD21" s="183">
        <f>AB21+SUMIF(AE47:AE56,設定!$B$7,AD47:AD56)-SUMIF(AE58:AE130,設定!$B$7,AD58:AD130)+SUMIF(AE39,設定!$B$7,AD39)+SUMIF(AE41,設定!$B$7,AD41)-SUMIF(AE38,設定!$B$7,AD38)-SUMIF(AE40,設定!$B$7,AD40)</f>
        <v>1500000</v>
      </c>
      <c r="AE21" s="184"/>
      <c r="AF21" s="183">
        <f>AD21+SUMIF(AG47:AG56,設定!$B$7,AF47:AF56)-SUMIF(AG58:AG130,設定!$B$7,AF58:AF130)+SUMIF(AG39,設定!$B$7,AF39)+SUMIF(AG41,設定!$B$7,AF41)-SUMIF(AG38,設定!$B$7,AF38)-SUMIF(AG40,設定!$B$7,AF40)</f>
        <v>1500000</v>
      </c>
      <c r="AG21" s="184"/>
      <c r="AH21" s="183">
        <f>AF21+SUMIF(AI47:AI56,設定!$B$7,AH47:AH56)-SUMIF(AI58:AI130,設定!$B$7,AH58:AH130)+SUMIF(AI39,設定!$B$7,AH39)+SUMIF(AI41,設定!$B$7,AH41)-SUMIF(AI38,設定!$B$7,AH38)-SUMIF(AI40,設定!$B$7,AH40)</f>
        <v>1500000</v>
      </c>
      <c r="AI21" s="184"/>
      <c r="AJ21" s="183">
        <f>AH21+SUMIF(AK47:AK56,設定!$B$7,AJ47:AJ56)-SUMIF(AK58:AK130,設定!$B$7,AJ58:AJ130)+SUMIF(AK39,設定!$B$7,AJ39)+SUMIF(AK41,設定!$B$7,AJ41)-SUMIF(AK38,設定!$B$7,AJ38)-SUMIF(AK40,設定!$B$7,AJ40)</f>
        <v>1500000</v>
      </c>
      <c r="AK21" s="184"/>
      <c r="AL21" s="183">
        <f>AJ21+SUMIF(AM47:AM56,設定!$B$7,AL47:AL56)-SUMIF(AM58:AM130,設定!$B$7,AL58:AL130)+SUMIF(AM39,設定!$B$7,AL39)+SUMIF(AM41,設定!$B$7,AL41)-SUMIF(AM38,設定!$B$7,AL38)-SUMIF(AM40,設定!$B$7,AL40)</f>
        <v>1500000</v>
      </c>
      <c r="AM21" s="184"/>
      <c r="AN21" s="183">
        <f>AL21+SUMIF(AO47:AO56,設定!$B$7,AN47:AN56)-SUMIF(AO58:AO130,設定!$B$7,AN58:AN130)+SUMIF(AO39,設定!$B$7,AN39)+SUMIF(AO41,設定!$B$7,AN41)-SUMIF(AO38,設定!$B$7,AN38)-SUMIF(AO40,設定!$B$7,AN40)</f>
        <v>1500000</v>
      </c>
      <c r="AO21" s="184"/>
      <c r="AP21" s="183">
        <f>AN21+SUMIF(AQ47:AQ56,設定!$B$7,AP47:AP56)-SUMIF(AQ58:AQ130,設定!$B$7,AP58:AP130)+SUMIF(AQ39,設定!$B$7,AP39)+SUMIF(AQ41,設定!$B$7,AP41)-SUMIF(AQ38,設定!$B$7,AP38)-SUMIF(AQ40,設定!$B$7,AP40)</f>
        <v>1500000</v>
      </c>
      <c r="AQ21" s="184"/>
      <c r="AR21" s="183">
        <f>AP21+SUMIF(AS47:AS56,設定!$B$7,AR47:AR56)-SUMIF(AS58:AS130,設定!$B$7,AR58:AR130)+SUMIF(AS39,設定!$B$7,AR39)+SUMIF(AS41,設定!$B$7,AR41)-SUMIF(AS38,設定!$B$7,AR38)-SUMIF(AS40,設定!$B$7,AR40)</f>
        <v>1500000</v>
      </c>
      <c r="AS21" s="184"/>
      <c r="AT21" s="183">
        <f>AR21+SUMIF(AU47:AU56,設定!$B$7,AT47:AT56)-SUMIF(AU58:AU130,設定!$B$7,AT58:AT130)+SUMIF(AU39,設定!$B$7,AT39)+SUMIF(AU41,設定!$B$7,AT41)-SUMIF(AU38,設定!$B$7,AT38)-SUMIF(AU40,設定!$B$7,AT40)</f>
        <v>1500000</v>
      </c>
      <c r="AU21" s="184"/>
      <c r="AV21" s="183">
        <f>AT21+SUMIF(AW47:AW56,設定!$B$7,AV47:AV56)-SUMIF(AW58:AW130,設定!$B$7,AV58:AV130)+SUMIF(AW39,設定!$B$7,AV39)+SUMIF(AW41,設定!$B$7,AV41)-SUMIF(AW38,設定!$B$7,AV38)-SUMIF(AW40,設定!$B$7,AV40)</f>
        <v>1500000</v>
      </c>
      <c r="AW21" s="184"/>
      <c r="AX21" s="183">
        <f>AV21+SUMIF(AY47:AY56,設定!$B$7,AX47:AX56)-SUMIF(AY58:AY130,設定!$B$7,AX58:AX130)+SUMIF(AY39,設定!$B$7,AX39)+SUMIF(AY41,設定!$B$7,AX41)-SUMIF(AY38,設定!$B$7,AX38)-SUMIF(AY40,設定!$B$7,AX40)</f>
        <v>1500000</v>
      </c>
      <c r="AY21" s="184"/>
      <c r="AZ21" s="183">
        <f>AX21+SUMIF(BA47:BA56,設定!$B$7,AZ47:AZ56)-SUMIF(BA58:BA130,設定!$B$7,AZ58:AZ130)+SUMIF(BA39,設定!$B$7,AZ39)+SUMIF(BA41,設定!$B$7,AZ41)-SUMIF(BA38,設定!$B$7,AZ38)-SUMIF(BA40,設定!$B$7,AZ40)</f>
        <v>1500000</v>
      </c>
      <c r="BA21" s="184"/>
      <c r="BB21" s="183">
        <f>AZ21+SUMIF(BC47:BC56,設定!$B$7,BB47:BB56)-SUMIF(BC58:BC130,設定!$B$7,BB58:BB130)+SUMIF(BC39,設定!$B$7,BB39)+SUMIF(BC41,設定!$B$7,BB41)-SUMIF(BC38,設定!$B$7,BB38)-SUMIF(BC40,設定!$B$7,BB40)</f>
        <v>1500000</v>
      </c>
      <c r="BC21" s="184"/>
      <c r="BD21" s="183">
        <f>BB21+SUMIF(BE47:BE56,設定!$B$7,BD47:BD56)-SUMIF(BE58:BE130,設定!$B$7,BD58:BD130)+SUMIF(BE39,設定!$B$7,BD39)+SUMIF(BE41,設定!$B$7,BD41)-SUMIF(BE38,設定!$B$7,BD38)-SUMIF(BE40,設定!$B$7,BD40)</f>
        <v>1500000</v>
      </c>
      <c r="BE21" s="184"/>
      <c r="BF21" s="183">
        <f>BD21+SUMIF(BG47:BG56,設定!$B$7,BF47:BF56)-SUMIF(BG58:BG130,設定!$B$7,BF58:BF130)+SUMIF(BG39,設定!$B$7,BF39)+SUMIF(BG41,設定!$B$7,BF41)-SUMIF(BG38,設定!$B$7,BF38)-SUMIF(BG40,設定!$B$7,BF40)</f>
        <v>1500000</v>
      </c>
      <c r="BG21" s="184"/>
      <c r="BH21" s="183">
        <f>BF21+SUMIF(BI47:BI56,設定!$B$7,BH47:BH56)-SUMIF(BI58:BI130,設定!$B$7,BH58:BH130)+SUMIF(BI39,設定!$B$7,BH39)+SUMIF(BI41,設定!$B$7,BH41)-SUMIF(BI38,設定!$B$7,BH38)-SUMIF(BI40,設定!$B$7,BH40)</f>
        <v>1500000</v>
      </c>
      <c r="BI21" s="184"/>
      <c r="BJ21" s="183">
        <f>BH21+SUMIF(BK47:BK56,設定!$B$7,BJ47:BJ56)-SUMIF(BK58:BK130,設定!$B$7,BJ58:BJ130)+SUMIF(BK39,設定!$B$7,BJ39)+SUMIF(BK41,設定!$B$7,BJ41)-SUMIF(BK38,設定!$B$7,BJ38)-SUMIF(BK40,設定!$B$7,BJ40)</f>
        <v>1500000</v>
      </c>
      <c r="BK21" s="184"/>
      <c r="BL21" s="183">
        <f>BJ21+SUMIF(BM47:BM56,設定!$B$7,BL47:BL56)-SUMIF(BM58:BM130,設定!$B$7,BL58:BL130)+SUMIF(BM39,設定!$B$7,BL39)+SUMIF(BM41,設定!$B$7,BL41)-SUMIF(BM38,設定!$B$7,BL38)-SUMIF(BM40,設定!$B$7,BL40)</f>
        <v>1500000</v>
      </c>
      <c r="BM21" s="184"/>
    </row>
    <row r="22" spans="2:65">
      <c r="B22" s="175"/>
      <c r="C22" s="58" t="str">
        <f>設定!B8</f>
        <v>PayPay</v>
      </c>
      <c r="D22" s="183">
        <f>'7月'!BL22+SUMIF(E47:E56,設定!$B$8,D47:D56)-SUMIF(E58:E130,設定!$B$8,D58:D130)+SUMIF(E39,設定!$B$8,D39)+SUMIF(E41,設定!$B$8,D41)-SUMIF(E38,設定!$B$8,D38)-SUMIF(E40,設定!$B$8,D40)</f>
        <v>92000</v>
      </c>
      <c r="E22" s="184"/>
      <c r="F22" s="183">
        <f>D22+SUMIF(G47:G56,設定!$B$8,F47:F56)-SUMIF(G58:G130,設定!$B$8,F58:F130)+SUMIF(G39,設定!$B$8,F39)+SUMIF(G41,設定!$B$8,F41)-SUMIF(G38,設定!$B$8,F38)-SUMIF(G40,設定!$B$8,F40)</f>
        <v>92000</v>
      </c>
      <c r="G22" s="184"/>
      <c r="H22" s="183">
        <f>F22+SUMIF(I47:I56,設定!$B$8,H47:H56)-SUMIF(I58:I130,設定!$B$8,H58:H130)+SUMIF(I39,設定!$B$8,H39)+SUMIF(I41,設定!$B$8,H41)-SUMIF(I38,設定!$B$8,H38)-SUMIF(I40,設定!$B$8,H40)</f>
        <v>92000</v>
      </c>
      <c r="I22" s="184"/>
      <c r="J22" s="183">
        <f>H22+SUMIF(K47:K56,設定!$B$8,J47:J56)-SUMIF(K58:K130,設定!$B$8,J58:J130)+SUMIF(K39,設定!$B$8,J39)+SUMIF(K41,設定!$B$8,J41)-SUMIF(K38,設定!$B$8,J38)-SUMIF(K40,設定!$B$8,J40)</f>
        <v>92000</v>
      </c>
      <c r="K22" s="184"/>
      <c r="L22" s="183">
        <f>J22+SUMIF(M47:M56,設定!$B$8,L47:L56)-SUMIF(M58:M130,設定!$B$8,L58:L130)+SUMIF(M39,設定!$B$8,L39)+SUMIF(M41,設定!$B$8,L41)-SUMIF(M38,設定!$B$8,L38)-SUMIF(M40,設定!$B$8,L40)</f>
        <v>92000</v>
      </c>
      <c r="M22" s="184"/>
      <c r="N22" s="183">
        <f>L22+SUMIF(O47:O56,設定!$B$8,N47:N56)-SUMIF(O58:O130,設定!$B$8,N58:N130)+SUMIF(O39,設定!$B$8,N39)+SUMIF(O41,設定!$B$8,N41)-SUMIF(O38,設定!$B$8,N38)-SUMIF(O40,設定!$B$8,N40)</f>
        <v>92000</v>
      </c>
      <c r="O22" s="184"/>
      <c r="P22" s="183">
        <f>N22+SUMIF(Q47:Q56,設定!$B$8,P47:P56)-SUMIF(Q58:Q130,設定!$B$8,P58:P130)+SUMIF(Q39,設定!$B$8,P39)+SUMIF(Q41,設定!$B$8,P41)-SUMIF(Q38,設定!$B$8,P38)-SUMIF(Q40,設定!$B$8,P40)</f>
        <v>92000</v>
      </c>
      <c r="Q22" s="184"/>
      <c r="R22" s="183">
        <f>P22+SUMIF(S47:S56,設定!$B$8,R47:R56)-SUMIF(S58:S130,設定!$B$8,R58:R130)+SUMIF(S39,設定!$B$8,R39)+SUMIF(S41,設定!$B$8,R41)-SUMIF(S38,設定!$B$8,R38)-SUMIF(S40,設定!$B$8,R40)</f>
        <v>92000</v>
      </c>
      <c r="S22" s="184"/>
      <c r="T22" s="183">
        <f>R22+SUMIF(U47:U56,設定!$B$8,T47:T56)-SUMIF(U58:U130,設定!$B$8,T58:T130)+SUMIF(U39,設定!$B$8,T39)+SUMIF(U41,設定!$B$8,T41)-SUMIF(U38,設定!$B$8,T38)-SUMIF(U40,設定!$B$8,T40)</f>
        <v>92000</v>
      </c>
      <c r="U22" s="184"/>
      <c r="V22" s="183">
        <f>T22+SUMIF(W47:W56,設定!$B$8,V47:V56)-SUMIF(W58:W130,設定!$B$8,V58:V130)+SUMIF(W39,設定!$B$8,V39)+SUMIF(W41,設定!$B$8,V41)-SUMIF(W38,設定!$B$8,V38)-SUMIF(W40,設定!$B$8,V40)</f>
        <v>92000</v>
      </c>
      <c r="W22" s="184"/>
      <c r="X22" s="183">
        <f>V22+SUMIF(Y47:Y56,設定!$B$8,X47:X56)-SUMIF(Y58:Y130,設定!$B$8,X58:X130)+SUMIF(Y39,設定!$B$8,X39)+SUMIF(Y41,設定!$B$8,X41)-SUMIF(Y38,設定!$B$8,X38)-SUMIF(Y40,設定!$B$8,X40)</f>
        <v>92000</v>
      </c>
      <c r="Y22" s="184"/>
      <c r="Z22" s="183">
        <f>X22+SUMIF(AA47:AA56,設定!$B$8,Z47:Z56)-SUMIF(AA58:AA130,設定!$B$8,Z58:Z130)+SUMIF(AA39,設定!$B$8,Z39)+SUMIF(AA41,設定!$B$8,Z41)-SUMIF(AA38,設定!$B$8,Z38)-SUMIF(AA40,設定!$B$8,Z40)</f>
        <v>92000</v>
      </c>
      <c r="AA22" s="184"/>
      <c r="AB22" s="183">
        <f>Z22+SUMIF(AC47:AC56,設定!$B$8,AB47:AB56)-SUMIF(AC58:AC130,設定!$B$8,AB58:AB130)+SUMIF(AC39,設定!$B$8,AB39)+SUMIF(AC41,設定!$B$8,AB41)-SUMIF(AC38,設定!$B$8,AB38)-SUMIF(AC40,設定!$B$8,AB40)</f>
        <v>92000</v>
      </c>
      <c r="AC22" s="184"/>
      <c r="AD22" s="183">
        <f>AB22+SUMIF(AE47:AE56,設定!$B$8,AD47:AD56)-SUMIF(AE58:AE130,設定!$B$8,AD58:AD130)+SUMIF(AE39,設定!$B$8,AD39)+SUMIF(AE41,設定!$B$8,AD41)-SUMIF(AE38,設定!$B$8,AD38)-SUMIF(AE40,設定!$B$8,AD40)</f>
        <v>92000</v>
      </c>
      <c r="AE22" s="184"/>
      <c r="AF22" s="183">
        <f>AD22+SUMIF(AG47:AG56,設定!$B$8,AF47:AF56)-SUMIF(AG58:AG130,設定!$B$8,AF58:AF130)+SUMIF(AG39,設定!$B$8,AF39)+SUMIF(AG41,設定!$B$8,AF41)-SUMIF(AG38,設定!$B$8,AF38)-SUMIF(AG40,設定!$B$8,AF40)</f>
        <v>92000</v>
      </c>
      <c r="AG22" s="184"/>
      <c r="AH22" s="183">
        <f>AF22+SUMIF(AI47:AI56,設定!$B$8,AH47:AH56)-SUMIF(AI58:AI130,設定!$B$8,AH58:AH130)+SUMIF(AI39,設定!$B$8,AH39)+SUMIF(AI41,設定!$B$8,AH41)-SUMIF(AI38,設定!$B$8,AH38)-SUMIF(AI40,設定!$B$8,AH40)</f>
        <v>92000</v>
      </c>
      <c r="AI22" s="184"/>
      <c r="AJ22" s="183">
        <f>AH22+SUMIF(AK47:AK56,設定!$B$8,AJ47:AJ56)-SUMIF(AK58:AK130,設定!$B$8,AJ58:AJ130)+SUMIF(AK39,設定!$B$8,AJ39)+SUMIF(AK41,設定!$B$8,AJ41)-SUMIF(AK38,設定!$B$8,AJ38)-SUMIF(AK40,設定!$B$8,AJ40)</f>
        <v>92000</v>
      </c>
      <c r="AK22" s="184"/>
      <c r="AL22" s="183">
        <f>AJ22+SUMIF(AM47:AM56,設定!$B$8,AL47:AL56)-SUMIF(AM58:AM130,設定!$B$8,AL58:AL130)+SUMIF(AM39,設定!$B$8,AL39)+SUMIF(AM41,設定!$B$8,AL41)-SUMIF(AM38,設定!$B$8,AL38)-SUMIF(AM40,設定!$B$8,AL40)</f>
        <v>92000</v>
      </c>
      <c r="AM22" s="184"/>
      <c r="AN22" s="183">
        <f>AL22+SUMIF(AO47:AO56,設定!$B$8,AN47:AN56)-SUMIF(AO58:AO130,設定!$B$8,AN58:AN130)+SUMIF(AO39,設定!$B$8,AN39)+SUMIF(AO41,設定!$B$8,AN41)-SUMIF(AO38,設定!$B$8,AN38)-SUMIF(AO40,設定!$B$8,AN40)</f>
        <v>92000</v>
      </c>
      <c r="AO22" s="184"/>
      <c r="AP22" s="183">
        <f>AN22+SUMIF(AQ47:AQ56,設定!$B$8,AP47:AP56)-SUMIF(AQ58:AQ130,設定!$B$8,AP58:AP130)+SUMIF(AQ39,設定!$B$8,AP39)+SUMIF(AQ41,設定!$B$8,AP41)-SUMIF(AQ38,設定!$B$8,AP38)-SUMIF(AQ40,設定!$B$8,AP40)</f>
        <v>92000</v>
      </c>
      <c r="AQ22" s="184"/>
      <c r="AR22" s="183">
        <f>AP22+SUMIF(AS47:AS56,設定!$B$8,AR47:AR56)-SUMIF(AS58:AS130,設定!$B$8,AR58:AR130)+SUMIF(AS39,設定!$B$8,AR39)+SUMIF(AS41,設定!$B$8,AR41)-SUMIF(AS38,設定!$B$8,AR38)-SUMIF(AS40,設定!$B$8,AR40)</f>
        <v>92000</v>
      </c>
      <c r="AS22" s="184"/>
      <c r="AT22" s="183">
        <f>AR22+SUMIF(AU47:AU56,設定!$B$8,AT47:AT56)-SUMIF(AU58:AU130,設定!$B$8,AT58:AT130)+SUMIF(AU39,設定!$B$8,AT39)+SUMIF(AU41,設定!$B$8,AT41)-SUMIF(AU38,設定!$B$8,AT38)-SUMIF(AU40,設定!$B$8,AT40)</f>
        <v>92000</v>
      </c>
      <c r="AU22" s="184"/>
      <c r="AV22" s="183">
        <f>AT22+SUMIF(AW47:AW56,設定!$B$8,AV47:AV56)-SUMIF(AW58:AW130,設定!$B$8,AV58:AV130)+SUMIF(AW39,設定!$B$8,AV39)+SUMIF(AW41,設定!$B$8,AV41)-SUMIF(AW38,設定!$B$8,AV38)-SUMIF(AW40,設定!$B$8,AV40)</f>
        <v>92000</v>
      </c>
      <c r="AW22" s="184"/>
      <c r="AX22" s="183">
        <f>AV22+SUMIF(AY47:AY56,設定!$B$8,AX47:AX56)-SUMIF(AY58:AY130,設定!$B$8,AX58:AX130)+SUMIF(AY39,設定!$B$8,AX39)+SUMIF(AY41,設定!$B$8,AX41)-SUMIF(AY38,設定!$B$8,AX38)-SUMIF(AY40,設定!$B$8,AX40)</f>
        <v>92000</v>
      </c>
      <c r="AY22" s="184"/>
      <c r="AZ22" s="183">
        <f>AX22+SUMIF(BA47:BA56,設定!$B$8,AZ47:AZ56)-SUMIF(BA58:BA130,設定!$B$8,AZ58:AZ130)+SUMIF(BA39,設定!$B$8,AZ39)+SUMIF(BA41,設定!$B$8,AZ41)-SUMIF(BA38,設定!$B$8,AZ38)-SUMIF(BA40,設定!$B$8,AZ40)</f>
        <v>92000</v>
      </c>
      <c r="BA22" s="184"/>
      <c r="BB22" s="183">
        <f>AZ22+SUMIF(BC47:BC56,設定!$B$8,BB47:BB56)-SUMIF(BC58:BC130,設定!$B$8,BB58:BB130)+SUMIF(BC39,設定!$B$8,BB39)+SUMIF(BC41,設定!$B$8,BB41)-SUMIF(BC38,設定!$B$8,BB38)-SUMIF(BC40,設定!$B$8,BB40)</f>
        <v>92000</v>
      </c>
      <c r="BC22" s="184"/>
      <c r="BD22" s="183">
        <f>BB22+SUMIF(BE47:BE56,設定!$B$8,BD47:BD56)-SUMIF(BE58:BE130,設定!$B$8,BD58:BD130)+SUMIF(BE39,設定!$B$8,BD39)+SUMIF(BE41,設定!$B$8,BD41)-SUMIF(BE38,設定!$B$8,BD38)-SUMIF(BE40,設定!$B$8,BD40)</f>
        <v>92000</v>
      </c>
      <c r="BE22" s="184"/>
      <c r="BF22" s="183">
        <f>BD22+SUMIF(BG47:BG56,設定!$B$8,BF47:BF56)-SUMIF(BG58:BG130,設定!$B$8,BF58:BF130)+SUMIF(BG39,設定!$B$8,BF39)+SUMIF(BG41,設定!$B$8,BF41)-SUMIF(BG38,設定!$B$8,BF38)-SUMIF(BG40,設定!$B$8,BF40)</f>
        <v>92000</v>
      </c>
      <c r="BG22" s="184"/>
      <c r="BH22" s="183">
        <f>BF22+SUMIF(BI47:BI56,設定!$B$8,BH47:BH56)-SUMIF(BI58:BI130,設定!$B$8,BH58:BH130)+SUMIF(BI39,設定!$B$8,BH39)+SUMIF(BI41,設定!$B$8,BH41)-SUMIF(BI38,設定!$B$8,BH38)-SUMIF(BI40,設定!$B$8,BH40)</f>
        <v>92000</v>
      </c>
      <c r="BI22" s="184"/>
      <c r="BJ22" s="183">
        <f>BH22+SUMIF(BK47:BK56,設定!$B$8,BJ47:BJ56)-SUMIF(BK58:BK130,設定!$B$8,BJ58:BJ130)+SUMIF(BK39,設定!$B$8,BJ39)+SUMIF(BK41,設定!$B$8,BJ41)-SUMIF(BK38,設定!$B$8,BJ38)-SUMIF(BK40,設定!$B$8,BJ40)</f>
        <v>92000</v>
      </c>
      <c r="BK22" s="184"/>
      <c r="BL22" s="183">
        <f>BJ22+SUMIF(BM47:BM56,設定!$B$8,BL47:BL56)-SUMIF(BM58:BM130,設定!$B$8,BL58:BL130)+SUMIF(BM39,設定!$B$8,BL39)+SUMIF(BM41,設定!$B$8,BL41)-SUMIF(BM38,設定!$B$8,BL38)-SUMIF(BM40,設定!$B$8,BL40)</f>
        <v>92000</v>
      </c>
      <c r="BM22" s="184"/>
    </row>
    <row r="23" spans="2:65">
      <c r="B23" s="175"/>
      <c r="C23" s="58" t="str">
        <f>設定!B9</f>
        <v>現金</v>
      </c>
      <c r="D23" s="183">
        <f>'7月'!BL23+SUMIF(E47:E56,設定!$B$9,D47:D56)-SUMIF(E58:E130,設定!$B$9,D58:D130)+SUMIF(E39,設定!$B$9,D39)+SUMIF(E41,設定!$B$9,D41)-SUMIF(E38,設定!$B$9,D38)-SUMIF(E40,設定!$B$9,D40)</f>
        <v>63000</v>
      </c>
      <c r="E23" s="184"/>
      <c r="F23" s="183">
        <f>D23+SUMIF(G47:G56,設定!$B$9,F47:F56)-SUMIF(G58:G130,設定!$B$9,F58:F130)+SUMIF(G39,設定!$B$9,F39)+SUMIF(G41,設定!$B$9,F41)-SUMIF(G38,設定!$B$9,F38)-SUMIF(G40,設定!$B$9,F40)</f>
        <v>63000</v>
      </c>
      <c r="G23" s="184"/>
      <c r="H23" s="183">
        <f>F23+SUMIF(I47:I56,設定!$B$9,H47:H56)-SUMIF(I58:I130,設定!$B$9,H58:H130)+SUMIF(I39,設定!$B$9,H39)+SUMIF(I41,設定!$B$9,H41)-SUMIF(I38,設定!$B$9,H38)-SUMIF(I40,設定!$B$9,H40)</f>
        <v>63000</v>
      </c>
      <c r="I23" s="184"/>
      <c r="J23" s="183">
        <f>H23+SUMIF(K47:K56,設定!$B$9,J47:J56)-SUMIF(K58:K130,設定!$B$9,J58:J130)+SUMIF(K39,設定!$B$9,J39)+SUMIF(K41,設定!$B$9,J41)-SUMIF(K38,設定!$B$9,J38)-SUMIF(K40,設定!$B$9,J40)</f>
        <v>63000</v>
      </c>
      <c r="K23" s="184"/>
      <c r="L23" s="183">
        <f>J23+SUMIF(M47:M56,設定!$B$9,L47:L56)-SUMIF(M58:M130,設定!$B$9,L58:L130)+SUMIF(M39,設定!$B$9,L39)+SUMIF(M41,設定!$B$9,L41)-SUMIF(M38,設定!$B$9,L38)-SUMIF(M40,設定!$B$9,L40)</f>
        <v>63000</v>
      </c>
      <c r="M23" s="184"/>
      <c r="N23" s="183">
        <f>L23+SUMIF(O47:O56,設定!$B$9,N47:N56)-SUMIF(O58:O130,設定!$B$9,N58:N130)+SUMIF(O39,設定!$B$9,N39)+SUMIF(O41,設定!$B$9,N41)-SUMIF(O38,設定!$B$9,N38)-SUMIF(O40,設定!$B$9,N40)</f>
        <v>63000</v>
      </c>
      <c r="O23" s="184"/>
      <c r="P23" s="183">
        <f>N23+SUMIF(Q47:Q56,設定!$B$9,P47:P56)-SUMIF(Q58:Q130,設定!$B$9,P58:P130)+SUMIF(Q39,設定!$B$9,P39)+SUMIF(Q41,設定!$B$9,P41)-SUMIF(Q38,設定!$B$9,P38)-SUMIF(Q40,設定!$B$9,P40)</f>
        <v>63000</v>
      </c>
      <c r="Q23" s="184"/>
      <c r="R23" s="183">
        <f>P23+SUMIF(S47:S56,設定!$B$9,R47:R56)-SUMIF(S58:S130,設定!$B$9,R58:R130)+SUMIF(S39,設定!$B$9,R39)+SUMIF(S41,設定!$B$9,R41)-SUMIF(S38,設定!$B$9,R38)-SUMIF(S40,設定!$B$9,R40)</f>
        <v>63000</v>
      </c>
      <c r="S23" s="184"/>
      <c r="T23" s="183">
        <f>R23+SUMIF(U47:U56,設定!$B$9,T47:T56)-SUMIF(U58:U130,設定!$B$9,T58:T130)+SUMIF(U39,設定!$B$9,T39)+SUMIF(U41,設定!$B$9,T41)-SUMIF(U38,設定!$B$9,T38)-SUMIF(U40,設定!$B$9,T40)</f>
        <v>63000</v>
      </c>
      <c r="U23" s="184"/>
      <c r="V23" s="183">
        <f>T23+SUMIF(W47:W56,設定!$B$9,V47:V56)-SUMIF(W58:W130,設定!$B$9,V58:V130)+SUMIF(W39,設定!$B$9,V39)+SUMIF(W41,設定!$B$9,V41)-SUMIF(W38,設定!$B$9,V38)-SUMIF(W40,設定!$B$9,V40)</f>
        <v>63000</v>
      </c>
      <c r="W23" s="184"/>
      <c r="X23" s="183">
        <f>V23+SUMIF(Y47:Y56,設定!$B$9,X47:X56)-SUMIF(Y58:Y130,設定!$B$9,X58:X130)+SUMIF(Y39,設定!$B$9,X39)+SUMIF(Y41,設定!$B$9,X41)-SUMIF(Y38,設定!$B$9,X38)-SUMIF(Y40,設定!$B$9,X40)</f>
        <v>63000</v>
      </c>
      <c r="Y23" s="184"/>
      <c r="Z23" s="183">
        <f>X23+SUMIF(AA47:AA56,設定!$B$9,Z47:Z56)-SUMIF(AA58:AA130,設定!$B$9,Z58:Z130)+SUMIF(AA39,設定!$B$9,Z39)+SUMIF(AA41,設定!$B$9,Z41)-SUMIF(AA38,設定!$B$9,Z38)-SUMIF(AA40,設定!$B$9,Z40)</f>
        <v>63000</v>
      </c>
      <c r="AA23" s="184"/>
      <c r="AB23" s="183">
        <f>Z23+SUMIF(AC47:AC56,設定!$B$9,AB47:AB56)-SUMIF(AC58:AC130,設定!$B$9,AB58:AB130)+SUMIF(AC39,設定!$B$9,AB39)+SUMIF(AC41,設定!$B$9,AB41)-SUMIF(AC38,設定!$B$9,AB38)-SUMIF(AC40,設定!$B$9,AB40)</f>
        <v>63000</v>
      </c>
      <c r="AC23" s="184"/>
      <c r="AD23" s="183">
        <f>AB23+SUMIF(AE47:AE56,設定!$B$9,AD47:AD56)-SUMIF(AE58:AE130,設定!$B$9,AD58:AD130)+SUMIF(AE39,設定!$B$9,AD39)+SUMIF(AE41,設定!$B$9,AD41)-SUMIF(AE38,設定!$B$9,AD38)-SUMIF(AE40,設定!$B$9,AD40)</f>
        <v>63000</v>
      </c>
      <c r="AE23" s="184"/>
      <c r="AF23" s="183">
        <f>AD23+SUMIF(AG47:AG56,設定!$B$9,AF47:AF56)-SUMIF(AG58:AG130,設定!$B$9,AF58:AF130)+SUMIF(AG39,設定!$B$9,AF39)+SUMIF(AG41,設定!$B$9,AF41)-SUMIF(AG38,設定!$B$9,AF38)-SUMIF(AG40,設定!$B$9,AF40)</f>
        <v>63000</v>
      </c>
      <c r="AG23" s="184"/>
      <c r="AH23" s="183">
        <f>AF23+SUMIF(AI47:AI56,設定!$B$9,AH47:AH56)-SUMIF(AI58:AI130,設定!$B$9,AH58:AH130)+SUMIF(AI39,設定!$B$9,AH39)+SUMIF(AI41,設定!$B$9,AH41)-SUMIF(AI38,設定!$B$9,AH38)-SUMIF(AI40,設定!$B$9,AH40)</f>
        <v>63000</v>
      </c>
      <c r="AI23" s="184"/>
      <c r="AJ23" s="183">
        <f>AH23+SUMIF(AK47:AK56,設定!$B$9,AJ47:AJ56)-SUMIF(AK58:AK130,設定!$B$9,AJ58:AJ130)+SUMIF(AK39,設定!$B$9,AJ39)+SUMIF(AK41,設定!$B$9,AJ41)-SUMIF(AK38,設定!$B$9,AJ38)-SUMIF(AK40,設定!$B$9,AJ40)</f>
        <v>63000</v>
      </c>
      <c r="AK23" s="184"/>
      <c r="AL23" s="183">
        <f>AJ23+SUMIF(AM47:AM56,設定!$B$9,AL47:AL56)-SUMIF(AM58:AM130,設定!$B$9,AL58:AL130)+SUMIF(AM39,設定!$B$9,AL39)+SUMIF(AM41,設定!$B$9,AL41)-SUMIF(AM38,設定!$B$9,AL38)-SUMIF(AM40,設定!$B$9,AL40)</f>
        <v>63000</v>
      </c>
      <c r="AM23" s="184"/>
      <c r="AN23" s="183">
        <f>AL23+SUMIF(AO47:AO56,設定!$B$9,AN47:AN56)-SUMIF(AO58:AO130,設定!$B$9,AN58:AN130)+SUMIF(AO39,設定!$B$9,AN39)+SUMIF(AO41,設定!$B$9,AN41)-SUMIF(AO38,設定!$B$9,AN38)-SUMIF(AO40,設定!$B$9,AN40)</f>
        <v>63000</v>
      </c>
      <c r="AO23" s="184"/>
      <c r="AP23" s="183">
        <f>AN23+SUMIF(AQ47:AQ56,設定!$B$9,AP47:AP56)-SUMIF(AQ58:AQ130,設定!$B$9,AP58:AP130)+SUMIF(AQ39,設定!$B$9,AP39)+SUMIF(AQ41,設定!$B$9,AP41)-SUMIF(AQ38,設定!$B$9,AP38)-SUMIF(AQ40,設定!$B$9,AP40)</f>
        <v>63000</v>
      </c>
      <c r="AQ23" s="184"/>
      <c r="AR23" s="183">
        <f>AP23+SUMIF(AS47:AS56,設定!$B$9,AR47:AR56)-SUMIF(AS58:AS130,設定!$B$9,AR58:AR130)+SUMIF(AS39,設定!$B$9,AR39)+SUMIF(AS41,設定!$B$9,AR41)-SUMIF(AS38,設定!$B$9,AR38)-SUMIF(AS40,設定!$B$9,AR40)</f>
        <v>63000</v>
      </c>
      <c r="AS23" s="184"/>
      <c r="AT23" s="183">
        <f>AR23+SUMIF(AU47:AU56,設定!$B$9,AT47:AT56)-SUMIF(AU58:AU130,設定!$B$9,AT58:AT130)+SUMIF(AU39,設定!$B$9,AT39)+SUMIF(AU41,設定!$B$9,AT41)-SUMIF(AU38,設定!$B$9,AT38)-SUMIF(AU40,設定!$B$9,AT40)</f>
        <v>63000</v>
      </c>
      <c r="AU23" s="184"/>
      <c r="AV23" s="183">
        <f>AT23+SUMIF(AW47:AW56,設定!$B$9,AV47:AV56)-SUMIF(AW58:AW130,設定!$B$9,AV58:AV130)+SUMIF(AW39,設定!$B$9,AV39)+SUMIF(AW41,設定!$B$9,AV41)-SUMIF(AW38,設定!$B$9,AV38)-SUMIF(AW40,設定!$B$9,AV40)</f>
        <v>63000</v>
      </c>
      <c r="AW23" s="184"/>
      <c r="AX23" s="183">
        <f>AV23+SUMIF(AY47:AY56,設定!$B$9,AX47:AX56)-SUMIF(AY58:AY130,設定!$B$9,AX58:AX130)+SUMIF(AY39,設定!$B$9,AX39)+SUMIF(AY41,設定!$B$9,AX41)-SUMIF(AY38,設定!$B$9,AX38)-SUMIF(AY40,設定!$B$9,AX40)</f>
        <v>63000</v>
      </c>
      <c r="AY23" s="184"/>
      <c r="AZ23" s="183">
        <f>AX23+SUMIF(BA47:BA56,設定!$B$9,AZ47:AZ56)-SUMIF(BA58:BA130,設定!$B$9,AZ58:AZ130)+SUMIF(BA39,設定!$B$9,AZ39)+SUMIF(BA41,設定!$B$9,AZ41)-SUMIF(BA38,設定!$B$9,AZ38)-SUMIF(BA40,設定!$B$9,AZ40)</f>
        <v>63000</v>
      </c>
      <c r="BA23" s="184"/>
      <c r="BB23" s="183">
        <f>AZ23+SUMIF(BC47:BC56,設定!$B$9,BB47:BB56)-SUMIF(BC58:BC130,設定!$B$9,BB58:BB130)+SUMIF(BC39,設定!$B$9,BB39)+SUMIF(BC41,設定!$B$9,BB41)-SUMIF(BC38,設定!$B$9,BB38)-SUMIF(BC40,設定!$B$9,BB40)</f>
        <v>63000</v>
      </c>
      <c r="BC23" s="184"/>
      <c r="BD23" s="183">
        <f>BB23+SUMIF(BE47:BE56,設定!$B$9,BD47:BD56)-SUMIF(BE58:BE130,設定!$B$9,BD58:BD130)+SUMIF(BE39,設定!$B$9,BD39)+SUMIF(BE41,設定!$B$9,BD41)-SUMIF(BE38,設定!$B$9,BD38)-SUMIF(BE40,設定!$B$9,BD40)</f>
        <v>63000</v>
      </c>
      <c r="BE23" s="184"/>
      <c r="BF23" s="183">
        <f>BD23+SUMIF(BG47:BG56,設定!$B$9,BF47:BF56)-SUMIF(BG58:BG130,設定!$B$9,BF58:BF130)+SUMIF(BG39,設定!$B$9,BF39)+SUMIF(BG41,設定!$B$9,BF41)-SUMIF(BG38,設定!$B$9,BF38)-SUMIF(BG40,設定!$B$9,BF40)</f>
        <v>63000</v>
      </c>
      <c r="BG23" s="184"/>
      <c r="BH23" s="183">
        <f>BF23+SUMIF(BI47:BI56,設定!$B$9,BH47:BH56)-SUMIF(BI58:BI130,設定!$B$9,BH58:BH130)+SUMIF(BI39,設定!$B$9,BH39)+SUMIF(BI41,設定!$B$9,BH41)-SUMIF(BI38,設定!$B$9,BH38)-SUMIF(BI40,設定!$B$9,BH40)</f>
        <v>63000</v>
      </c>
      <c r="BI23" s="184"/>
      <c r="BJ23" s="183">
        <f>BH23+SUMIF(BK47:BK56,設定!$B$9,BJ47:BJ56)-SUMIF(BK58:BK130,設定!$B$9,BJ58:BJ130)+SUMIF(BK39,設定!$B$9,BJ39)+SUMIF(BK41,設定!$B$9,BJ41)-SUMIF(BK38,設定!$B$9,BJ38)-SUMIF(BK40,設定!$B$9,BJ40)</f>
        <v>63000</v>
      </c>
      <c r="BK23" s="184"/>
      <c r="BL23" s="183">
        <f>BJ23+SUMIF(BM47:BM56,設定!$B$9,BL47:BL56)-SUMIF(BM58:BM130,設定!$B$9,BL58:BL130)+SUMIF(BM39,設定!$B$9,BL39)+SUMIF(BM41,設定!$B$9,BL41)-SUMIF(BM38,設定!$B$9,BL38)-SUMIF(BM40,設定!$B$9,BL40)</f>
        <v>63000</v>
      </c>
      <c r="BM23" s="184"/>
    </row>
    <row r="24" spans="2:65">
      <c r="B24" s="175"/>
      <c r="C24" s="58" t="str">
        <f>設定!B10</f>
        <v>JCB</v>
      </c>
      <c r="D24" s="183">
        <f>'7月'!BL24+SUMIF(E47:E56,設定!$B$10,D47:D56)-SUMIF(E58:E130,設定!$B$10,D58:D130)+SUMIF(E39,設定!$B$10,D39)+SUMIF(E41,設定!$B$10,D41)-SUMIF(E38,設定!$B$10,D38)-SUMIF(E40,設定!$B$10,D40)</f>
        <v>-570000</v>
      </c>
      <c r="E24" s="184"/>
      <c r="F24" s="183">
        <f>D24+SUMIF(G47:G56,設定!$B$10,F47:F56)-SUMIF(G58:G130,設定!$B$10,F58:F130)+SUMIF(G39,設定!$B$10,F39)+SUMIF(G41,設定!$B$10,F41)-SUMIF(G38,設定!$B$10,F38)-SUMIF(G40,設定!$B$10,F40)</f>
        <v>-570000</v>
      </c>
      <c r="G24" s="184"/>
      <c r="H24" s="183">
        <f>F24+SUMIF(I47:I56,設定!$B$10,H47:H56)-SUMIF(I58:I130,設定!$B$10,H58:H130)+SUMIF(I39,設定!$B$10,H39)+SUMIF(I41,設定!$B$10,H41)-SUMIF(I38,設定!$B$10,H38)-SUMIF(I40,設定!$B$10,H40)</f>
        <v>-570000</v>
      </c>
      <c r="I24" s="184"/>
      <c r="J24" s="183">
        <f>H24+SUMIF(K47:K56,設定!$B$10,J47:J56)-SUMIF(K58:K130,設定!$B$10,J58:J130)+SUMIF(K39,設定!$B$10,J39)+SUMIF(K41,設定!$B$10,J41)-SUMIF(K38,設定!$B$10,J38)-SUMIF(K40,設定!$B$10,J40)</f>
        <v>-570000</v>
      </c>
      <c r="K24" s="184"/>
      <c r="L24" s="183">
        <f>J24+SUMIF(M47:M56,設定!$B$10,L47:L56)-SUMIF(M58:M130,設定!$B$10,L58:L130)+SUMIF(M39,設定!$B$10,L39)+SUMIF(M41,設定!$B$10,L41)-SUMIF(M38,設定!$B$10,L38)-SUMIF(M40,設定!$B$10,L40)</f>
        <v>-570000</v>
      </c>
      <c r="M24" s="184"/>
      <c r="N24" s="183">
        <f>L24+SUMIF(O47:O56,設定!$B$10,N47:N56)-SUMIF(O58:O130,設定!$B$10,N58:N130)+SUMIF(O39,設定!$B$10,N39)+SUMIF(O41,設定!$B$10,N41)-SUMIF(O38,設定!$B$10,N38)-SUMIF(O40,設定!$B$10,N40)</f>
        <v>-570000</v>
      </c>
      <c r="O24" s="184"/>
      <c r="P24" s="183">
        <f>N24+SUMIF(Q47:Q56,設定!$B$10,P47:P56)-SUMIF(Q58:Q130,設定!$B$10,P58:P130)+SUMIF(Q39,設定!$B$10,P39)+SUMIF(Q41,設定!$B$10,P41)-SUMIF(Q38,設定!$B$10,P38)-SUMIF(Q40,設定!$B$10,P40)</f>
        <v>-570000</v>
      </c>
      <c r="Q24" s="184"/>
      <c r="R24" s="183">
        <f>P24+SUMIF(S47:S56,設定!$B$10,R47:R56)-SUMIF(S58:S130,設定!$B$10,R58:R130)+SUMIF(S39,設定!$B$10,R39)+SUMIF(S41,設定!$B$10,R41)-SUMIF(S38,設定!$B$10,R38)-SUMIF(S40,設定!$B$10,R40)</f>
        <v>-570000</v>
      </c>
      <c r="S24" s="184"/>
      <c r="T24" s="183">
        <f>R24+SUMIF(U47:U56,設定!$B$10,T47:T56)-SUMIF(U58:U130,設定!$B$10,T58:T130)+SUMIF(U39,設定!$B$10,T39)+SUMIF(U41,設定!$B$10,T41)-SUMIF(U38,設定!$B$10,T38)-SUMIF(U40,設定!$B$10,T40)</f>
        <v>-570000</v>
      </c>
      <c r="U24" s="184"/>
      <c r="V24" s="183">
        <f>T24+SUMIF(W47:W56,設定!$B$10,V47:V56)-SUMIF(W58:W130,設定!$B$10,V58:V130)+SUMIF(W39,設定!$B$10,V39)+SUMIF(W41,設定!$B$10,V41)-SUMIF(W38,設定!$B$10,V38)-SUMIF(W40,設定!$B$10,V40)</f>
        <v>-570000</v>
      </c>
      <c r="W24" s="184"/>
      <c r="X24" s="183">
        <f>V24+SUMIF(Y47:Y56,設定!$B$10,X47:X56)-SUMIF(Y58:Y130,設定!$B$10,X58:X130)+SUMIF(Y39,設定!$B$10,X39)+SUMIF(Y41,設定!$B$10,X41)-SUMIF(Y38,設定!$B$10,X38)-SUMIF(Y40,設定!$B$10,X40)</f>
        <v>-570000</v>
      </c>
      <c r="Y24" s="184"/>
      <c r="Z24" s="183">
        <f>X24+SUMIF(AA47:AA56,設定!$B$10,Z47:Z56)-SUMIF(AA58:AA130,設定!$B$10,Z58:Z130)+SUMIF(AA39,設定!$B$10,Z39)+SUMIF(AA41,設定!$B$10,Z41)-SUMIF(AA38,設定!$B$10,Z38)-SUMIF(AA40,設定!$B$10,Z40)</f>
        <v>-570000</v>
      </c>
      <c r="AA24" s="184"/>
      <c r="AB24" s="183">
        <f>Z24+SUMIF(AC47:AC56,設定!$B$10,AB47:AB56)-SUMIF(AC58:AC130,設定!$B$10,AB58:AB130)+SUMIF(AC39,設定!$B$10,AB39)+SUMIF(AC41,設定!$B$10,AB41)-SUMIF(AC38,設定!$B$10,AB38)-SUMIF(AC40,設定!$B$10,AB40)</f>
        <v>-570000</v>
      </c>
      <c r="AC24" s="184"/>
      <c r="AD24" s="183">
        <f>AB24+SUMIF(AE47:AE56,設定!$B$10,AD47:AD56)-SUMIF(AE58:AE130,設定!$B$10,AD58:AD130)+SUMIF(AE39,設定!$B$10,AD39)+SUMIF(AE41,設定!$B$10,AD41)-SUMIF(AE38,設定!$B$10,AD38)-SUMIF(AE40,設定!$B$10,AD40)</f>
        <v>-570000</v>
      </c>
      <c r="AE24" s="184"/>
      <c r="AF24" s="183">
        <f>AD24+SUMIF(AG47:AG56,設定!$B$10,AF47:AF56)-SUMIF(AG58:AG130,設定!$B$10,AF58:AF130)+SUMIF(AG39,設定!$B$10,AF39)+SUMIF(AG41,設定!$B$10,AF41)-SUMIF(AG38,設定!$B$10,AF38)-SUMIF(AG40,設定!$B$10,AF40)</f>
        <v>-570000</v>
      </c>
      <c r="AG24" s="184"/>
      <c r="AH24" s="183">
        <f>AF24+SUMIF(AI47:AI56,設定!$B$10,AH47:AH56)-SUMIF(AI58:AI130,設定!$B$10,AH58:AH130)+SUMIF(AI39,設定!$B$10,AH39)+SUMIF(AI41,設定!$B$10,AH41)-SUMIF(AI38,設定!$B$10,AH38)-SUMIF(AI40,設定!$B$10,AH40)</f>
        <v>-570000</v>
      </c>
      <c r="AI24" s="184"/>
      <c r="AJ24" s="183">
        <f>AH24+SUMIF(AK47:AK56,設定!$B$10,AJ47:AJ56)-SUMIF(AK58:AK130,設定!$B$10,AJ58:AJ130)+SUMIF(AK39,設定!$B$10,AJ39)+SUMIF(AK41,設定!$B$10,AJ41)-SUMIF(AK38,設定!$B$10,AJ38)-SUMIF(AK40,設定!$B$10,AJ40)</f>
        <v>-570000</v>
      </c>
      <c r="AK24" s="184"/>
      <c r="AL24" s="183">
        <f>AJ24+SUMIF(AM47:AM56,設定!$B$10,AL47:AL56)-SUMIF(AM58:AM130,設定!$B$10,AL58:AL130)+SUMIF(AM39,設定!$B$10,AL39)+SUMIF(AM41,設定!$B$10,AL41)-SUMIF(AM38,設定!$B$10,AL38)-SUMIF(AM40,設定!$B$10,AL40)</f>
        <v>-570000</v>
      </c>
      <c r="AM24" s="184"/>
      <c r="AN24" s="183">
        <f>AL24+SUMIF(AO47:AO56,設定!$B$10,AN47:AN56)-SUMIF(AO58:AO130,設定!$B$10,AN58:AN130)+SUMIF(AO39,設定!$B$10,AN39)+SUMIF(AO41,設定!$B$10,AN41)-SUMIF(AO38,設定!$B$10,AN38)-SUMIF(AO40,設定!$B$10,AN40)</f>
        <v>-570000</v>
      </c>
      <c r="AO24" s="184"/>
      <c r="AP24" s="183">
        <f>AN24+SUMIF(AQ47:AQ56,設定!$B$10,AP47:AP56)-SUMIF(AQ58:AQ130,設定!$B$10,AP58:AP130)+SUMIF(AQ39,設定!$B$10,AP39)+SUMIF(AQ41,設定!$B$10,AP41)-SUMIF(AQ38,設定!$B$10,AP38)-SUMIF(AQ40,設定!$B$10,AP40)</f>
        <v>-570000</v>
      </c>
      <c r="AQ24" s="184"/>
      <c r="AR24" s="183">
        <f>AP24+SUMIF(AS47:AS56,設定!$B$10,AR47:AR56)-SUMIF(AS58:AS130,設定!$B$10,AR58:AR130)+SUMIF(AS39,設定!$B$10,AR39)+SUMIF(AS41,設定!$B$10,AR41)-SUMIF(AS38,設定!$B$10,AR38)-SUMIF(AS40,設定!$B$10,AR40)</f>
        <v>-570000</v>
      </c>
      <c r="AS24" s="184"/>
      <c r="AT24" s="183">
        <f>AR24+SUMIF(AU47:AU56,設定!$B$10,AT47:AT56)-SUMIF(AU58:AU130,設定!$B$10,AT58:AT130)+SUMIF(AU39,設定!$B$10,AT39)+SUMIF(AU41,設定!$B$10,AT41)-SUMIF(AU38,設定!$B$10,AT38)-SUMIF(AU40,設定!$B$10,AT40)</f>
        <v>-570000</v>
      </c>
      <c r="AU24" s="184"/>
      <c r="AV24" s="183">
        <f>AT24+SUMIF(AW47:AW56,設定!$B$10,AV47:AV56)-SUMIF(AW58:AW130,設定!$B$10,AV58:AV130)+SUMIF(AW39,設定!$B$10,AV39)+SUMIF(AW41,設定!$B$10,AV41)-SUMIF(AW38,設定!$B$10,AV38)-SUMIF(AW40,設定!$B$10,AV40)</f>
        <v>-570000</v>
      </c>
      <c r="AW24" s="184"/>
      <c r="AX24" s="183">
        <f>AV24+SUMIF(AY47:AY56,設定!$B$10,AX47:AX56)-SUMIF(AY58:AY130,設定!$B$10,AX58:AX130)+SUMIF(AY39,設定!$B$10,AX39)+SUMIF(AY41,設定!$B$10,AX41)-SUMIF(AY38,設定!$B$10,AX38)-SUMIF(AY40,設定!$B$10,AX40)</f>
        <v>-570000</v>
      </c>
      <c r="AY24" s="184"/>
      <c r="AZ24" s="183">
        <f>AX24+SUMIF(BA47:BA56,設定!$B$10,AZ47:AZ56)-SUMIF(BA58:BA130,設定!$B$10,AZ58:AZ130)+SUMIF(BA39,設定!$B$10,AZ39)+SUMIF(BA41,設定!$B$10,AZ41)-SUMIF(BA38,設定!$B$10,AZ38)-SUMIF(BA40,設定!$B$10,AZ40)</f>
        <v>-570000</v>
      </c>
      <c r="BA24" s="184"/>
      <c r="BB24" s="183">
        <f>AZ24+SUMIF(BC47:BC56,設定!$B$10,BB47:BB56)-SUMIF(BC58:BC130,設定!$B$10,BB58:BB130)+SUMIF(BC39,設定!$B$10,BB39)+SUMIF(BC41,設定!$B$10,BB41)-SUMIF(BC38,設定!$B$10,BB38)-SUMIF(BC40,設定!$B$10,BB40)</f>
        <v>-570000</v>
      </c>
      <c r="BC24" s="184"/>
      <c r="BD24" s="183">
        <f>BB24+SUMIF(BE47:BE56,設定!$B$10,BD47:BD56)-SUMIF(BE58:BE130,設定!$B$10,BD58:BD130)+SUMIF(BE39,設定!$B$10,BD39)+SUMIF(BE41,設定!$B$10,BD41)-SUMIF(BE38,設定!$B$10,BD38)-SUMIF(BE40,設定!$B$10,BD40)</f>
        <v>-570000</v>
      </c>
      <c r="BE24" s="184"/>
      <c r="BF24" s="183">
        <f>BD24+SUMIF(BG47:BG56,設定!$B$10,BF47:BF56)-SUMIF(BG58:BG130,設定!$B$10,BF58:BF130)+SUMIF(BG39,設定!$B$10,BF39)+SUMIF(BG41,設定!$B$10,BF41)-SUMIF(BG38,設定!$B$10,BF38)-SUMIF(BG40,設定!$B$10,BF40)</f>
        <v>-570000</v>
      </c>
      <c r="BG24" s="184"/>
      <c r="BH24" s="183">
        <f>BF24+SUMIF(BI47:BI56,設定!$B$10,BH47:BH56)-SUMIF(BI58:BI130,設定!$B$10,BH58:BH130)+SUMIF(BI39,設定!$B$10,BH39)+SUMIF(BI41,設定!$B$10,BH41)-SUMIF(BI38,設定!$B$10,BH38)-SUMIF(BI40,設定!$B$10,BH40)</f>
        <v>-570000</v>
      </c>
      <c r="BI24" s="184"/>
      <c r="BJ24" s="183">
        <f>BH24+SUMIF(BK47:BK56,設定!$B$10,BJ47:BJ56)-SUMIF(BK58:BK130,設定!$B$10,BJ58:BJ130)+SUMIF(BK39,設定!$B$10,BJ39)+SUMIF(BK41,設定!$B$10,BJ41)-SUMIF(BK38,設定!$B$10,BJ38)-SUMIF(BK40,設定!$B$10,BJ40)</f>
        <v>-570000</v>
      </c>
      <c r="BK24" s="184"/>
      <c r="BL24" s="183">
        <f>BJ24+SUMIF(BM47:BM56,設定!$B$10,BL47:BL56)-SUMIF(BM58:BM130,設定!$B$10,BL58:BL130)+SUMIF(BM39,設定!$B$10,BL39)+SUMIF(BM41,設定!$B$10,BL41)-SUMIF(BM38,設定!$B$10,BL38)-SUMIF(BM40,設定!$B$10,BL40)</f>
        <v>-570000</v>
      </c>
      <c r="BM24" s="184"/>
    </row>
    <row r="25" spans="2:65">
      <c r="B25" s="175"/>
      <c r="C25" s="58" t="str">
        <f>設定!B11</f>
        <v>VISA</v>
      </c>
      <c r="D25" s="183">
        <f>'7月'!BL25+SUMIF(E47:E56,設定!$B$11,D47:D56)-SUMIF(E58:E130,設定!$B$11,D58:D130)+SUMIF(E39,設定!$B$11,D39)+SUMIF(E41,設定!$B$11,D41)-SUMIF(E38,設定!$B$11,D38)-SUMIF(E40,設定!$B$11,D40)</f>
        <v>-113000</v>
      </c>
      <c r="E25" s="184"/>
      <c r="F25" s="183">
        <f>D25+SUMIF(G47:G56,設定!$B$11,F47:F56)-SUMIF(G58:G130,設定!$B$11,F58:F130)+SUMIF(G39,設定!$B$11,F39)+SUMIF(G41,設定!$B$11,F41)-SUMIF(G38,設定!$B$11,F38)-SUMIF(G40,設定!$B$11,F40)</f>
        <v>-113000</v>
      </c>
      <c r="G25" s="184"/>
      <c r="H25" s="183">
        <f>F25+SUMIF(I47:I56,設定!$B$11,H47:H56)-SUMIF(I58:I130,設定!$B$11,H58:H130)+SUMIF(I39,設定!$B$11,H39)+SUMIF(I41,設定!$B$11,H41)-SUMIF(I38,設定!$B$11,H38)-SUMIF(I40,設定!$B$11,H40)</f>
        <v>-113000</v>
      </c>
      <c r="I25" s="184"/>
      <c r="J25" s="183">
        <f>H25+SUMIF(K47:K56,設定!$B$11,J47:J56)-SUMIF(K58:K130,設定!$B$11,J58:J130)+SUMIF(K39,設定!$B$11,J39)+SUMIF(K41,設定!$B$11,J41)-SUMIF(K38,設定!$B$11,J38)-SUMIF(K40,設定!$B$11,J40)</f>
        <v>-113000</v>
      </c>
      <c r="K25" s="184"/>
      <c r="L25" s="183">
        <f>J25+SUMIF(M47:M56,設定!$B$11,L47:L56)-SUMIF(M58:M130,設定!$B$11,L58:L130)+SUMIF(M39,設定!$B$11,L39)+SUMIF(M41,設定!$B$11,L41)-SUMIF(M38,設定!$B$11,L38)-SUMIF(M40,設定!$B$11,L40)</f>
        <v>-113000</v>
      </c>
      <c r="M25" s="184"/>
      <c r="N25" s="183">
        <f>L25+SUMIF(O47:O56,設定!$B$11,N47:N56)-SUMIF(O58:O130,設定!$B$11,N58:N130)+SUMIF(O39,設定!$B$11,N39)+SUMIF(O41,設定!$B$11,N41)-SUMIF(O38,設定!$B$11,N38)-SUMIF(O40,設定!$B$11,N40)</f>
        <v>-113000</v>
      </c>
      <c r="O25" s="184"/>
      <c r="P25" s="183">
        <f>N25+SUMIF(Q47:Q56,設定!$B$11,P47:P56)-SUMIF(Q58:Q130,設定!$B$11,P58:P130)+SUMIF(Q39,設定!$B$11,P39)+SUMIF(Q41,設定!$B$11,P41)-SUMIF(Q38,設定!$B$11,P38)-SUMIF(Q40,設定!$B$11,P40)</f>
        <v>-113000</v>
      </c>
      <c r="Q25" s="184"/>
      <c r="R25" s="183">
        <f>P25+SUMIF(S47:S56,設定!$B$11,R47:R56)-SUMIF(S58:S130,設定!$B$11,R58:R130)+SUMIF(S39,設定!$B$11,R39)+SUMIF(S41,設定!$B$11,R41)-SUMIF(S38,設定!$B$11,R38)-SUMIF(S40,設定!$B$11,R40)</f>
        <v>-113000</v>
      </c>
      <c r="S25" s="184"/>
      <c r="T25" s="183">
        <f>R25+SUMIF(U47:U56,設定!$B$11,T47:T56)-SUMIF(U58:U130,設定!$B$11,T58:T130)+SUMIF(U39,設定!$B$11,T39)+SUMIF(U41,設定!$B$11,T41)-SUMIF(U38,設定!$B$11,T38)-SUMIF(U40,設定!$B$11,T40)</f>
        <v>-113000</v>
      </c>
      <c r="U25" s="184"/>
      <c r="V25" s="183">
        <f>T25+SUMIF(W47:W56,設定!$B$11,V47:V56)-SUMIF(W58:W130,設定!$B$11,V58:V130)+SUMIF(W39,設定!$B$11,V39)+SUMIF(W41,設定!$B$11,V41)-SUMIF(W38,設定!$B$11,V38)-SUMIF(W40,設定!$B$11,V40)</f>
        <v>-113000</v>
      </c>
      <c r="W25" s="184"/>
      <c r="X25" s="183">
        <f>V25+SUMIF(Y47:Y56,設定!$B$11,X47:X56)-SUMIF(Y58:Y130,設定!$B$11,X58:X130)+SUMIF(Y39,設定!$B$11,X39)+SUMIF(Y41,設定!$B$11,X41)-SUMIF(Y38,設定!$B$11,X38)-SUMIF(Y40,設定!$B$11,X40)</f>
        <v>-113000</v>
      </c>
      <c r="Y25" s="184"/>
      <c r="Z25" s="183">
        <f>X25+SUMIF(AA47:AA56,設定!$B$11,Z47:Z56)-SUMIF(AA58:AA130,設定!$B$11,Z58:Z130)+SUMIF(AA39,設定!$B$11,Z39)+SUMIF(AA41,設定!$B$11,Z41)-SUMIF(AA38,設定!$B$11,Z38)-SUMIF(AA40,設定!$B$11,Z40)</f>
        <v>-113000</v>
      </c>
      <c r="AA25" s="184"/>
      <c r="AB25" s="183">
        <f>Z25+SUMIF(AC47:AC56,設定!$B$11,AB47:AB56)-SUMIF(AC58:AC130,設定!$B$11,AB58:AB130)+SUMIF(AC39,設定!$B$11,AB39)+SUMIF(AC41,設定!$B$11,AB41)-SUMIF(AC38,設定!$B$11,AB38)-SUMIF(AC40,設定!$B$11,AB40)</f>
        <v>-113000</v>
      </c>
      <c r="AC25" s="184"/>
      <c r="AD25" s="183">
        <f>AB25+SUMIF(AE47:AE56,設定!$B$11,AD47:AD56)-SUMIF(AE58:AE130,設定!$B$11,AD58:AD130)+SUMIF(AE39,設定!$B$11,AD39)+SUMIF(AE41,設定!$B$11,AD41)-SUMIF(AE38,設定!$B$11,AD38)-SUMIF(AE40,設定!$B$11,AD40)</f>
        <v>-113000</v>
      </c>
      <c r="AE25" s="184"/>
      <c r="AF25" s="183">
        <f>AD25+SUMIF(AG47:AG56,設定!$B$11,AF47:AF56)-SUMIF(AG58:AG130,設定!$B$11,AF58:AF130)+SUMIF(AG39,設定!$B$11,AF39)+SUMIF(AG41,設定!$B$11,AF41)-SUMIF(AG38,設定!$B$11,AF38)-SUMIF(AG40,設定!$B$11,AF40)</f>
        <v>-113000</v>
      </c>
      <c r="AG25" s="184"/>
      <c r="AH25" s="183">
        <f>AF25+SUMIF(AI47:AI56,設定!$B$11,AH47:AH56)-SUMIF(AI58:AI130,設定!$B$11,AH58:AH130)+SUMIF(AI39,設定!$B$11,AH39)+SUMIF(AI41,設定!$B$11,AH41)-SUMIF(AI38,設定!$B$11,AH38)-SUMIF(AI40,設定!$B$11,AH40)</f>
        <v>-113000</v>
      </c>
      <c r="AI25" s="184"/>
      <c r="AJ25" s="183">
        <f>AH25+SUMIF(AK47:AK56,設定!$B$11,AJ47:AJ56)-SUMIF(AK58:AK130,設定!$B$11,AJ58:AJ130)+SUMIF(AK39,設定!$B$11,AJ39)+SUMIF(AK41,設定!$B$11,AJ41)-SUMIF(AK38,設定!$B$11,AJ38)-SUMIF(AK40,設定!$B$11,AJ40)</f>
        <v>-113000</v>
      </c>
      <c r="AK25" s="184"/>
      <c r="AL25" s="183">
        <f>AJ25+SUMIF(AM47:AM56,設定!$B$11,AL47:AL56)-SUMIF(AM58:AM130,設定!$B$11,AL58:AL130)+SUMIF(AM39,設定!$B$11,AL39)+SUMIF(AM41,設定!$B$11,AL41)-SUMIF(AM38,設定!$B$11,AL38)-SUMIF(AM40,設定!$B$11,AL40)</f>
        <v>-113000</v>
      </c>
      <c r="AM25" s="184"/>
      <c r="AN25" s="183">
        <f>AL25+SUMIF(AO47:AO56,設定!$B$11,AN47:AN56)-SUMIF(AO58:AO130,設定!$B$11,AN58:AN130)+SUMIF(AO39,設定!$B$11,AN39)+SUMIF(AO41,設定!$B$11,AN41)-SUMIF(AO38,設定!$B$11,AN38)-SUMIF(AO40,設定!$B$11,AN40)</f>
        <v>-113000</v>
      </c>
      <c r="AO25" s="184"/>
      <c r="AP25" s="183">
        <f>AN25+SUMIF(AQ47:AQ56,設定!$B$11,AP47:AP56)-SUMIF(AQ58:AQ130,設定!$B$11,AP58:AP130)+SUMIF(AQ39,設定!$B$11,AP39)+SUMIF(AQ41,設定!$B$11,AP41)-SUMIF(AQ38,設定!$B$11,AP38)-SUMIF(AQ40,設定!$B$11,AP40)</f>
        <v>-113000</v>
      </c>
      <c r="AQ25" s="184"/>
      <c r="AR25" s="183">
        <f>AP25+SUMIF(AS47:AS56,設定!$B$11,AR47:AR56)-SUMIF(AS58:AS130,設定!$B$11,AR58:AR130)+SUMIF(AS39,設定!$B$11,AR39)+SUMIF(AS41,設定!$B$11,AR41)-SUMIF(AS38,設定!$B$11,AR38)-SUMIF(AS40,設定!$B$11,AR40)</f>
        <v>-113000</v>
      </c>
      <c r="AS25" s="184"/>
      <c r="AT25" s="183">
        <f>AR25+SUMIF(AU47:AU56,設定!$B$11,AT47:AT56)-SUMIF(AU58:AU130,設定!$B$11,AT58:AT130)+SUMIF(AU39,設定!$B$11,AT39)+SUMIF(AU41,設定!$B$11,AT41)-SUMIF(AU38,設定!$B$11,AT38)-SUMIF(AU40,設定!$B$11,AT40)</f>
        <v>-113000</v>
      </c>
      <c r="AU25" s="184"/>
      <c r="AV25" s="183">
        <f>AT25+SUMIF(AW47:AW56,設定!$B$11,AV47:AV56)-SUMIF(AW58:AW130,設定!$B$11,AV58:AV130)+SUMIF(AW39,設定!$B$11,AV39)+SUMIF(AW41,設定!$B$11,AV41)-SUMIF(AW38,設定!$B$11,AV38)-SUMIF(AW40,設定!$B$11,AV40)</f>
        <v>-113000</v>
      </c>
      <c r="AW25" s="184"/>
      <c r="AX25" s="183">
        <f>AV25+SUMIF(AY47:AY56,設定!$B$11,AX47:AX56)-SUMIF(AY58:AY130,設定!$B$11,AX58:AX130)+SUMIF(AY39,設定!$B$11,AX39)+SUMIF(AY41,設定!$B$11,AX41)-SUMIF(AY38,設定!$B$11,AX38)-SUMIF(AY40,設定!$B$11,AX40)</f>
        <v>-113000</v>
      </c>
      <c r="AY25" s="184"/>
      <c r="AZ25" s="183">
        <f>AX25+SUMIF(BA47:BA56,設定!$B$11,AZ47:AZ56)-SUMIF(BA58:BA130,設定!$B$11,AZ58:AZ130)+SUMIF(BA39,設定!$B$11,AZ39)+SUMIF(BA41,設定!$B$11,AZ41)-SUMIF(BA38,設定!$B$11,AZ38)-SUMIF(BA40,設定!$B$11,AZ40)</f>
        <v>-113000</v>
      </c>
      <c r="BA25" s="184"/>
      <c r="BB25" s="183">
        <f>AZ25+SUMIF(BC47:BC56,設定!$B$11,BB47:BB56)-SUMIF(BC58:BC130,設定!$B$11,BB58:BB130)+SUMIF(BC39,設定!$B$11,BB39)+SUMIF(BC41,設定!$B$11,BB41)-SUMIF(BC38,設定!$B$11,BB38)-SUMIF(BC40,設定!$B$11,BB40)</f>
        <v>-113000</v>
      </c>
      <c r="BC25" s="184"/>
      <c r="BD25" s="183">
        <f>BB25+SUMIF(BE47:BE56,設定!$B$11,BD47:BD56)-SUMIF(BE58:BE130,設定!$B$11,BD58:BD130)+SUMIF(BE39,設定!$B$11,BD39)+SUMIF(BE41,設定!$B$11,BD41)-SUMIF(BE38,設定!$B$11,BD38)-SUMIF(BE40,設定!$B$11,BD40)</f>
        <v>-113000</v>
      </c>
      <c r="BE25" s="184"/>
      <c r="BF25" s="183">
        <f>BD25+SUMIF(BG47:BG56,設定!$B$11,BF47:BF56)-SUMIF(BG58:BG130,設定!$B$11,BF58:BF130)+SUMIF(BG39,設定!$B$11,BF39)+SUMIF(BG41,設定!$B$11,BF41)-SUMIF(BG38,設定!$B$11,BF38)-SUMIF(BG40,設定!$B$11,BF40)</f>
        <v>-113000</v>
      </c>
      <c r="BG25" s="184"/>
      <c r="BH25" s="183">
        <f>BF25+SUMIF(BI47:BI56,設定!$B$11,BH47:BH56)-SUMIF(BI58:BI130,設定!$B$11,BH58:BH130)+SUMIF(BI39,設定!$B$11,BH39)+SUMIF(BI41,設定!$B$11,BH41)-SUMIF(BI38,設定!$B$11,BH38)-SUMIF(BI40,設定!$B$11,BH40)</f>
        <v>-113000</v>
      </c>
      <c r="BI25" s="184"/>
      <c r="BJ25" s="183">
        <f>BH25+SUMIF(BK47:BK56,設定!$B$11,BJ47:BJ56)-SUMIF(BK58:BK130,設定!$B$11,BJ58:BJ130)+SUMIF(BK39,設定!$B$11,BJ39)+SUMIF(BK41,設定!$B$11,BJ41)-SUMIF(BK38,設定!$B$11,BJ38)-SUMIF(BK40,設定!$B$11,BJ40)</f>
        <v>-113000</v>
      </c>
      <c r="BK25" s="184"/>
      <c r="BL25" s="183">
        <f>BJ25+SUMIF(BM47:BM56,設定!$B$11,BL47:BL56)-SUMIF(BM58:BM130,設定!$B$11,BL58:BL130)+SUMIF(BM39,設定!$B$11,BL39)+SUMIF(BM41,設定!$B$11,BL41)-SUMIF(BM38,設定!$B$11,BL38)-SUMIF(BM40,設定!$B$11,BL40)</f>
        <v>-113000</v>
      </c>
      <c r="BM25" s="184"/>
    </row>
    <row r="26" spans="2:65">
      <c r="B26" s="175"/>
      <c r="C26" s="58" t="str">
        <f>設定!B12</f>
        <v>MASTER</v>
      </c>
      <c r="D26" s="183">
        <f>'7月'!BL26+SUMIF(E47:E56,設定!$B$12,D47:D56)-SUMIF(E58:E130,設定!$B$12,D58:D130)+SUMIF(E39,設定!$B$12,D39)+SUMIF(E41,設定!$B$12,D41)-SUMIF(E38,設定!$B$12,D38)-SUMIF(E40,設定!$B$12,D40)</f>
        <v>-30000</v>
      </c>
      <c r="E26" s="184"/>
      <c r="F26" s="183">
        <f>D26+SUMIF(G47:G56,設定!$B$12,F47:F56)-SUMIF(G58:G130,設定!$B$12,F58:F130)+SUMIF(G39,設定!$B$12,F39)+SUMIF(G41,設定!$B$12,F41)-SUMIF(G38,設定!$B$12,F38)-SUMIF(G40,設定!$B$12,F40)</f>
        <v>-30000</v>
      </c>
      <c r="G26" s="184"/>
      <c r="H26" s="183">
        <f>F26+SUMIF(I47:I56,設定!$B$12,H47:H56)-SUMIF(I58:I130,設定!$B$12,H58:H130)+SUMIF(I39,設定!$B$12,H39)+SUMIF(I41,設定!$B$12,H41)-SUMIF(I38,設定!$B$12,H38)-SUMIF(I40,設定!$B$12,H40)</f>
        <v>-30000</v>
      </c>
      <c r="I26" s="184"/>
      <c r="J26" s="183">
        <f>H26+SUMIF(K47:K56,設定!$B$12,J47:J56)-SUMIF(K58:K130,設定!$B$12,J58:J130)+SUMIF(K39,設定!$B$12,J39)+SUMIF(K41,設定!$B$12,J41)-SUMIF(K38,設定!$B$12,J38)-SUMIF(K40,設定!$B$12,J40)</f>
        <v>-30000</v>
      </c>
      <c r="K26" s="184"/>
      <c r="L26" s="183">
        <f>J26+SUMIF(M47:M56,設定!$B$12,L47:L56)-SUMIF(M58:M130,設定!$B$12,L58:L130)+SUMIF(M39,設定!$B$12,L39)+SUMIF(M41,設定!$B$12,L41)-SUMIF(M38,設定!$B$12,L38)-SUMIF(M40,設定!$B$12,L40)</f>
        <v>-30000</v>
      </c>
      <c r="M26" s="184"/>
      <c r="N26" s="183">
        <f>L26+SUMIF(O47:O56,設定!$B$12,N47:N56)-SUMIF(O58:O130,設定!$B$12,N58:N130)+SUMIF(O39,設定!$B$12,N39)+SUMIF(O41,設定!$B$12,N41)-SUMIF(O38,設定!$B$12,N38)-SUMIF(O40,設定!$B$12,N40)</f>
        <v>-30000</v>
      </c>
      <c r="O26" s="184"/>
      <c r="P26" s="183">
        <f>N26+SUMIF(Q47:Q56,設定!$B$12,P47:P56)-SUMIF(Q58:Q130,設定!$B$12,P58:P130)+SUMIF(Q39,設定!$B$12,P39)+SUMIF(Q41,設定!$B$12,P41)-SUMIF(Q38,設定!$B$12,P38)-SUMIF(Q40,設定!$B$12,P40)</f>
        <v>-30000</v>
      </c>
      <c r="Q26" s="184"/>
      <c r="R26" s="183">
        <f>P26+SUMIF(S47:S56,設定!$B$12,R47:R56)-SUMIF(S58:S130,設定!$B$12,R58:R130)+SUMIF(S39,設定!$B$12,R39)+SUMIF(S41,設定!$B$12,R41)-SUMIF(S38,設定!$B$12,R38)-SUMIF(S40,設定!$B$12,R40)</f>
        <v>-30000</v>
      </c>
      <c r="S26" s="184"/>
      <c r="T26" s="183">
        <f>R26+SUMIF(U47:U56,設定!$B$12,T47:T56)-SUMIF(U58:U130,設定!$B$12,T58:T130)+SUMIF(U39,設定!$B$12,T39)+SUMIF(U41,設定!$B$12,T41)-SUMIF(U38,設定!$B$12,T38)-SUMIF(U40,設定!$B$12,T40)</f>
        <v>-30000</v>
      </c>
      <c r="U26" s="184"/>
      <c r="V26" s="183">
        <f>T26+SUMIF(W47:W56,設定!$B$12,V47:V56)-SUMIF(W58:W130,設定!$B$12,V58:V130)+SUMIF(W39,設定!$B$12,V39)+SUMIF(W41,設定!$B$12,V41)-SUMIF(W38,設定!$B$12,V38)-SUMIF(W40,設定!$B$12,V40)</f>
        <v>-30000</v>
      </c>
      <c r="W26" s="184"/>
      <c r="X26" s="183">
        <f>V26+SUMIF(Y47:Y56,設定!$B$12,X47:X56)-SUMIF(Y58:Y130,設定!$B$12,X58:X130)+SUMIF(Y39,設定!$B$12,X39)+SUMIF(Y41,設定!$B$12,X41)-SUMIF(Y38,設定!$B$12,X38)-SUMIF(Y40,設定!$B$12,X40)</f>
        <v>-30000</v>
      </c>
      <c r="Y26" s="184"/>
      <c r="Z26" s="183">
        <f>X26+SUMIF(AA47:AA56,設定!$B$12,Z47:Z56)-SUMIF(AA58:AA130,設定!$B$12,Z58:Z130)+SUMIF(AA39,設定!$B$12,Z39)+SUMIF(AA41,設定!$B$12,Z41)-SUMIF(AA38,設定!$B$12,Z38)-SUMIF(AA40,設定!$B$12,Z40)</f>
        <v>-30000</v>
      </c>
      <c r="AA26" s="184"/>
      <c r="AB26" s="183">
        <f>Z26+SUMIF(AC47:AC56,設定!$B$12,AB47:AB56)-SUMIF(AC58:AC130,設定!$B$12,AB58:AB130)+SUMIF(AC39,設定!$B$12,AB39)+SUMIF(AC41,設定!$B$12,AB41)-SUMIF(AC38,設定!$B$12,AB38)-SUMIF(AC40,設定!$B$12,AB40)</f>
        <v>-30000</v>
      </c>
      <c r="AC26" s="184"/>
      <c r="AD26" s="183">
        <f>AB26+SUMIF(AE47:AE56,設定!$B$12,AD47:AD56)-SUMIF(AE58:AE130,設定!$B$12,AD58:AD130)+SUMIF(AE39,設定!$B$12,AD39)+SUMIF(AE41,設定!$B$12,AD41)-SUMIF(AE38,設定!$B$12,AD38)-SUMIF(AE40,設定!$B$12,AD40)</f>
        <v>-30000</v>
      </c>
      <c r="AE26" s="184"/>
      <c r="AF26" s="183">
        <f>AD26+SUMIF(AG47:AG56,設定!$B$12,AF47:AF56)-SUMIF(AG58:AG130,設定!$B$12,AF58:AF130)+SUMIF(AG39,設定!$B$12,AF39)+SUMIF(AG41,設定!$B$12,AF41)-SUMIF(AG38,設定!$B$12,AF38)-SUMIF(AG40,設定!$B$12,AF40)</f>
        <v>-30000</v>
      </c>
      <c r="AG26" s="184"/>
      <c r="AH26" s="183">
        <f>AF26+SUMIF(AI47:AI56,設定!$B$12,AH47:AH56)-SUMIF(AI58:AI130,設定!$B$12,AH58:AH130)+SUMIF(AI39,設定!$B$12,AH39)+SUMIF(AI41,設定!$B$12,AH41)-SUMIF(AI38,設定!$B$12,AH38)-SUMIF(AI40,設定!$B$12,AH40)</f>
        <v>-30000</v>
      </c>
      <c r="AI26" s="184"/>
      <c r="AJ26" s="183">
        <f>AH26+SUMIF(AK47:AK56,設定!$B$12,AJ47:AJ56)-SUMIF(AK58:AK130,設定!$B$12,AJ58:AJ130)+SUMIF(AK39,設定!$B$12,AJ39)+SUMIF(AK41,設定!$B$12,AJ41)-SUMIF(AK38,設定!$B$12,AJ38)-SUMIF(AK40,設定!$B$12,AJ40)</f>
        <v>-30000</v>
      </c>
      <c r="AK26" s="184"/>
      <c r="AL26" s="183">
        <f>AJ26+SUMIF(AM47:AM56,設定!$B$12,AL47:AL56)-SUMIF(AM58:AM130,設定!$B$12,AL58:AL130)+SUMIF(AM39,設定!$B$12,AL39)+SUMIF(AM41,設定!$B$12,AL41)-SUMIF(AM38,設定!$B$12,AL38)-SUMIF(AM40,設定!$B$12,AL40)</f>
        <v>-30000</v>
      </c>
      <c r="AM26" s="184"/>
      <c r="AN26" s="183">
        <f>AL26+SUMIF(AO47:AO56,設定!$B$12,AN47:AN56)-SUMIF(AO58:AO130,設定!$B$12,AN58:AN130)+SUMIF(AO39,設定!$B$12,AN39)+SUMIF(AO41,設定!$B$12,AN41)-SUMIF(AO38,設定!$B$12,AN38)-SUMIF(AO40,設定!$B$12,AN40)</f>
        <v>-30000</v>
      </c>
      <c r="AO26" s="184"/>
      <c r="AP26" s="183">
        <f>AN26+SUMIF(AQ47:AQ56,設定!$B$12,AP47:AP56)-SUMIF(AQ58:AQ130,設定!$B$12,AP58:AP130)+SUMIF(AQ39,設定!$B$12,AP39)+SUMIF(AQ41,設定!$B$12,AP41)-SUMIF(AQ38,設定!$B$12,AP38)-SUMIF(AQ40,設定!$B$12,AP40)</f>
        <v>-30000</v>
      </c>
      <c r="AQ26" s="184"/>
      <c r="AR26" s="183">
        <f>AP26+SUMIF(AS47:AS56,設定!$B$12,AR47:AR56)-SUMIF(AS58:AS130,設定!$B$12,AR58:AR130)+SUMIF(AS39,設定!$B$12,AR39)+SUMIF(AS41,設定!$B$12,AR41)-SUMIF(AS38,設定!$B$12,AR38)-SUMIF(AS40,設定!$B$12,AR40)</f>
        <v>-30000</v>
      </c>
      <c r="AS26" s="184"/>
      <c r="AT26" s="183">
        <f>AR26+SUMIF(AU47:AU56,設定!$B$12,AT47:AT56)-SUMIF(AU58:AU130,設定!$B$12,AT58:AT130)+SUMIF(AU39,設定!$B$12,AT39)+SUMIF(AU41,設定!$B$12,AT41)-SUMIF(AU38,設定!$B$12,AT38)-SUMIF(AU40,設定!$B$12,AT40)</f>
        <v>-30000</v>
      </c>
      <c r="AU26" s="184"/>
      <c r="AV26" s="183">
        <f>AT26+SUMIF(AW47:AW56,設定!$B$12,AV47:AV56)-SUMIF(AW58:AW130,設定!$B$12,AV58:AV130)+SUMIF(AW39,設定!$B$12,AV39)+SUMIF(AW41,設定!$B$12,AV41)-SUMIF(AW38,設定!$B$12,AV38)-SUMIF(AW40,設定!$B$12,AV40)</f>
        <v>-30000</v>
      </c>
      <c r="AW26" s="184"/>
      <c r="AX26" s="183">
        <f>AV26+SUMIF(AY47:AY56,設定!$B$12,AX47:AX56)-SUMIF(AY58:AY130,設定!$B$12,AX58:AX130)+SUMIF(AY39,設定!$B$12,AX39)+SUMIF(AY41,設定!$B$12,AX41)-SUMIF(AY38,設定!$B$12,AX38)-SUMIF(AY40,設定!$B$12,AX40)</f>
        <v>-30000</v>
      </c>
      <c r="AY26" s="184"/>
      <c r="AZ26" s="183">
        <f>AX26+SUMIF(BA47:BA56,設定!$B$12,AZ47:AZ56)-SUMIF(BA58:BA130,設定!$B$12,AZ58:AZ130)+SUMIF(BA39,設定!$B$12,AZ39)+SUMIF(BA41,設定!$B$12,AZ41)-SUMIF(BA38,設定!$B$12,AZ38)-SUMIF(BA40,設定!$B$12,AZ40)</f>
        <v>-30000</v>
      </c>
      <c r="BA26" s="184"/>
      <c r="BB26" s="183">
        <f>AZ26+SUMIF(BC47:BC56,設定!$B$12,BB47:BB56)-SUMIF(BC58:BC130,設定!$B$12,BB58:BB130)+SUMIF(BC39,設定!$B$12,BB39)+SUMIF(BC41,設定!$B$12,BB41)-SUMIF(BC38,設定!$B$12,BB38)-SUMIF(BC40,設定!$B$12,BB40)</f>
        <v>-30000</v>
      </c>
      <c r="BC26" s="184"/>
      <c r="BD26" s="183">
        <f>BB26+SUMIF(BE47:BE56,設定!$B$12,BD47:BD56)-SUMIF(BE58:BE130,設定!$B$12,BD58:BD130)+SUMIF(BE39,設定!$B$12,BD39)+SUMIF(BE41,設定!$B$12,BD41)-SUMIF(BE38,設定!$B$12,BD38)-SUMIF(BE40,設定!$B$12,BD40)</f>
        <v>-30000</v>
      </c>
      <c r="BE26" s="184"/>
      <c r="BF26" s="183">
        <f>BD26+SUMIF(BG47:BG56,設定!$B$12,BF47:BF56)-SUMIF(BG58:BG130,設定!$B$12,BF58:BF130)+SUMIF(BG39,設定!$B$12,BF39)+SUMIF(BG41,設定!$B$12,BF41)-SUMIF(BG38,設定!$B$12,BF38)-SUMIF(BG40,設定!$B$12,BF40)</f>
        <v>-30000</v>
      </c>
      <c r="BG26" s="184"/>
      <c r="BH26" s="183">
        <f>BF26+SUMIF(BI47:BI56,設定!$B$12,BH47:BH56)-SUMIF(BI58:BI130,設定!$B$12,BH58:BH130)+SUMIF(BI39,設定!$B$12,BH39)+SUMIF(BI41,設定!$B$12,BH41)-SUMIF(BI38,設定!$B$12,BH38)-SUMIF(BI40,設定!$B$12,BH40)</f>
        <v>-30000</v>
      </c>
      <c r="BI26" s="184"/>
      <c r="BJ26" s="183">
        <f>BH26+SUMIF(BK47:BK56,設定!$B$12,BJ47:BJ56)-SUMIF(BK58:BK130,設定!$B$12,BJ58:BJ130)+SUMIF(BK39,設定!$B$12,BJ39)+SUMIF(BK41,設定!$B$12,BJ41)-SUMIF(BK38,設定!$B$12,BJ38)-SUMIF(BK40,設定!$B$12,BJ40)</f>
        <v>-30000</v>
      </c>
      <c r="BK26" s="184"/>
      <c r="BL26" s="183">
        <f>BJ26+SUMIF(BM47:BM56,設定!$B$12,BL47:BL56)-SUMIF(BM58:BM130,設定!$B$12,BL58:BL130)+SUMIF(BM39,設定!$B$12,BL39)+SUMIF(BM41,設定!$B$12,BL41)-SUMIF(BM38,設定!$B$12,BL38)-SUMIF(BM40,設定!$B$12,BL40)</f>
        <v>-30000</v>
      </c>
      <c r="BM26" s="184"/>
    </row>
    <row r="27" spans="2:65">
      <c r="B27" s="175"/>
      <c r="C27" s="58" t="str">
        <f>設定!B13</f>
        <v>GMO証券</v>
      </c>
      <c r="D27" s="183">
        <f>'7月'!BL27+SUMIF(E47:E56,設定!$B$13,D47:D56)-SUMIF(E58:E130,設定!$B$13,D58:D130)+SUMIF(E39,設定!$B$13,D39)+SUMIF(E41,設定!$B$13,D41)-SUMIF(E38,設定!$B$13,D38)-SUMIF(E40,設定!$B$13,D40)</f>
        <v>1000000</v>
      </c>
      <c r="E27" s="184"/>
      <c r="F27" s="183">
        <f>D27+SUMIF(G47:G56,設定!$B$13,F47:F56)-SUMIF(G58:G130,設定!$B$13,F58:F130)+SUMIF(G39,設定!$B$13,F39)+SUMIF(G41,設定!$B$13,F41)-SUMIF(G38,設定!$B$13,F38)-SUMIF(G40,設定!$B$13,F40)</f>
        <v>1000000</v>
      </c>
      <c r="G27" s="184"/>
      <c r="H27" s="183">
        <f>F27+SUMIF(I47:I56,設定!$B$13,H47:H56)-SUMIF(I58:I130,設定!$B$13,H58:H130)+SUMIF(I39,設定!$B$13,H39)+SUMIF(I41,設定!$B$13,H41)-SUMIF(I38,設定!$B$13,H38)-SUMIF(I40,設定!$B$13,H40)</f>
        <v>1000000</v>
      </c>
      <c r="I27" s="184"/>
      <c r="J27" s="183">
        <f>H27+SUMIF(K47:K56,設定!$B$13,J47:J56)-SUMIF(K58:K130,設定!$B$13,J58:J130)+SUMIF(K39,設定!$B$13,J39)+SUMIF(K41,設定!$B$13,J41)-SUMIF(K38,設定!$B$13,J38)-SUMIF(K40,設定!$B$13,J40)</f>
        <v>1000000</v>
      </c>
      <c r="K27" s="184"/>
      <c r="L27" s="183">
        <f>J27+SUMIF(M47:M56,設定!$B$13,L47:L56)-SUMIF(M58:M130,設定!$B$13,L58:L130)+SUMIF(M39,設定!$B$13,L39)+SUMIF(M41,設定!$B$13,L41)-SUMIF(M38,設定!$B$13,L38)-SUMIF(M40,設定!$B$13,L40)</f>
        <v>1000000</v>
      </c>
      <c r="M27" s="184"/>
      <c r="N27" s="183">
        <f>L27+SUMIF(O47:O56,設定!$B$13,N47:N56)-SUMIF(O58:O130,設定!$B$13,N58:N130)+SUMIF(O39,設定!$B$13,N39)+SUMIF(O41,設定!$B$13,N41)-SUMIF(O38,設定!$B$13,N38)-SUMIF(O40,設定!$B$13,N40)</f>
        <v>1000000</v>
      </c>
      <c r="O27" s="184"/>
      <c r="P27" s="183">
        <f>N27+SUMIF(Q47:Q56,設定!$B$13,P47:P56)-SUMIF(Q58:Q130,設定!$B$13,P58:P130)+SUMIF(Q39,設定!$B$13,P39)+SUMIF(Q41,設定!$B$13,P41)-SUMIF(Q38,設定!$B$13,P38)-SUMIF(Q40,設定!$B$13,P40)</f>
        <v>1000000</v>
      </c>
      <c r="Q27" s="184"/>
      <c r="R27" s="183">
        <f>P27+SUMIF(S47:S56,設定!$B$13,R47:R56)-SUMIF(S58:S130,設定!$B$13,R58:R130)+SUMIF(S39,設定!$B$13,R39)+SUMIF(S41,設定!$B$13,R41)-SUMIF(S38,設定!$B$13,R38)-SUMIF(S40,設定!$B$13,R40)</f>
        <v>1000000</v>
      </c>
      <c r="S27" s="184"/>
      <c r="T27" s="183">
        <f>R27+SUMIF(U47:U56,設定!$B$13,T47:T56)-SUMIF(U58:U130,設定!$B$13,T58:T130)+SUMIF(U39,設定!$B$13,T39)+SUMIF(U41,設定!$B$13,T41)-SUMIF(U38,設定!$B$13,T38)-SUMIF(U40,設定!$B$13,T40)</f>
        <v>1000000</v>
      </c>
      <c r="U27" s="184"/>
      <c r="V27" s="183">
        <f>T27+SUMIF(W47:W56,設定!$B$13,V47:V56)-SUMIF(W58:W130,設定!$B$13,V58:V130)+SUMIF(W39,設定!$B$13,V39)+SUMIF(W41,設定!$B$13,V41)-SUMIF(W38,設定!$B$13,V38)-SUMIF(W40,設定!$B$13,V40)</f>
        <v>1000000</v>
      </c>
      <c r="W27" s="184"/>
      <c r="X27" s="183">
        <f>V27+SUMIF(Y47:Y56,設定!$B$13,X47:X56)-SUMIF(Y58:Y130,設定!$B$13,X58:X130)+SUMIF(Y39,設定!$B$13,X39)+SUMIF(Y41,設定!$B$13,X41)-SUMIF(Y38,設定!$B$13,X38)-SUMIF(Y40,設定!$B$13,X40)</f>
        <v>1000000</v>
      </c>
      <c r="Y27" s="184"/>
      <c r="Z27" s="183">
        <f>X27+SUMIF(AA47:AA56,設定!$B$13,Z47:Z56)-SUMIF(AA58:AA130,設定!$B$13,Z58:Z130)+SUMIF(AA39,設定!$B$13,Z39)+SUMIF(AA41,設定!$B$13,Z41)-SUMIF(AA38,設定!$B$13,Z38)-SUMIF(AA40,設定!$B$13,Z40)</f>
        <v>1000000</v>
      </c>
      <c r="AA27" s="184"/>
      <c r="AB27" s="183">
        <f>Z27+SUMIF(AC47:AC56,設定!$B$13,AB47:AB56)-SUMIF(AC58:AC130,設定!$B$13,AB58:AB130)+SUMIF(AC39,設定!$B$13,AB39)+SUMIF(AC41,設定!$B$13,AB41)-SUMIF(AC38,設定!$B$13,AB38)-SUMIF(AC40,設定!$B$13,AB40)</f>
        <v>1000000</v>
      </c>
      <c r="AC27" s="184"/>
      <c r="AD27" s="183">
        <f>AB27+SUMIF(AE47:AE56,設定!$B$13,AD47:AD56)-SUMIF(AE58:AE130,設定!$B$13,AD58:AD130)+SUMIF(AE39,設定!$B$13,AD39)+SUMIF(AE41,設定!$B$13,AD41)-SUMIF(AE38,設定!$B$13,AD38)-SUMIF(AE40,設定!$B$13,AD40)</f>
        <v>1000000</v>
      </c>
      <c r="AE27" s="184"/>
      <c r="AF27" s="183">
        <f>AD27+SUMIF(AG47:AG56,設定!$B$13,AF47:AF56)-SUMIF(AG58:AG130,設定!$B$13,AF58:AF130)+SUMIF(AG39,設定!$B$13,AF39)+SUMIF(AG41,設定!$B$13,AF41)-SUMIF(AG38,設定!$B$13,AF38)-SUMIF(AG40,設定!$B$13,AF40)</f>
        <v>1000000</v>
      </c>
      <c r="AG27" s="184"/>
      <c r="AH27" s="183">
        <f>AF27+SUMIF(AI47:AI56,設定!$B$13,AH47:AH56)-SUMIF(AI58:AI130,設定!$B$13,AH58:AH130)+SUMIF(AI39,設定!$B$13,AH39)+SUMIF(AI41,設定!$B$13,AH41)-SUMIF(AI38,設定!$B$13,AH38)-SUMIF(AI40,設定!$B$13,AH40)</f>
        <v>1000000</v>
      </c>
      <c r="AI27" s="184"/>
      <c r="AJ27" s="183">
        <f>AH27+SUMIF(AK47:AK56,設定!$B$13,AJ47:AJ56)-SUMIF(AK58:AK130,設定!$B$13,AJ58:AJ130)+SUMIF(AK39,設定!$B$13,AJ39)+SUMIF(AK41,設定!$B$13,AJ41)-SUMIF(AK38,設定!$B$13,AJ38)-SUMIF(AK40,設定!$B$13,AJ40)</f>
        <v>1000000</v>
      </c>
      <c r="AK27" s="184"/>
      <c r="AL27" s="183">
        <f>AJ27+SUMIF(AM47:AM56,設定!$B$13,AL47:AL56)-SUMIF(AM58:AM130,設定!$B$13,AL58:AL130)+SUMIF(AM39,設定!$B$13,AL39)+SUMIF(AM41,設定!$B$13,AL41)-SUMIF(AM38,設定!$B$13,AL38)-SUMIF(AM40,設定!$B$13,AL40)</f>
        <v>1000000</v>
      </c>
      <c r="AM27" s="184"/>
      <c r="AN27" s="183">
        <f>AL27+SUMIF(AO47:AO56,設定!$B$13,AN47:AN56)-SUMIF(AO58:AO130,設定!$B$13,AN58:AN130)+SUMIF(AO39,設定!$B$13,AN39)+SUMIF(AO41,設定!$B$13,AN41)-SUMIF(AO38,設定!$B$13,AN38)-SUMIF(AO40,設定!$B$13,AN40)</f>
        <v>1000000</v>
      </c>
      <c r="AO27" s="184"/>
      <c r="AP27" s="183">
        <f>AN27+SUMIF(AQ47:AQ56,設定!$B$13,AP47:AP56)-SUMIF(AQ58:AQ130,設定!$B$13,AP58:AP130)+SUMIF(AQ39,設定!$B$13,AP39)+SUMIF(AQ41,設定!$B$13,AP41)-SUMIF(AQ38,設定!$B$13,AP38)-SUMIF(AQ40,設定!$B$13,AP40)</f>
        <v>1000000</v>
      </c>
      <c r="AQ27" s="184"/>
      <c r="AR27" s="183">
        <f>AP27+SUMIF(AS47:AS56,設定!$B$13,AR47:AR56)-SUMIF(AS58:AS130,設定!$B$13,AR58:AR130)+SUMIF(AS39,設定!$B$13,AR39)+SUMIF(AS41,設定!$B$13,AR41)-SUMIF(AS38,設定!$B$13,AR38)-SUMIF(AS40,設定!$B$13,AR40)</f>
        <v>1000000</v>
      </c>
      <c r="AS27" s="184"/>
      <c r="AT27" s="183">
        <f>AR27+SUMIF(AU47:AU56,設定!$B$13,AT47:AT56)-SUMIF(AU58:AU130,設定!$B$13,AT58:AT130)+SUMIF(AU39,設定!$B$13,AT39)+SUMIF(AU41,設定!$B$13,AT41)-SUMIF(AU38,設定!$B$13,AT38)-SUMIF(AU40,設定!$B$13,AT40)</f>
        <v>1000000</v>
      </c>
      <c r="AU27" s="184"/>
      <c r="AV27" s="183">
        <f>AT27+SUMIF(AW47:AW56,設定!$B$13,AV47:AV56)-SUMIF(AW58:AW130,設定!$B$13,AV58:AV130)+SUMIF(AW39,設定!$B$13,AV39)+SUMIF(AW41,設定!$B$13,AV41)-SUMIF(AW38,設定!$B$13,AV38)-SUMIF(AW40,設定!$B$13,AV40)</f>
        <v>1000000</v>
      </c>
      <c r="AW27" s="184"/>
      <c r="AX27" s="183">
        <f>AV27+SUMIF(AY47:AY56,設定!$B$13,AX47:AX56)-SUMIF(AY58:AY130,設定!$B$13,AX58:AX130)+SUMIF(AY39,設定!$B$13,AX39)+SUMIF(AY41,設定!$B$13,AX41)-SUMIF(AY38,設定!$B$13,AX38)-SUMIF(AY40,設定!$B$13,AX40)</f>
        <v>1000000</v>
      </c>
      <c r="AY27" s="184"/>
      <c r="AZ27" s="183">
        <f>AX27+SUMIF(BA47:BA56,設定!$B$13,AZ47:AZ56)-SUMIF(BA58:BA130,設定!$B$13,AZ58:AZ130)+SUMIF(BA39,設定!$B$13,AZ39)+SUMIF(BA41,設定!$B$13,AZ41)-SUMIF(BA38,設定!$B$13,AZ38)-SUMIF(BA40,設定!$B$13,AZ40)</f>
        <v>1000000</v>
      </c>
      <c r="BA27" s="184"/>
      <c r="BB27" s="183">
        <f>AZ27+SUMIF(BC47:BC56,設定!$B$13,BB47:BB56)-SUMIF(BC58:BC130,設定!$B$13,BB58:BB130)+SUMIF(BC39,設定!$B$13,BB39)+SUMIF(BC41,設定!$B$13,BB41)-SUMIF(BC38,設定!$B$13,BB38)-SUMIF(BC40,設定!$B$13,BB40)</f>
        <v>1000000</v>
      </c>
      <c r="BC27" s="184"/>
      <c r="BD27" s="183">
        <f>BB27+SUMIF(BE47:BE56,設定!$B$13,BD47:BD56)-SUMIF(BE58:BE130,設定!$B$13,BD58:BD130)+SUMIF(BE39,設定!$B$13,BD39)+SUMIF(BE41,設定!$B$13,BD41)-SUMIF(BE38,設定!$B$13,BD38)-SUMIF(BE40,設定!$B$13,BD40)</f>
        <v>1000000</v>
      </c>
      <c r="BE27" s="184"/>
      <c r="BF27" s="183">
        <f>BD27+SUMIF(BG47:BG56,設定!$B$13,BF47:BF56)-SUMIF(BG58:BG130,設定!$B$13,BF58:BF130)+SUMIF(BG39,設定!$B$13,BF39)+SUMIF(BG41,設定!$B$13,BF41)-SUMIF(BG38,設定!$B$13,BF38)-SUMIF(BG40,設定!$B$13,BF40)</f>
        <v>1000000</v>
      </c>
      <c r="BG27" s="184"/>
      <c r="BH27" s="183">
        <f>BF27+SUMIF(BI47:BI56,設定!$B$13,BH47:BH56)-SUMIF(BI58:BI130,設定!$B$13,BH58:BH130)+SUMIF(BI39,設定!$B$13,BH39)+SUMIF(BI41,設定!$B$13,BH41)-SUMIF(BI38,設定!$B$13,BH38)-SUMIF(BI40,設定!$B$13,BH40)</f>
        <v>1000000</v>
      </c>
      <c r="BI27" s="184"/>
      <c r="BJ27" s="183">
        <f>BH27+SUMIF(BK47:BK56,設定!$B$13,BJ47:BJ56)-SUMIF(BK58:BK130,設定!$B$13,BJ58:BJ130)+SUMIF(BK39,設定!$B$13,BJ39)+SUMIF(BK41,設定!$B$13,BJ41)-SUMIF(BK38,設定!$B$13,BJ38)-SUMIF(BK40,設定!$B$13,BJ40)</f>
        <v>1000000</v>
      </c>
      <c r="BK27" s="184"/>
      <c r="BL27" s="183">
        <f>BJ27+SUMIF(BM47:BM56,設定!$B$13,BL47:BL56)-SUMIF(BM58:BM130,設定!$B$13,BL58:BL130)+SUMIF(BM39,設定!$B$13,BL39)+SUMIF(BM41,設定!$B$13,BL41)-SUMIF(BM38,設定!$B$13,BL38)-SUMIF(BM40,設定!$B$13,BL40)</f>
        <v>1000000</v>
      </c>
      <c r="BM27" s="184"/>
    </row>
    <row r="28" spans="2:65">
      <c r="B28" s="175"/>
      <c r="C28" s="58">
        <f>設定!B14</f>
        <v>0</v>
      </c>
      <c r="D28" s="183">
        <f>'7月'!BL28+SUMIF(E47:E56,設定!$B$14,D47:D56)-SUMIF(E58:E130,設定!$B$14,D58:D130)+SUMIF(E39,設定!$B$14,D39)+SUMIF(E41,設定!$B$14,D41)-SUMIF(E38,設定!$B$14,D38)-SUMIF(E40,設定!$B$14,D40)</f>
        <v>0</v>
      </c>
      <c r="E28" s="184"/>
      <c r="F28" s="183">
        <f>D28+SUMIF(G47:G56,設定!$B$14,F47:F56)-SUMIF(G58:G130,設定!$B$14,F58:F130)+SUMIF(G39,設定!$B$14,F39)+SUMIF(G41,設定!$B$14,F41)-SUMIF(G38,設定!$B$14,F38)-SUMIF(G40,設定!$B$14,F40)</f>
        <v>0</v>
      </c>
      <c r="G28" s="184"/>
      <c r="H28" s="183">
        <f>F28+SUMIF(I47:I56,設定!$B$14,H47:H56)-SUMIF(I58:I130,設定!$B$14,H58:H130)+SUMIF(I39,設定!$B$14,H39)+SUMIF(I41,設定!$B$14,H41)-SUMIF(I38,設定!$B$14,H38)-SUMIF(I40,設定!$B$14,H40)</f>
        <v>0</v>
      </c>
      <c r="I28" s="184"/>
      <c r="J28" s="183">
        <f>H28+SUMIF(K47:K56,設定!$B$14,J47:J56)-SUMIF(K58:K130,設定!$B$14,J58:J130)+SUMIF(K39,設定!$B$14,J39)+SUMIF(K41,設定!$B$14,J41)-SUMIF(K38,設定!$B$14,J38)-SUMIF(K40,設定!$B$14,J40)</f>
        <v>0</v>
      </c>
      <c r="K28" s="184"/>
      <c r="L28" s="183">
        <f>J28+SUMIF(M47:M56,設定!$B$14,L47:L56)-SUMIF(M58:M130,設定!$B$14,L58:L130)+SUMIF(M39,設定!$B$14,L39)+SUMIF(M41,設定!$B$14,L41)-SUMIF(M38,設定!$B$14,L38)-SUMIF(M40,設定!$B$14,L40)</f>
        <v>0</v>
      </c>
      <c r="M28" s="184"/>
      <c r="N28" s="183">
        <f>L28+SUMIF(O47:O56,設定!$B$14,N47:N56)-SUMIF(O58:O130,設定!$B$14,N58:N130)+SUMIF(O39,設定!$B$14,N39)+SUMIF(O41,設定!$B$14,N41)-SUMIF(O38,設定!$B$14,N38)-SUMIF(O40,設定!$B$14,N40)</f>
        <v>0</v>
      </c>
      <c r="O28" s="184"/>
      <c r="P28" s="183">
        <f>N28+SUMIF(Q47:Q56,設定!$B$14,P47:P56)-SUMIF(Q58:Q130,設定!$B$14,P58:P130)+SUMIF(Q39,設定!$B$14,P39)+SUMIF(Q41,設定!$B$14,P41)-SUMIF(Q38,設定!$B$14,P38)-SUMIF(Q40,設定!$B$14,P40)</f>
        <v>0</v>
      </c>
      <c r="Q28" s="184"/>
      <c r="R28" s="183">
        <f>P28+SUMIF(S47:S56,設定!$B$14,R47:R56)-SUMIF(S58:S130,設定!$B$14,R58:R130)+SUMIF(S39,設定!$B$14,R39)+SUMIF(S41,設定!$B$14,R41)-SUMIF(S38,設定!$B$14,R38)-SUMIF(S40,設定!$B$14,R40)</f>
        <v>0</v>
      </c>
      <c r="S28" s="184"/>
      <c r="T28" s="183">
        <f>R28+SUMIF(U47:U56,設定!$B$14,T47:T56)-SUMIF(U58:U130,設定!$B$14,T58:T130)+SUMIF(U39,設定!$B$14,T39)+SUMIF(U41,設定!$B$14,T41)-SUMIF(U38,設定!$B$14,T38)-SUMIF(U40,設定!$B$14,T40)</f>
        <v>0</v>
      </c>
      <c r="U28" s="184"/>
      <c r="V28" s="183">
        <f>T28+SUMIF(W47:W56,設定!$B$14,V47:V56)-SUMIF(W58:W130,設定!$B$14,V58:V130)+SUMIF(W39,設定!$B$14,V39)+SUMIF(W41,設定!$B$14,V41)-SUMIF(W38,設定!$B$14,V38)-SUMIF(W40,設定!$B$14,V40)</f>
        <v>0</v>
      </c>
      <c r="W28" s="184"/>
      <c r="X28" s="183">
        <f>V28+SUMIF(Y47:Y56,設定!$B$14,X47:X56)-SUMIF(Y58:Y130,設定!$B$14,X58:X130)+SUMIF(Y39,設定!$B$14,X39)+SUMIF(Y41,設定!$B$14,X41)-SUMIF(Y38,設定!$B$14,X38)-SUMIF(Y40,設定!$B$14,X40)</f>
        <v>0</v>
      </c>
      <c r="Y28" s="184"/>
      <c r="Z28" s="183">
        <f>X28+SUMIF(AA47:AA56,設定!$B$14,Z47:Z56)-SUMIF(AA58:AA130,設定!$B$14,Z58:Z130)+SUMIF(AA39,設定!$B$14,Z39)+SUMIF(AA41,設定!$B$14,Z41)-SUMIF(AA38,設定!$B$14,Z38)-SUMIF(AA40,設定!$B$14,Z40)</f>
        <v>0</v>
      </c>
      <c r="AA28" s="184"/>
      <c r="AB28" s="183">
        <f>Z28+SUMIF(AC47:AC56,設定!$B$14,AB47:AB56)-SUMIF(AC58:AC130,設定!$B$14,AB58:AB130)+SUMIF(AC39,設定!$B$14,AB39)+SUMIF(AC41,設定!$B$14,AB41)-SUMIF(AC38,設定!$B$14,AB38)-SUMIF(AC40,設定!$B$14,AB40)</f>
        <v>0</v>
      </c>
      <c r="AC28" s="184"/>
      <c r="AD28" s="183">
        <f>AB28+SUMIF(AE47:AE56,設定!$B$14,AD47:AD56)-SUMIF(AE58:AE130,設定!$B$14,AD58:AD130)+SUMIF(AE39,設定!$B$14,AD39)+SUMIF(AE41,設定!$B$14,AD41)-SUMIF(AE38,設定!$B$14,AD38)-SUMIF(AE40,設定!$B$14,AD40)</f>
        <v>0</v>
      </c>
      <c r="AE28" s="184"/>
      <c r="AF28" s="183">
        <f>AD28+SUMIF(AG47:AG56,設定!$B$14,AF47:AF56)-SUMIF(AG58:AG130,設定!$B$14,AF58:AF130)+SUMIF(AG39,設定!$B$14,AF39)+SUMIF(AG41,設定!$B$14,AF41)-SUMIF(AG38,設定!$B$14,AF38)-SUMIF(AG40,設定!$B$14,AF40)</f>
        <v>0</v>
      </c>
      <c r="AG28" s="184"/>
      <c r="AH28" s="183">
        <f>AF28+SUMIF(AI47:AI56,設定!$B$14,AH47:AH56)-SUMIF(AI58:AI130,設定!$B$14,AH58:AH130)+SUMIF(AI39,設定!$B$14,AH39)+SUMIF(AI41,設定!$B$14,AH41)-SUMIF(AI38,設定!$B$14,AH38)-SUMIF(AI40,設定!$B$14,AH40)</f>
        <v>0</v>
      </c>
      <c r="AI28" s="184"/>
      <c r="AJ28" s="183">
        <f>AH28+SUMIF(AK47:AK56,設定!$B$14,AJ47:AJ56)-SUMIF(AK58:AK130,設定!$B$14,AJ58:AJ130)+SUMIF(AK39,設定!$B$14,AJ39)+SUMIF(AK41,設定!$B$14,AJ41)-SUMIF(AK38,設定!$B$14,AJ38)-SUMIF(AK40,設定!$B$14,AJ40)</f>
        <v>0</v>
      </c>
      <c r="AK28" s="184"/>
      <c r="AL28" s="183">
        <f>AJ28+SUMIF(AM47:AM56,設定!$B$14,AL47:AL56)-SUMIF(AM58:AM130,設定!$B$14,AL58:AL130)+SUMIF(AM39,設定!$B$14,AL39)+SUMIF(AM41,設定!$B$14,AL41)-SUMIF(AM38,設定!$B$14,AL38)-SUMIF(AM40,設定!$B$14,AL40)</f>
        <v>0</v>
      </c>
      <c r="AM28" s="184"/>
      <c r="AN28" s="183">
        <f>AL28+SUMIF(AO47:AO56,設定!$B$14,AN47:AN56)-SUMIF(AO58:AO130,設定!$B$14,AN58:AN130)+SUMIF(AO39,設定!$B$14,AN39)+SUMIF(AO41,設定!$B$14,AN41)-SUMIF(AO38,設定!$B$14,AN38)-SUMIF(AO40,設定!$B$14,AN40)</f>
        <v>0</v>
      </c>
      <c r="AO28" s="184"/>
      <c r="AP28" s="183">
        <f>AN28+SUMIF(AQ47:AQ56,設定!$B$14,AP47:AP56)-SUMIF(AQ58:AQ130,設定!$B$14,AP58:AP130)+SUMIF(AQ39,設定!$B$14,AP39)+SUMIF(AQ41,設定!$B$14,AP41)-SUMIF(AQ38,設定!$B$14,AP38)-SUMIF(AQ40,設定!$B$14,AP40)</f>
        <v>0</v>
      </c>
      <c r="AQ28" s="184"/>
      <c r="AR28" s="183">
        <f>AP28+SUMIF(AS47:AS56,設定!$B$14,AR47:AR56)-SUMIF(AS58:AS130,設定!$B$14,AR58:AR130)+SUMIF(AS39,設定!$B$14,AR39)+SUMIF(AS41,設定!$B$14,AR41)-SUMIF(AS38,設定!$B$14,AR38)-SUMIF(AS40,設定!$B$14,AR40)</f>
        <v>0</v>
      </c>
      <c r="AS28" s="184"/>
      <c r="AT28" s="183">
        <f>AR28+SUMIF(AU47:AU56,設定!$B$14,AT47:AT56)-SUMIF(AU58:AU130,設定!$B$14,AT58:AT130)+SUMIF(AU39,設定!$B$14,AT39)+SUMIF(AU41,設定!$B$14,AT41)-SUMIF(AU38,設定!$B$14,AT38)-SUMIF(AU40,設定!$B$14,AT40)</f>
        <v>0</v>
      </c>
      <c r="AU28" s="184"/>
      <c r="AV28" s="183">
        <f>AT28+SUMIF(AW47:AW56,設定!$B$14,AV47:AV56)-SUMIF(AW58:AW130,設定!$B$14,AV58:AV130)+SUMIF(AW39,設定!$B$14,AV39)+SUMIF(AW41,設定!$B$14,AV41)-SUMIF(AW38,設定!$B$14,AV38)-SUMIF(AW40,設定!$B$14,AV40)</f>
        <v>0</v>
      </c>
      <c r="AW28" s="184"/>
      <c r="AX28" s="183">
        <f>AV28+SUMIF(AY47:AY56,設定!$B$14,AX47:AX56)-SUMIF(AY58:AY130,設定!$B$14,AX58:AX130)+SUMIF(AY39,設定!$B$14,AX39)+SUMIF(AY41,設定!$B$14,AX41)-SUMIF(AY38,設定!$B$14,AX38)-SUMIF(AY40,設定!$B$14,AX40)</f>
        <v>0</v>
      </c>
      <c r="AY28" s="184"/>
      <c r="AZ28" s="183">
        <f>AX28+SUMIF(BA47:BA56,設定!$B$14,AZ47:AZ56)-SUMIF(BA58:BA130,設定!$B$14,AZ58:AZ130)+SUMIF(BA39,設定!$B$14,AZ39)+SUMIF(BA41,設定!$B$14,AZ41)-SUMIF(BA38,設定!$B$14,AZ38)-SUMIF(BA40,設定!$B$14,AZ40)</f>
        <v>0</v>
      </c>
      <c r="BA28" s="184"/>
      <c r="BB28" s="183">
        <f>AZ28+SUMIF(BC47:BC56,設定!$B$14,BB47:BB56)-SUMIF(BC58:BC130,設定!$B$14,BB58:BB130)+SUMIF(BC39,設定!$B$14,BB39)+SUMIF(BC41,設定!$B$14,BB41)-SUMIF(BC38,設定!$B$14,BB38)-SUMIF(BC40,設定!$B$14,BB40)</f>
        <v>0</v>
      </c>
      <c r="BC28" s="184"/>
      <c r="BD28" s="183">
        <f>BB28+SUMIF(BE47:BE56,設定!$B$14,BD47:BD56)-SUMIF(BE58:BE130,設定!$B$14,BD58:BD130)+SUMIF(BE39,設定!$B$14,BD39)+SUMIF(BE41,設定!$B$14,BD41)-SUMIF(BE38,設定!$B$14,BD38)-SUMIF(BE40,設定!$B$14,BD40)</f>
        <v>0</v>
      </c>
      <c r="BE28" s="184"/>
      <c r="BF28" s="183">
        <f>BD28+SUMIF(BG47:BG56,設定!$B$14,BF47:BF56)-SUMIF(BG58:BG130,設定!$B$14,BF58:BF130)+SUMIF(BG39,設定!$B$14,BF39)+SUMIF(BG41,設定!$B$14,BF41)-SUMIF(BG38,設定!$B$14,BF38)-SUMIF(BG40,設定!$B$14,BF40)</f>
        <v>0</v>
      </c>
      <c r="BG28" s="184"/>
      <c r="BH28" s="183">
        <f>BF28+SUMIF(BI47:BI56,設定!$B$14,BH47:BH56)-SUMIF(BI58:BI130,設定!$B$14,BH58:BH130)+SUMIF(BI39,設定!$B$14,BH39)+SUMIF(BI41,設定!$B$14,BH41)-SUMIF(BI38,設定!$B$14,BH38)-SUMIF(BI40,設定!$B$14,BH40)</f>
        <v>0</v>
      </c>
      <c r="BI28" s="184"/>
      <c r="BJ28" s="183">
        <f>BH28+SUMIF(BK47:BK56,設定!$B$14,BJ47:BJ56)-SUMIF(BK58:BK130,設定!$B$14,BJ58:BJ130)+SUMIF(BK39,設定!$B$14,BJ39)+SUMIF(BK41,設定!$B$14,BJ41)-SUMIF(BK38,設定!$B$14,BJ38)-SUMIF(BK40,設定!$B$14,BJ40)</f>
        <v>0</v>
      </c>
      <c r="BK28" s="184"/>
      <c r="BL28" s="183">
        <f>BJ28+SUMIF(BM47:BM56,設定!$B$14,BL47:BL56)-SUMIF(BM58:BM130,設定!$B$14,BL58:BL130)+SUMIF(BM39,設定!$B$14,BL39)+SUMIF(BM41,設定!$B$14,BL41)-SUMIF(BM38,設定!$B$14,BL38)-SUMIF(BM40,設定!$B$14,BL40)</f>
        <v>0</v>
      </c>
      <c r="BM28" s="184"/>
    </row>
    <row r="29" spans="2:65">
      <c r="B29" s="175"/>
      <c r="C29" s="58">
        <f>設定!B15</f>
        <v>0</v>
      </c>
      <c r="D29" s="183">
        <f>'7月'!BL29+SUMIF(E47:E56,設定!$B$15,D47:D56)-SUMIF(E58:E130,設定!$B$15,D58:D130)+SUMIF(E39,設定!$B$15,D39)+SUMIF(E41,設定!$B$15,D41)-SUMIF(E38,設定!$B$15,D38)-SUMIF(E40,設定!$B$15,D40)</f>
        <v>0</v>
      </c>
      <c r="E29" s="184"/>
      <c r="F29" s="183">
        <f>D29+SUMIF(G47:G56,設定!$B$15,F47:F56)-SUMIF(G58:G130,設定!$B$15,F58:F130)+SUMIF(G39,設定!$B$15,F39)+SUMIF(G41,設定!$B$15,F41)-SUMIF(G38,設定!$B$15,F38)-SUMIF(G40,設定!$B$15,F40)</f>
        <v>0</v>
      </c>
      <c r="G29" s="184"/>
      <c r="H29" s="183">
        <f>F29+SUMIF(I47:I56,設定!$B$15,H47:H56)-SUMIF(I58:I130,設定!$B$15,H58:H130)+SUMIF(I39,設定!$B$15,H39)+SUMIF(I41,設定!$B$15,H41)-SUMIF(I38,設定!$B$15,H38)-SUMIF(I40,設定!$B$15,H40)</f>
        <v>0</v>
      </c>
      <c r="I29" s="184"/>
      <c r="J29" s="183">
        <f>H29+SUMIF(K47:K56,設定!$B$15,J47:J56)-SUMIF(K58:K130,設定!$B$15,J58:J130)+SUMIF(K39,設定!$B$15,J39)+SUMIF(K41,設定!$B$15,J41)-SUMIF(K38,設定!$B$15,J38)-SUMIF(K40,設定!$B$15,J40)</f>
        <v>0</v>
      </c>
      <c r="K29" s="184"/>
      <c r="L29" s="183">
        <f>J29+SUMIF(M47:M56,設定!$B$15,L47:L56)-SUMIF(M58:M130,設定!$B$15,L58:L130)+SUMIF(M39,設定!$B$15,L39)+SUMIF(M41,設定!$B$15,L41)-SUMIF(M38,設定!$B$15,L38)-SUMIF(M40,設定!$B$15,L40)</f>
        <v>0</v>
      </c>
      <c r="M29" s="184"/>
      <c r="N29" s="183">
        <f>L29+SUMIF(O47:O56,設定!$B$15,N47:N56)-SUMIF(O58:O130,設定!$B$15,N58:N130)+SUMIF(O39,設定!$B$15,N39)+SUMIF(O41,設定!$B$15,N41)-SUMIF(O38,設定!$B$15,N38)-SUMIF(O40,設定!$B$15,N40)</f>
        <v>0</v>
      </c>
      <c r="O29" s="184"/>
      <c r="P29" s="183">
        <f>N29+SUMIF(Q47:Q56,設定!$B$15,P47:P56)-SUMIF(Q58:Q130,設定!$B$15,P58:P130)+SUMIF(Q39,設定!$B$15,P39)+SUMIF(Q41,設定!$B$15,P41)-SUMIF(Q38,設定!$B$15,P38)-SUMIF(Q40,設定!$B$15,P40)</f>
        <v>0</v>
      </c>
      <c r="Q29" s="184"/>
      <c r="R29" s="183">
        <f>P29+SUMIF(S47:S56,設定!$B$15,R47:R56)-SUMIF(S58:S130,設定!$B$15,R58:R130)+SUMIF(S39,設定!$B$15,R39)+SUMIF(S41,設定!$B$15,R41)-SUMIF(S38,設定!$B$15,R38)-SUMIF(S40,設定!$B$15,R40)</f>
        <v>0</v>
      </c>
      <c r="S29" s="184"/>
      <c r="T29" s="183">
        <f>R29+SUMIF(U47:U56,設定!$B$15,T47:T56)-SUMIF(U58:U130,設定!$B$15,T58:T130)+SUMIF(U39,設定!$B$15,T39)+SUMIF(U41,設定!$B$15,T41)-SUMIF(U38,設定!$B$15,T38)-SUMIF(U40,設定!$B$15,T40)</f>
        <v>0</v>
      </c>
      <c r="U29" s="184"/>
      <c r="V29" s="183">
        <f>T29+SUMIF(W47:W56,設定!$B$15,V47:V56)-SUMIF(W58:W130,設定!$B$15,V58:V130)+SUMIF(W39,設定!$B$15,V39)+SUMIF(W41,設定!$B$15,V41)-SUMIF(W38,設定!$B$15,V38)-SUMIF(W40,設定!$B$15,V40)</f>
        <v>0</v>
      </c>
      <c r="W29" s="184"/>
      <c r="X29" s="183">
        <f>V29+SUMIF(Y47:Y56,設定!$B$15,X47:X56)-SUMIF(Y58:Y130,設定!$B$15,X58:X130)+SUMIF(Y39,設定!$B$15,X39)+SUMIF(Y41,設定!$B$15,X41)-SUMIF(Y38,設定!$B$15,X38)-SUMIF(Y40,設定!$B$15,X40)</f>
        <v>0</v>
      </c>
      <c r="Y29" s="184"/>
      <c r="Z29" s="183">
        <f>X29+SUMIF(AA47:AA56,設定!$B$15,Z47:Z56)-SUMIF(AA58:AA130,設定!$B$15,Z58:Z130)+SUMIF(AA39,設定!$B$15,Z39)+SUMIF(AA41,設定!$B$15,Z41)-SUMIF(AA38,設定!$B$15,Z38)-SUMIF(AA40,設定!$B$15,Z40)</f>
        <v>0</v>
      </c>
      <c r="AA29" s="184"/>
      <c r="AB29" s="183">
        <f>Z29+SUMIF(AC47:AC56,設定!$B$15,AB47:AB56)-SUMIF(AC58:AC130,設定!$B$15,AB58:AB130)+SUMIF(AC39,設定!$B$15,AB39)+SUMIF(AC41,設定!$B$15,AB41)-SUMIF(AC38,設定!$B$15,AB38)-SUMIF(AC40,設定!$B$15,AB40)</f>
        <v>0</v>
      </c>
      <c r="AC29" s="184"/>
      <c r="AD29" s="183">
        <f>AB29+SUMIF(AE47:AE56,設定!$B$15,AD47:AD56)-SUMIF(AE58:AE130,設定!$B$15,AD58:AD130)+SUMIF(AE39,設定!$B$15,AD39)+SUMIF(AE41,設定!$B$15,AD41)-SUMIF(AE38,設定!$B$15,AD38)-SUMIF(AE40,設定!$B$15,AD40)</f>
        <v>0</v>
      </c>
      <c r="AE29" s="184"/>
      <c r="AF29" s="183">
        <f>AD29+SUMIF(AG47:AG56,設定!$B$15,AF47:AF56)-SUMIF(AG58:AG130,設定!$B$15,AF58:AF130)+SUMIF(AG39,設定!$B$15,AF39)+SUMIF(AG41,設定!$B$15,AF41)-SUMIF(AG38,設定!$B$15,AF38)-SUMIF(AG40,設定!$B$15,AF40)</f>
        <v>0</v>
      </c>
      <c r="AG29" s="184"/>
      <c r="AH29" s="183">
        <f>AF29+SUMIF(AI47:AI56,設定!$B$15,AH47:AH56)-SUMIF(AI58:AI130,設定!$B$15,AH58:AH130)+SUMIF(AI39,設定!$B$15,AH39)+SUMIF(AI41,設定!$B$15,AH41)-SUMIF(AI38,設定!$B$15,AH38)-SUMIF(AI40,設定!$B$15,AH40)</f>
        <v>0</v>
      </c>
      <c r="AI29" s="184"/>
      <c r="AJ29" s="183">
        <f>AH29+SUMIF(AK47:AK56,設定!$B$15,AJ47:AJ56)-SUMIF(AK58:AK130,設定!$B$15,AJ58:AJ130)+SUMIF(AK39,設定!$B$15,AJ39)+SUMIF(AK41,設定!$B$15,AJ41)-SUMIF(AK38,設定!$B$15,AJ38)-SUMIF(AK40,設定!$B$15,AJ40)</f>
        <v>0</v>
      </c>
      <c r="AK29" s="184"/>
      <c r="AL29" s="183">
        <f>AJ29+SUMIF(AM47:AM56,設定!$B$15,AL47:AL56)-SUMIF(AM58:AM130,設定!$B$15,AL58:AL130)+SUMIF(AM39,設定!$B$15,AL39)+SUMIF(AM41,設定!$B$15,AL41)-SUMIF(AM38,設定!$B$15,AL38)-SUMIF(AM40,設定!$B$15,AL40)</f>
        <v>0</v>
      </c>
      <c r="AM29" s="184"/>
      <c r="AN29" s="183">
        <f>AL29+SUMIF(AO47:AO56,設定!$B$15,AN47:AN56)-SUMIF(AO58:AO130,設定!$B$15,AN58:AN130)+SUMIF(AO39,設定!$B$15,AN39)+SUMIF(AO41,設定!$B$15,AN41)-SUMIF(AO38,設定!$B$15,AN38)-SUMIF(AO40,設定!$B$15,AN40)</f>
        <v>0</v>
      </c>
      <c r="AO29" s="184"/>
      <c r="AP29" s="183">
        <f>AN29+SUMIF(AQ47:AQ56,設定!$B$15,AP47:AP56)-SUMIF(AQ58:AQ130,設定!$B$15,AP58:AP130)+SUMIF(AQ39,設定!$B$15,AP39)+SUMIF(AQ41,設定!$B$15,AP41)-SUMIF(AQ38,設定!$B$15,AP38)-SUMIF(AQ40,設定!$B$15,AP40)</f>
        <v>0</v>
      </c>
      <c r="AQ29" s="184"/>
      <c r="AR29" s="183">
        <f>AP29+SUMIF(AS47:AS56,設定!$B$15,AR47:AR56)-SUMIF(AS58:AS130,設定!$B$15,AR58:AR130)+SUMIF(AS39,設定!$B$15,AR39)+SUMIF(AS41,設定!$B$15,AR41)-SUMIF(AS38,設定!$B$15,AR38)-SUMIF(AS40,設定!$B$15,AR40)</f>
        <v>0</v>
      </c>
      <c r="AS29" s="184"/>
      <c r="AT29" s="183">
        <f>AR29+SUMIF(AU47:AU56,設定!$B$15,AT47:AT56)-SUMIF(AU58:AU130,設定!$B$15,AT58:AT130)+SUMIF(AU39,設定!$B$15,AT39)+SUMIF(AU41,設定!$B$15,AT41)-SUMIF(AU38,設定!$B$15,AT38)-SUMIF(AU40,設定!$B$15,AT40)</f>
        <v>0</v>
      </c>
      <c r="AU29" s="184"/>
      <c r="AV29" s="183">
        <f>AT29+SUMIF(AW47:AW56,設定!$B$15,AV47:AV56)-SUMIF(AW58:AW130,設定!$B$15,AV58:AV130)+SUMIF(AW39,設定!$B$15,AV39)+SUMIF(AW41,設定!$B$15,AV41)-SUMIF(AW38,設定!$B$15,AV38)-SUMIF(AW40,設定!$B$15,AV40)</f>
        <v>0</v>
      </c>
      <c r="AW29" s="184"/>
      <c r="AX29" s="183">
        <f>AV29+SUMIF(AY47:AY56,設定!$B$15,AX47:AX56)-SUMIF(AY58:AY130,設定!$B$15,AX58:AX130)+SUMIF(AY39,設定!$B$15,AX39)+SUMIF(AY41,設定!$B$15,AX41)-SUMIF(AY38,設定!$B$15,AX38)-SUMIF(AY40,設定!$B$15,AX40)</f>
        <v>0</v>
      </c>
      <c r="AY29" s="184"/>
      <c r="AZ29" s="183">
        <f>AX29+SUMIF(BA47:BA56,設定!$B$15,AZ47:AZ56)-SUMIF(BA58:BA130,設定!$B$15,AZ58:AZ130)+SUMIF(BA39,設定!$B$15,AZ39)+SUMIF(BA41,設定!$B$15,AZ41)-SUMIF(BA38,設定!$B$15,AZ38)-SUMIF(BA40,設定!$B$15,AZ40)</f>
        <v>0</v>
      </c>
      <c r="BA29" s="184"/>
      <c r="BB29" s="183">
        <f>AZ29+SUMIF(BC47:BC56,設定!$B$15,BB47:BB56)-SUMIF(BC58:BC130,設定!$B$15,BB58:BB130)+SUMIF(BC39,設定!$B$15,BB39)+SUMIF(BC41,設定!$B$15,BB41)-SUMIF(BC38,設定!$B$15,BB38)-SUMIF(BC40,設定!$B$15,BB40)</f>
        <v>0</v>
      </c>
      <c r="BC29" s="184"/>
      <c r="BD29" s="183">
        <f>BB29+SUMIF(BE47:BE56,設定!$B$15,BD47:BD56)-SUMIF(BE58:BE130,設定!$B$15,BD58:BD130)+SUMIF(BE39,設定!$B$15,BD39)+SUMIF(BE41,設定!$B$15,BD41)-SUMIF(BE38,設定!$B$15,BD38)-SUMIF(BE40,設定!$B$15,BD40)</f>
        <v>0</v>
      </c>
      <c r="BE29" s="184"/>
      <c r="BF29" s="183">
        <f>BD29+SUMIF(BG47:BG56,設定!$B$15,BF47:BF56)-SUMIF(BG58:BG130,設定!$B$15,BF58:BF130)+SUMIF(BG39,設定!$B$15,BF39)+SUMIF(BG41,設定!$B$15,BF41)-SUMIF(BG38,設定!$B$15,BF38)-SUMIF(BG40,設定!$B$15,BF40)</f>
        <v>0</v>
      </c>
      <c r="BG29" s="184"/>
      <c r="BH29" s="183">
        <f>BF29+SUMIF(BI47:BI56,設定!$B$15,BH47:BH56)-SUMIF(BI58:BI130,設定!$B$15,BH58:BH130)+SUMIF(BI39,設定!$B$15,BH39)+SUMIF(BI41,設定!$B$15,BH41)-SUMIF(BI38,設定!$B$15,BH38)-SUMIF(BI40,設定!$B$15,BH40)</f>
        <v>0</v>
      </c>
      <c r="BI29" s="184"/>
      <c r="BJ29" s="183">
        <f>BH29+SUMIF(BK47:BK56,設定!$B$15,BJ47:BJ56)-SUMIF(BK58:BK130,設定!$B$15,BJ58:BJ130)+SUMIF(BK39,設定!$B$15,BJ39)+SUMIF(BK41,設定!$B$15,BJ41)-SUMIF(BK38,設定!$B$15,BJ38)-SUMIF(BK40,設定!$B$15,BJ40)</f>
        <v>0</v>
      </c>
      <c r="BK29" s="184"/>
      <c r="BL29" s="183">
        <f>BJ29+SUMIF(BM47:BM56,設定!$B$15,BL47:BL56)-SUMIF(BM58:BM130,設定!$B$15,BL58:BL130)+SUMIF(BM39,設定!$B$15,BL39)+SUMIF(BM41,設定!$B$15,BL41)-SUMIF(BM38,設定!$B$15,BL38)-SUMIF(BM40,設定!$B$15,BL40)</f>
        <v>0</v>
      </c>
      <c r="BM29" s="184"/>
    </row>
    <row r="30" spans="2:65">
      <c r="B30" s="175"/>
      <c r="C30" s="58">
        <f>設定!B16</f>
        <v>0</v>
      </c>
      <c r="D30" s="183">
        <f>'7月'!BL30+SUMIF(E47:E56,設定!$B$16,D47:D56)-SUMIF(E58:E130,設定!$B$16,D58:D130)+SUMIF(E39,設定!$B$16,D39)+SUMIF(E41,設定!$B$16,D41)-SUMIF(E38,設定!$B$16,D38)-SUMIF(E40,設定!$B$16,D40)</f>
        <v>0</v>
      </c>
      <c r="E30" s="184"/>
      <c r="F30" s="183">
        <f>D30+SUMIF(G47:G56,設定!$B$16,F47:F56)-SUMIF(G58:G130,設定!$B$16,F58:F130)+SUMIF(G39,設定!$B$16,F39)+SUMIF(G41,設定!$B$16,F41)-SUMIF(G38,設定!$B$16,F38)-SUMIF(G40,設定!$B$16,F40)</f>
        <v>0</v>
      </c>
      <c r="G30" s="184"/>
      <c r="H30" s="183">
        <f>F30+SUMIF(I47:I56,設定!$B$16,H47:H56)-SUMIF(I58:I130,設定!$B$16,H58:H130)+SUMIF(I39,設定!$B$16,H39)+SUMIF(I41,設定!$B$16,H41)-SUMIF(I38,設定!$B$16,H38)-SUMIF(I40,設定!$B$16,H40)</f>
        <v>0</v>
      </c>
      <c r="I30" s="184"/>
      <c r="J30" s="183">
        <f>H30+SUMIF(K47:K56,設定!$B$16,J47:J56)-SUMIF(K58:K130,設定!$B$16,J58:J130)+SUMIF(K39,設定!$B$16,J39)+SUMIF(K41,設定!$B$16,J41)-SUMIF(K38,設定!$B$16,J38)-SUMIF(K40,設定!$B$16,J40)</f>
        <v>0</v>
      </c>
      <c r="K30" s="184"/>
      <c r="L30" s="183">
        <f>J30+SUMIF(M47:M56,設定!$B$16,L47:L56)-SUMIF(M58:M130,設定!$B$16,L58:L130)+SUMIF(M39,設定!$B$16,L39)+SUMIF(M41,設定!$B$16,L41)-SUMIF(M38,設定!$B$16,L38)-SUMIF(M40,設定!$B$16,L40)</f>
        <v>0</v>
      </c>
      <c r="M30" s="184"/>
      <c r="N30" s="183">
        <f>L30+SUMIF(O47:O56,設定!$B$16,N47:N56)-SUMIF(O58:O130,設定!$B$16,N58:N130)+SUMIF(O39,設定!$B$16,N39)+SUMIF(O41,設定!$B$16,N41)-SUMIF(O38,設定!$B$16,N38)-SUMIF(O40,設定!$B$16,N40)</f>
        <v>0</v>
      </c>
      <c r="O30" s="184"/>
      <c r="P30" s="183">
        <f>N30+SUMIF(Q47:Q56,設定!$B$16,P47:P56)-SUMIF(Q58:Q130,設定!$B$16,P58:P130)+SUMIF(Q39,設定!$B$16,P39)+SUMIF(Q41,設定!$B$16,P41)-SUMIF(Q38,設定!$B$16,P38)-SUMIF(Q40,設定!$B$16,P40)</f>
        <v>0</v>
      </c>
      <c r="Q30" s="184"/>
      <c r="R30" s="183">
        <f>P30+SUMIF(S47:S56,設定!$B$16,R47:R56)-SUMIF(S58:S130,設定!$B$16,R58:R130)+SUMIF(S39,設定!$B$16,R39)+SUMIF(S41,設定!$B$16,R41)-SUMIF(S38,設定!$B$16,R38)-SUMIF(S40,設定!$B$16,R40)</f>
        <v>0</v>
      </c>
      <c r="S30" s="184"/>
      <c r="T30" s="183">
        <f>R30+SUMIF(U47:U56,設定!$B$16,T47:T56)-SUMIF(U58:U130,設定!$B$16,T58:T130)+SUMIF(U39,設定!$B$16,T39)+SUMIF(U41,設定!$B$16,T41)-SUMIF(U38,設定!$B$16,T38)-SUMIF(U40,設定!$B$16,T40)</f>
        <v>0</v>
      </c>
      <c r="U30" s="184"/>
      <c r="V30" s="183">
        <f>T30+SUMIF(W47:W56,設定!$B$16,V47:V56)-SUMIF(W58:W130,設定!$B$16,V58:V130)+SUMIF(W39,設定!$B$16,V39)+SUMIF(W41,設定!$B$16,V41)-SUMIF(W38,設定!$B$16,V38)-SUMIF(W40,設定!$B$16,V40)</f>
        <v>0</v>
      </c>
      <c r="W30" s="184"/>
      <c r="X30" s="183">
        <f>V30+SUMIF(Y47:Y56,設定!$B$16,X47:X56)-SUMIF(Y58:Y130,設定!$B$16,X58:X130)+SUMIF(Y39,設定!$B$16,X39)+SUMIF(Y41,設定!$B$16,X41)-SUMIF(Y38,設定!$B$16,X38)-SUMIF(Y40,設定!$B$16,X40)</f>
        <v>0</v>
      </c>
      <c r="Y30" s="184"/>
      <c r="Z30" s="183">
        <f>X30+SUMIF(AA47:AA56,設定!$B$16,Z47:Z56)-SUMIF(AA58:AA130,設定!$B$16,Z58:Z130)+SUMIF(AA39,設定!$B$16,Z39)+SUMIF(AA41,設定!$B$16,Z41)-SUMIF(AA38,設定!$B$16,Z38)-SUMIF(AA40,設定!$B$16,Z40)</f>
        <v>0</v>
      </c>
      <c r="AA30" s="184"/>
      <c r="AB30" s="183">
        <f>Z30+SUMIF(AC47:AC56,設定!$B$16,AB47:AB56)-SUMIF(AC58:AC130,設定!$B$16,AB58:AB130)+SUMIF(AC39,設定!$B$16,AB39)+SUMIF(AC41,設定!$B$16,AB41)-SUMIF(AC38,設定!$B$16,AB38)-SUMIF(AC40,設定!$B$16,AB40)</f>
        <v>0</v>
      </c>
      <c r="AC30" s="184"/>
      <c r="AD30" s="183">
        <f>AB30+SUMIF(AE47:AE56,設定!$B$16,AD47:AD56)-SUMIF(AE58:AE130,設定!$B$16,AD58:AD130)+SUMIF(AE39,設定!$B$16,AD39)+SUMIF(AE41,設定!$B$16,AD41)-SUMIF(AE38,設定!$B$16,AD38)-SUMIF(AE40,設定!$B$16,AD40)</f>
        <v>0</v>
      </c>
      <c r="AE30" s="184"/>
      <c r="AF30" s="183">
        <f>AD30+SUMIF(AG47:AG56,設定!$B$16,AF47:AF56)-SUMIF(AG58:AG130,設定!$B$16,AF58:AF130)+SUMIF(AG39,設定!$B$16,AF39)+SUMIF(AG41,設定!$B$16,AF41)-SUMIF(AG38,設定!$B$16,AF38)-SUMIF(AG40,設定!$B$16,AF40)</f>
        <v>0</v>
      </c>
      <c r="AG30" s="184"/>
      <c r="AH30" s="183">
        <f>AF30+SUMIF(AI47:AI56,設定!$B$16,AH47:AH56)-SUMIF(AI58:AI130,設定!$B$16,AH58:AH130)+SUMIF(AI39,設定!$B$16,AH39)+SUMIF(AI41,設定!$B$16,AH41)-SUMIF(AI38,設定!$B$16,AH38)-SUMIF(AI40,設定!$B$16,AH40)</f>
        <v>0</v>
      </c>
      <c r="AI30" s="184"/>
      <c r="AJ30" s="183">
        <f>AH30+SUMIF(AK47:AK56,設定!$B$16,AJ47:AJ56)-SUMIF(AK58:AK130,設定!$B$16,AJ58:AJ130)+SUMIF(AK39,設定!$B$16,AJ39)+SUMIF(AK41,設定!$B$16,AJ41)-SUMIF(AK38,設定!$B$16,AJ38)-SUMIF(AK40,設定!$B$16,AJ40)</f>
        <v>0</v>
      </c>
      <c r="AK30" s="184"/>
      <c r="AL30" s="183">
        <f>AJ30+SUMIF(AM47:AM56,設定!$B$16,AL47:AL56)-SUMIF(AM58:AM130,設定!$B$16,AL58:AL130)+SUMIF(AM39,設定!$B$16,AL39)+SUMIF(AM41,設定!$B$16,AL41)-SUMIF(AM38,設定!$B$16,AL38)-SUMIF(AM40,設定!$B$16,AL40)</f>
        <v>0</v>
      </c>
      <c r="AM30" s="184"/>
      <c r="AN30" s="183">
        <f>AL30+SUMIF(AO47:AO56,設定!$B$16,AN47:AN56)-SUMIF(AO58:AO130,設定!$B$16,AN58:AN130)+SUMIF(AO39,設定!$B$16,AN39)+SUMIF(AO41,設定!$B$16,AN41)-SUMIF(AO38,設定!$B$16,AN38)-SUMIF(AO40,設定!$B$16,AN40)</f>
        <v>0</v>
      </c>
      <c r="AO30" s="184"/>
      <c r="AP30" s="183">
        <f>AN30+SUMIF(AQ47:AQ56,設定!$B$16,AP47:AP56)-SUMIF(AQ58:AQ130,設定!$B$16,AP58:AP130)+SUMIF(AQ39,設定!$B$16,AP39)+SUMIF(AQ41,設定!$B$16,AP41)-SUMIF(AQ38,設定!$B$16,AP38)-SUMIF(AQ40,設定!$B$16,AP40)</f>
        <v>0</v>
      </c>
      <c r="AQ30" s="184"/>
      <c r="AR30" s="183">
        <f>AP30+SUMIF(AS47:AS56,設定!$B$16,AR47:AR56)-SUMIF(AS58:AS130,設定!$B$16,AR58:AR130)+SUMIF(AS39,設定!$B$16,AR39)+SUMIF(AS41,設定!$B$16,AR41)-SUMIF(AS38,設定!$B$16,AR38)-SUMIF(AS40,設定!$B$16,AR40)</f>
        <v>0</v>
      </c>
      <c r="AS30" s="184"/>
      <c r="AT30" s="183">
        <f>AR30+SUMIF(AU47:AU56,設定!$B$16,AT47:AT56)-SUMIF(AU58:AU130,設定!$B$16,AT58:AT130)+SUMIF(AU39,設定!$B$16,AT39)+SUMIF(AU41,設定!$B$16,AT41)-SUMIF(AU38,設定!$B$16,AT38)-SUMIF(AU40,設定!$B$16,AT40)</f>
        <v>0</v>
      </c>
      <c r="AU30" s="184"/>
      <c r="AV30" s="183">
        <f>AT30+SUMIF(AW47:AW56,設定!$B$16,AV47:AV56)-SUMIF(AW58:AW130,設定!$B$16,AV58:AV130)+SUMIF(AW39,設定!$B$16,AV39)+SUMIF(AW41,設定!$B$16,AV41)-SUMIF(AW38,設定!$B$16,AV38)-SUMIF(AW40,設定!$B$16,AV40)</f>
        <v>0</v>
      </c>
      <c r="AW30" s="184"/>
      <c r="AX30" s="183">
        <f>AV30+SUMIF(AY47:AY56,設定!$B$16,AX47:AX56)-SUMIF(AY58:AY130,設定!$B$16,AX58:AX130)+SUMIF(AY39,設定!$B$16,AX39)+SUMIF(AY41,設定!$B$16,AX41)-SUMIF(AY38,設定!$B$16,AX38)-SUMIF(AY40,設定!$B$16,AX40)</f>
        <v>0</v>
      </c>
      <c r="AY30" s="184"/>
      <c r="AZ30" s="183">
        <f>AX30+SUMIF(BA47:BA56,設定!$B$16,AZ47:AZ56)-SUMIF(BA58:BA130,設定!$B$16,AZ58:AZ130)+SUMIF(BA39,設定!$B$16,AZ39)+SUMIF(BA41,設定!$B$16,AZ41)-SUMIF(BA38,設定!$B$16,AZ38)-SUMIF(BA40,設定!$B$16,AZ40)</f>
        <v>0</v>
      </c>
      <c r="BA30" s="184"/>
      <c r="BB30" s="183">
        <f>AZ30+SUMIF(BC47:BC56,設定!$B$16,BB47:BB56)-SUMIF(BC58:BC130,設定!$B$16,BB58:BB130)+SUMIF(BC39,設定!$B$16,BB39)+SUMIF(BC41,設定!$B$16,BB41)-SUMIF(BC38,設定!$B$16,BB38)-SUMIF(BC40,設定!$B$16,BB40)</f>
        <v>0</v>
      </c>
      <c r="BC30" s="184"/>
      <c r="BD30" s="183">
        <f>BB30+SUMIF(BE47:BE56,設定!$B$16,BD47:BD56)-SUMIF(BE58:BE130,設定!$B$16,BD58:BD130)+SUMIF(BE39,設定!$B$16,BD39)+SUMIF(BE41,設定!$B$16,BD41)-SUMIF(BE38,設定!$B$16,BD38)-SUMIF(BE40,設定!$B$16,BD40)</f>
        <v>0</v>
      </c>
      <c r="BE30" s="184"/>
      <c r="BF30" s="183">
        <f>BD30+SUMIF(BG47:BG56,設定!$B$16,BF47:BF56)-SUMIF(BG58:BG130,設定!$B$16,BF58:BF130)+SUMIF(BG39,設定!$B$16,BF39)+SUMIF(BG41,設定!$B$16,BF41)-SUMIF(BG38,設定!$B$16,BF38)-SUMIF(BG40,設定!$B$16,BF40)</f>
        <v>0</v>
      </c>
      <c r="BG30" s="184"/>
      <c r="BH30" s="183">
        <f>BF30+SUMIF(BI47:BI56,設定!$B$16,BH47:BH56)-SUMIF(BI58:BI130,設定!$B$16,BH58:BH130)+SUMIF(BI39,設定!$B$16,BH39)+SUMIF(BI41,設定!$B$16,BH41)-SUMIF(BI38,設定!$B$16,BH38)-SUMIF(BI40,設定!$B$16,BH40)</f>
        <v>0</v>
      </c>
      <c r="BI30" s="184"/>
      <c r="BJ30" s="183">
        <f>BH30+SUMIF(BK47:BK56,設定!$B$16,BJ47:BJ56)-SUMIF(BK58:BK130,設定!$B$16,BJ58:BJ130)+SUMIF(BK39,設定!$B$16,BJ39)+SUMIF(BK41,設定!$B$16,BJ41)-SUMIF(BK38,設定!$B$16,BJ38)-SUMIF(BK40,設定!$B$16,BJ40)</f>
        <v>0</v>
      </c>
      <c r="BK30" s="184"/>
      <c r="BL30" s="183">
        <f>BJ30+SUMIF(BM47:BM56,設定!$B$16,BL47:BL56)-SUMIF(BM58:BM130,設定!$B$16,BL58:BL130)+SUMIF(BM39,設定!$B$16,BL39)+SUMIF(BM41,設定!$B$16,BL41)-SUMIF(BM38,設定!$B$16,BL38)-SUMIF(BM40,設定!$B$16,BL40)</f>
        <v>0</v>
      </c>
      <c r="BM30" s="184"/>
    </row>
    <row r="31" spans="2:65">
      <c r="B31" s="175"/>
      <c r="C31" s="58">
        <f>設定!B17</f>
        <v>0</v>
      </c>
      <c r="D31" s="183">
        <f>'7月'!BL31+SUMIF(E47:E56,設定!$B$17,D47:D56)-SUMIF(E58:E130,設定!$B$17,D58:D130)+SUMIF(E39,設定!$B$17,D39)+SUMIF(E41,設定!$B$17,D41)-SUMIF(E38,設定!$B$17,D38)-SUMIF(E40,設定!$B$17,D40)</f>
        <v>0</v>
      </c>
      <c r="E31" s="184"/>
      <c r="F31" s="183">
        <f>D31+SUMIF(G47:G56,設定!$B$17,F47:F56)-SUMIF(G58:G130,設定!$B$17,F58:F130)+SUMIF(G39,設定!$B$17,F39)+SUMIF(G41,設定!$B$17,F41)-SUMIF(G38,設定!$B$17,F38)-SUMIF(G40,設定!$B$17,F40)</f>
        <v>0</v>
      </c>
      <c r="G31" s="184"/>
      <c r="H31" s="183">
        <f>F31+SUMIF(I47:I56,設定!$B$17,H47:H56)-SUMIF(I58:I130,設定!$B$17,H58:H130)+SUMIF(I39,設定!$B$17,H39)+SUMIF(I41,設定!$B$17,H41)-SUMIF(I38,設定!$B$17,H38)-SUMIF(I40,設定!$B$17,H40)</f>
        <v>0</v>
      </c>
      <c r="I31" s="184"/>
      <c r="J31" s="183">
        <f>H31+SUMIF(K47:K56,設定!$B$17,J47:J56)-SUMIF(K58:K130,設定!$B$17,J58:J130)+SUMIF(K39,設定!$B$17,J39)+SUMIF(K41,設定!$B$17,J41)-SUMIF(K38,設定!$B$17,J38)-SUMIF(K40,設定!$B$17,J40)</f>
        <v>0</v>
      </c>
      <c r="K31" s="184"/>
      <c r="L31" s="183">
        <f>J31+SUMIF(M47:M56,設定!$B$17,L47:L56)-SUMIF(M58:M130,設定!$B$17,L58:L130)+SUMIF(M39,設定!$B$17,L39)+SUMIF(M41,設定!$B$17,L41)-SUMIF(M38,設定!$B$17,L38)-SUMIF(M40,設定!$B$17,L40)</f>
        <v>0</v>
      </c>
      <c r="M31" s="184"/>
      <c r="N31" s="183">
        <f>L31+SUMIF(O47:O56,設定!$B$17,N47:N56)-SUMIF(O58:O130,設定!$B$17,N58:N130)+SUMIF(O39,設定!$B$17,N39)+SUMIF(O41,設定!$B$17,N41)-SUMIF(O38,設定!$B$17,N38)-SUMIF(O40,設定!$B$17,N40)</f>
        <v>0</v>
      </c>
      <c r="O31" s="184"/>
      <c r="P31" s="183">
        <f>N31+SUMIF(Q47:Q56,設定!$B$17,P47:P56)-SUMIF(Q58:Q130,設定!$B$17,P58:P130)+SUMIF(Q39,設定!$B$17,P39)+SUMIF(Q41,設定!$B$17,P41)-SUMIF(Q38,設定!$B$17,P38)-SUMIF(Q40,設定!$B$17,P40)</f>
        <v>0</v>
      </c>
      <c r="Q31" s="184"/>
      <c r="R31" s="183">
        <f>P31+SUMIF(S47:S56,設定!$B$17,R47:R56)-SUMIF(S58:S130,設定!$B$17,R58:R130)+SUMIF(S39,設定!$B$17,R39)+SUMIF(S41,設定!$B$17,R41)-SUMIF(S38,設定!$B$17,R38)-SUMIF(S40,設定!$B$17,R40)</f>
        <v>0</v>
      </c>
      <c r="S31" s="184"/>
      <c r="T31" s="183">
        <f>R31+SUMIF(U47:U56,設定!$B$17,T47:T56)-SUMIF(U58:U130,設定!$B$17,T58:T130)+SUMIF(U39,設定!$B$17,T39)+SUMIF(U41,設定!$B$17,T41)-SUMIF(U38,設定!$B$17,T38)-SUMIF(U40,設定!$B$17,T40)</f>
        <v>0</v>
      </c>
      <c r="U31" s="184"/>
      <c r="V31" s="183">
        <f>T31+SUMIF(W47:W56,設定!$B$17,V47:V56)-SUMIF(W58:W130,設定!$B$17,V58:V130)+SUMIF(W39,設定!$B$17,V39)+SUMIF(W41,設定!$B$17,V41)-SUMIF(W38,設定!$B$17,V38)-SUMIF(W40,設定!$B$17,V40)</f>
        <v>0</v>
      </c>
      <c r="W31" s="184"/>
      <c r="X31" s="183">
        <f>V31+SUMIF(Y47:Y56,設定!$B$17,X47:X56)-SUMIF(Y58:Y130,設定!$B$17,X58:X130)+SUMIF(Y39,設定!$B$17,X39)+SUMIF(Y41,設定!$B$17,X41)-SUMIF(Y38,設定!$B$17,X38)-SUMIF(Y40,設定!$B$17,X40)</f>
        <v>0</v>
      </c>
      <c r="Y31" s="184"/>
      <c r="Z31" s="183">
        <f>X31+SUMIF(AA47:AA56,設定!$B$17,Z47:Z56)-SUMIF(AA58:AA130,設定!$B$17,Z58:Z130)+SUMIF(AA39,設定!$B$17,Z39)+SUMIF(AA41,設定!$B$17,Z41)-SUMIF(AA38,設定!$B$17,Z38)-SUMIF(AA40,設定!$B$17,Z40)</f>
        <v>0</v>
      </c>
      <c r="AA31" s="184"/>
      <c r="AB31" s="183">
        <f>Z31+SUMIF(AC47:AC56,設定!$B$17,AB47:AB56)-SUMIF(AC58:AC130,設定!$B$17,AB58:AB130)+SUMIF(AC39,設定!$B$17,AB39)+SUMIF(AC41,設定!$B$17,AB41)-SUMIF(AC38,設定!$B$17,AB38)-SUMIF(AC40,設定!$B$17,AB40)</f>
        <v>0</v>
      </c>
      <c r="AC31" s="184"/>
      <c r="AD31" s="183">
        <f>AB31+SUMIF(AE47:AE56,設定!$B$17,AD47:AD56)-SUMIF(AE58:AE130,設定!$B$17,AD58:AD130)+SUMIF(AE39,設定!$B$17,AD39)+SUMIF(AE41,設定!$B$17,AD41)-SUMIF(AE38,設定!$B$17,AD38)-SUMIF(AE40,設定!$B$17,AD40)</f>
        <v>0</v>
      </c>
      <c r="AE31" s="184"/>
      <c r="AF31" s="183">
        <f>AD31+SUMIF(AG47:AG56,設定!$B$17,AF47:AF56)-SUMIF(AG58:AG130,設定!$B$17,AF58:AF130)+SUMIF(AG39,設定!$B$17,AF39)+SUMIF(AG41,設定!$B$17,AF41)-SUMIF(AG38,設定!$B$17,AF38)-SUMIF(AG40,設定!$B$17,AF40)</f>
        <v>0</v>
      </c>
      <c r="AG31" s="184"/>
      <c r="AH31" s="183">
        <f>AF31+SUMIF(AI47:AI56,設定!$B$17,AH47:AH56)-SUMIF(AI58:AI130,設定!$B$17,AH58:AH130)+SUMIF(AI39,設定!$B$17,AH39)+SUMIF(AI41,設定!$B$17,AH41)-SUMIF(AI38,設定!$B$17,AH38)-SUMIF(AI40,設定!$B$17,AH40)</f>
        <v>0</v>
      </c>
      <c r="AI31" s="184"/>
      <c r="AJ31" s="183">
        <f>AH31+SUMIF(AK47:AK56,設定!$B$17,AJ47:AJ56)-SUMIF(AK58:AK130,設定!$B$17,AJ58:AJ130)+SUMIF(AK39,設定!$B$17,AJ39)+SUMIF(AK41,設定!$B$17,AJ41)-SUMIF(AK38,設定!$B$17,AJ38)-SUMIF(AK40,設定!$B$17,AJ40)</f>
        <v>0</v>
      </c>
      <c r="AK31" s="184"/>
      <c r="AL31" s="183">
        <f>AJ31+SUMIF(AM47:AM56,設定!$B$17,AL47:AL56)-SUMIF(AM58:AM130,設定!$B$17,AL58:AL130)+SUMIF(AM39,設定!$B$17,AL39)+SUMIF(AM41,設定!$B$17,AL41)-SUMIF(AM38,設定!$B$17,AL38)-SUMIF(AM40,設定!$B$17,AL40)</f>
        <v>0</v>
      </c>
      <c r="AM31" s="184"/>
      <c r="AN31" s="183">
        <f>AL31+SUMIF(AO47:AO56,設定!$B$17,AN47:AN56)-SUMIF(AO58:AO130,設定!$B$17,AN58:AN130)+SUMIF(AO39,設定!$B$17,AN39)+SUMIF(AO41,設定!$B$17,AN41)-SUMIF(AO38,設定!$B$17,AN38)-SUMIF(AO40,設定!$B$17,AN40)</f>
        <v>0</v>
      </c>
      <c r="AO31" s="184"/>
      <c r="AP31" s="183">
        <f>AN31+SUMIF(AQ47:AQ56,設定!$B$17,AP47:AP56)-SUMIF(AQ58:AQ130,設定!$B$17,AP58:AP130)+SUMIF(AQ39,設定!$B$17,AP39)+SUMIF(AQ41,設定!$B$17,AP41)-SUMIF(AQ38,設定!$B$17,AP38)-SUMIF(AQ40,設定!$B$17,AP40)</f>
        <v>0</v>
      </c>
      <c r="AQ31" s="184"/>
      <c r="AR31" s="183">
        <f>AP31+SUMIF(AS47:AS56,設定!$B$17,AR47:AR56)-SUMIF(AS58:AS130,設定!$B$17,AR58:AR130)+SUMIF(AS39,設定!$B$17,AR39)+SUMIF(AS41,設定!$B$17,AR41)-SUMIF(AS38,設定!$B$17,AR38)-SUMIF(AS40,設定!$B$17,AR40)</f>
        <v>0</v>
      </c>
      <c r="AS31" s="184"/>
      <c r="AT31" s="183">
        <f>AR31+SUMIF(AU47:AU56,設定!$B$17,AT47:AT56)-SUMIF(AU58:AU130,設定!$B$17,AT58:AT130)+SUMIF(AU39,設定!$B$17,AT39)+SUMIF(AU41,設定!$B$17,AT41)-SUMIF(AU38,設定!$B$17,AT38)-SUMIF(AU40,設定!$B$17,AT40)</f>
        <v>0</v>
      </c>
      <c r="AU31" s="184"/>
      <c r="AV31" s="183">
        <f>AT31+SUMIF(AW47:AW56,設定!$B$17,AV47:AV56)-SUMIF(AW58:AW130,設定!$B$17,AV58:AV130)+SUMIF(AW39,設定!$B$17,AV39)+SUMIF(AW41,設定!$B$17,AV41)-SUMIF(AW38,設定!$B$17,AV38)-SUMIF(AW40,設定!$B$17,AV40)</f>
        <v>0</v>
      </c>
      <c r="AW31" s="184"/>
      <c r="AX31" s="183">
        <f>AV31+SUMIF(AY47:AY56,設定!$B$17,AX47:AX56)-SUMIF(AY58:AY130,設定!$B$17,AX58:AX130)+SUMIF(AY39,設定!$B$17,AX39)+SUMIF(AY41,設定!$B$17,AX41)-SUMIF(AY38,設定!$B$17,AX38)-SUMIF(AY40,設定!$B$17,AX40)</f>
        <v>0</v>
      </c>
      <c r="AY31" s="184"/>
      <c r="AZ31" s="183">
        <f>AX31+SUMIF(BA47:BA56,設定!$B$17,AZ47:AZ56)-SUMIF(BA58:BA130,設定!$B$17,AZ58:AZ130)+SUMIF(BA39,設定!$B$17,AZ39)+SUMIF(BA41,設定!$B$17,AZ41)-SUMIF(BA38,設定!$B$17,AZ38)-SUMIF(BA40,設定!$B$17,AZ40)</f>
        <v>0</v>
      </c>
      <c r="BA31" s="184"/>
      <c r="BB31" s="183">
        <f>AZ31+SUMIF(BC47:BC56,設定!$B$17,BB47:BB56)-SUMIF(BC58:BC130,設定!$B$17,BB58:BB130)+SUMIF(BC39,設定!$B$17,BB39)+SUMIF(BC41,設定!$B$17,BB41)-SUMIF(BC38,設定!$B$17,BB38)-SUMIF(BC40,設定!$B$17,BB40)</f>
        <v>0</v>
      </c>
      <c r="BC31" s="184"/>
      <c r="BD31" s="183">
        <f>BB31+SUMIF(BE47:BE56,設定!$B$17,BD47:BD56)-SUMIF(BE58:BE130,設定!$B$17,BD58:BD130)+SUMIF(BE39,設定!$B$17,BD39)+SUMIF(BE41,設定!$B$17,BD41)-SUMIF(BE38,設定!$B$17,BD38)-SUMIF(BE40,設定!$B$17,BD40)</f>
        <v>0</v>
      </c>
      <c r="BE31" s="184"/>
      <c r="BF31" s="183">
        <f>BD31+SUMIF(BG47:BG56,設定!$B$17,BF47:BF56)-SUMIF(BG58:BG130,設定!$B$17,BF58:BF130)+SUMIF(BG39,設定!$B$17,BF39)+SUMIF(BG41,設定!$B$17,BF41)-SUMIF(BG38,設定!$B$17,BF38)-SUMIF(BG40,設定!$B$17,BF40)</f>
        <v>0</v>
      </c>
      <c r="BG31" s="184"/>
      <c r="BH31" s="183">
        <f>BF31+SUMIF(BI47:BI56,設定!$B$17,BH47:BH56)-SUMIF(BI58:BI130,設定!$B$17,BH58:BH130)+SUMIF(BI39,設定!$B$17,BH39)+SUMIF(BI41,設定!$B$17,BH41)-SUMIF(BI38,設定!$B$17,BH38)-SUMIF(BI40,設定!$B$17,BH40)</f>
        <v>0</v>
      </c>
      <c r="BI31" s="184"/>
      <c r="BJ31" s="183">
        <f>BH31+SUMIF(BK47:BK56,設定!$B$17,BJ47:BJ56)-SUMIF(BK58:BK130,設定!$B$17,BJ58:BJ130)+SUMIF(BK39,設定!$B$17,BJ39)+SUMIF(BK41,設定!$B$17,BJ41)-SUMIF(BK38,設定!$B$17,BJ38)-SUMIF(BK40,設定!$B$17,BJ40)</f>
        <v>0</v>
      </c>
      <c r="BK31" s="184"/>
      <c r="BL31" s="183">
        <f>BJ31+SUMIF(BM47:BM56,設定!$B$17,BL47:BL56)-SUMIF(BM58:BM130,設定!$B$17,BL58:BL130)+SUMIF(BM39,設定!$B$17,BL39)+SUMIF(BM41,設定!$B$17,BL41)-SUMIF(BM38,設定!$B$17,BL38)-SUMIF(BM40,設定!$B$17,BL40)</f>
        <v>0</v>
      </c>
      <c r="BM31" s="184"/>
    </row>
    <row r="32" spans="2:65">
      <c r="B32" s="175"/>
      <c r="C32" s="58">
        <f>設定!B18</f>
        <v>0</v>
      </c>
      <c r="D32" s="183">
        <f>'7月'!BL32+SUMIF(E47:E56,設定!$B$18,D47:D56)-SUMIF(E58:E130,設定!$B$18,D58:D130)+SUMIF(E39,設定!$B$18,D39)+SUMIF(E41,設定!$B$18,D41)-SUMIF(E38,設定!$B$18,D38)-SUMIF(E40,設定!$B$18,D40)</f>
        <v>0</v>
      </c>
      <c r="E32" s="184"/>
      <c r="F32" s="183">
        <f>D32+SUMIF(G47:G56,設定!$B$18,F47:F56)-SUMIF(G58:G130,設定!$B$18,F58:F130)+SUMIF(G39,設定!$B$18,F39)+SUMIF(G41,設定!$B$18,F41)-SUMIF(G38,設定!$B$18,F38)-SUMIF(G40,設定!$B$18,F40)</f>
        <v>0</v>
      </c>
      <c r="G32" s="184"/>
      <c r="H32" s="183">
        <f>F32+SUMIF(I47:I56,設定!$B$18,H47:H56)-SUMIF(I58:I130,設定!$B$18,H58:H130)+SUMIF(I39,設定!$B$18,H39)+SUMIF(I41,設定!$B$18,H41)-SUMIF(I38,設定!$B$18,H38)-SUMIF(I40,設定!$B$18,H40)</f>
        <v>0</v>
      </c>
      <c r="I32" s="184"/>
      <c r="J32" s="183">
        <f>H32+SUMIF(K47:K56,設定!$B$18,J47:J56)-SUMIF(K58:K130,設定!$B$18,J58:J130)+SUMIF(K39,設定!$B$18,J39)+SUMIF(K41,設定!$B$18,J41)-SUMIF(K38,設定!$B$18,J38)-SUMIF(K40,設定!$B$18,J40)</f>
        <v>0</v>
      </c>
      <c r="K32" s="184"/>
      <c r="L32" s="183">
        <f>J32+SUMIF(M47:M56,設定!$B$18,L47:L56)-SUMIF(M58:M130,設定!$B$18,L58:L130)+SUMIF(M39,設定!$B$18,L39)+SUMIF(M41,設定!$B$18,L41)-SUMIF(M38,設定!$B$18,L38)-SUMIF(M40,設定!$B$18,L40)</f>
        <v>0</v>
      </c>
      <c r="M32" s="184"/>
      <c r="N32" s="183">
        <f>L32+SUMIF(O47:O56,設定!$B$18,N47:N56)-SUMIF(O58:O130,設定!$B$18,N58:N130)+SUMIF(O39,設定!$B$18,N39)+SUMIF(O41,設定!$B$18,N41)-SUMIF(O38,設定!$B$18,N38)-SUMIF(O40,設定!$B$18,N40)</f>
        <v>0</v>
      </c>
      <c r="O32" s="184"/>
      <c r="P32" s="183">
        <f>N32+SUMIF(Q47:Q56,設定!$B$18,P47:P56)-SUMIF(Q58:Q130,設定!$B$18,P58:P130)+SUMIF(Q39,設定!$B$18,P39)+SUMIF(Q41,設定!$B$18,P41)-SUMIF(Q38,設定!$B$18,P38)-SUMIF(Q40,設定!$B$18,P40)</f>
        <v>0</v>
      </c>
      <c r="Q32" s="184"/>
      <c r="R32" s="183">
        <f>P32+SUMIF(S47:S56,設定!$B$18,R47:R56)-SUMIF(S58:S130,設定!$B$18,R58:R130)+SUMIF(S39,設定!$B$18,R39)+SUMIF(S41,設定!$B$18,R41)-SUMIF(S38,設定!$B$18,R38)-SUMIF(S40,設定!$B$18,R40)</f>
        <v>0</v>
      </c>
      <c r="S32" s="184"/>
      <c r="T32" s="183">
        <f>R32+SUMIF(U47:U56,設定!$B$18,T47:T56)-SUMIF(U58:U130,設定!$B$18,T58:T130)+SUMIF(U39,設定!$B$18,T39)+SUMIF(U41,設定!$B$18,T41)-SUMIF(U38,設定!$B$18,T38)-SUMIF(U40,設定!$B$18,T40)</f>
        <v>0</v>
      </c>
      <c r="U32" s="184"/>
      <c r="V32" s="183">
        <f>T32+SUMIF(W47:W56,設定!$B$18,V47:V56)-SUMIF(W58:W130,設定!$B$18,V58:V130)+SUMIF(W39,設定!$B$18,V39)+SUMIF(W41,設定!$B$18,V41)-SUMIF(W38,設定!$B$18,V38)-SUMIF(W40,設定!$B$18,V40)</f>
        <v>0</v>
      </c>
      <c r="W32" s="184"/>
      <c r="X32" s="183">
        <f>V32+SUMIF(Y47:Y56,設定!$B$18,X47:X56)-SUMIF(Y58:Y130,設定!$B$18,X58:X130)+SUMIF(Y39,設定!$B$18,X39)+SUMIF(Y41,設定!$B$18,X41)-SUMIF(Y38,設定!$B$18,X38)-SUMIF(Y40,設定!$B$18,X40)</f>
        <v>0</v>
      </c>
      <c r="Y32" s="184"/>
      <c r="Z32" s="183">
        <f>X32+SUMIF(AA47:AA56,設定!$B$18,Z47:Z56)-SUMIF(AA58:AA130,設定!$B$18,Z58:Z130)+SUMIF(AA39,設定!$B$18,Z39)+SUMIF(AA41,設定!$B$18,Z41)-SUMIF(AA38,設定!$B$18,Z38)-SUMIF(AA40,設定!$B$18,Z40)</f>
        <v>0</v>
      </c>
      <c r="AA32" s="184"/>
      <c r="AB32" s="183">
        <f>Z32+SUMIF(AC47:AC56,設定!$B$18,AB47:AB56)-SUMIF(AC58:AC130,設定!$B$18,AB58:AB130)+SUMIF(AC39,設定!$B$18,AB39)+SUMIF(AC41,設定!$B$18,AB41)-SUMIF(AC38,設定!$B$18,AB38)-SUMIF(AC40,設定!$B$18,AB40)</f>
        <v>0</v>
      </c>
      <c r="AC32" s="184"/>
      <c r="AD32" s="183">
        <f>AB32+SUMIF(AE47:AE56,設定!$B$18,AD47:AD56)-SUMIF(AE58:AE130,設定!$B$18,AD58:AD130)+SUMIF(AE39,設定!$B$18,AD39)+SUMIF(AE41,設定!$B$18,AD41)-SUMIF(AE38,設定!$B$18,AD38)-SUMIF(AE40,設定!$B$18,AD40)</f>
        <v>0</v>
      </c>
      <c r="AE32" s="184"/>
      <c r="AF32" s="183">
        <f>AD32+SUMIF(AG47:AG56,設定!$B$18,AF47:AF56)-SUMIF(AG58:AG130,設定!$B$18,AF58:AF130)+SUMIF(AG39,設定!$B$18,AF39)+SUMIF(AG41,設定!$B$18,AF41)-SUMIF(AG38,設定!$B$18,AF38)-SUMIF(AG40,設定!$B$18,AF40)</f>
        <v>0</v>
      </c>
      <c r="AG32" s="184"/>
      <c r="AH32" s="183">
        <f>AF32+SUMIF(AI47:AI56,設定!$B$18,AH47:AH56)-SUMIF(AI58:AI130,設定!$B$18,AH58:AH130)+SUMIF(AI39,設定!$B$18,AH39)+SUMIF(AI41,設定!$B$18,AH41)-SUMIF(AI38,設定!$B$18,AH38)-SUMIF(AI40,設定!$B$18,AH40)</f>
        <v>0</v>
      </c>
      <c r="AI32" s="184"/>
      <c r="AJ32" s="183">
        <f>AH32+SUMIF(AK47:AK56,設定!$B$18,AJ47:AJ56)-SUMIF(AK58:AK130,設定!$B$18,AJ58:AJ130)+SUMIF(AK39,設定!$B$18,AJ39)+SUMIF(AK41,設定!$B$18,AJ41)-SUMIF(AK38,設定!$B$18,AJ38)-SUMIF(AK40,設定!$B$18,AJ40)</f>
        <v>0</v>
      </c>
      <c r="AK32" s="184"/>
      <c r="AL32" s="183">
        <f>AJ32+SUMIF(AM47:AM56,設定!$B$18,AL47:AL56)-SUMIF(AM58:AM130,設定!$B$18,AL58:AL130)+SUMIF(AM39,設定!$B$18,AL39)+SUMIF(AM41,設定!$B$18,AL41)-SUMIF(AM38,設定!$B$18,AL38)-SUMIF(AM40,設定!$B$18,AL40)</f>
        <v>0</v>
      </c>
      <c r="AM32" s="184"/>
      <c r="AN32" s="183">
        <f>AL32+SUMIF(AO47:AO56,設定!$B$18,AN47:AN56)-SUMIF(AO58:AO130,設定!$B$18,AN58:AN130)+SUMIF(AO39,設定!$B$18,AN39)+SUMIF(AO41,設定!$B$18,AN41)-SUMIF(AO38,設定!$B$18,AN38)-SUMIF(AO40,設定!$B$18,AN40)</f>
        <v>0</v>
      </c>
      <c r="AO32" s="184"/>
      <c r="AP32" s="183">
        <f>AN32+SUMIF(AQ47:AQ56,設定!$B$18,AP47:AP56)-SUMIF(AQ58:AQ130,設定!$B$18,AP58:AP130)+SUMIF(AQ39,設定!$B$18,AP39)+SUMIF(AQ41,設定!$B$18,AP41)-SUMIF(AQ38,設定!$B$18,AP38)-SUMIF(AQ40,設定!$B$18,AP40)</f>
        <v>0</v>
      </c>
      <c r="AQ32" s="184"/>
      <c r="AR32" s="183">
        <f>AP32+SUMIF(AS47:AS56,設定!$B$18,AR47:AR56)-SUMIF(AS58:AS130,設定!$B$18,AR58:AR130)+SUMIF(AS39,設定!$B$18,AR39)+SUMIF(AS41,設定!$B$18,AR41)-SUMIF(AS38,設定!$B$18,AR38)-SUMIF(AS40,設定!$B$18,AR40)</f>
        <v>0</v>
      </c>
      <c r="AS32" s="184"/>
      <c r="AT32" s="183">
        <f>AR32+SUMIF(AU47:AU56,設定!$B$18,AT47:AT56)-SUMIF(AU58:AU130,設定!$B$18,AT58:AT130)+SUMIF(AU39,設定!$B$18,AT39)+SUMIF(AU41,設定!$B$18,AT41)-SUMIF(AU38,設定!$B$18,AT38)-SUMIF(AU40,設定!$B$18,AT40)</f>
        <v>0</v>
      </c>
      <c r="AU32" s="184"/>
      <c r="AV32" s="183">
        <f>AT32+SUMIF(AW47:AW56,設定!$B$18,AV47:AV56)-SUMIF(AW58:AW130,設定!$B$18,AV58:AV130)+SUMIF(AW39,設定!$B$18,AV39)+SUMIF(AW41,設定!$B$18,AV41)-SUMIF(AW38,設定!$B$18,AV38)-SUMIF(AW40,設定!$B$18,AV40)</f>
        <v>0</v>
      </c>
      <c r="AW32" s="184"/>
      <c r="AX32" s="183">
        <f>AV32+SUMIF(AY47:AY56,設定!$B$18,AX47:AX56)-SUMIF(AY58:AY130,設定!$B$18,AX58:AX130)+SUMIF(AY39,設定!$B$18,AX39)+SUMIF(AY41,設定!$B$18,AX41)-SUMIF(AY38,設定!$B$18,AX38)-SUMIF(AY40,設定!$B$18,AX40)</f>
        <v>0</v>
      </c>
      <c r="AY32" s="184"/>
      <c r="AZ32" s="183">
        <f>AX32+SUMIF(BA47:BA56,設定!$B$18,AZ47:AZ56)-SUMIF(BA58:BA130,設定!$B$18,AZ58:AZ130)+SUMIF(BA39,設定!$B$18,AZ39)+SUMIF(BA41,設定!$B$18,AZ41)-SUMIF(BA38,設定!$B$18,AZ38)-SUMIF(BA40,設定!$B$18,AZ40)</f>
        <v>0</v>
      </c>
      <c r="BA32" s="184"/>
      <c r="BB32" s="183">
        <f>AZ32+SUMIF(BC47:BC56,設定!$B$18,BB47:BB56)-SUMIF(BC58:BC130,設定!$B$18,BB58:BB130)+SUMIF(BC39,設定!$B$18,BB39)+SUMIF(BC41,設定!$B$18,BB41)-SUMIF(BC38,設定!$B$18,BB38)-SUMIF(BC40,設定!$B$18,BB40)</f>
        <v>0</v>
      </c>
      <c r="BC32" s="184"/>
      <c r="BD32" s="183">
        <f>BB32+SUMIF(BE47:BE56,設定!$B$18,BD47:BD56)-SUMIF(BE58:BE130,設定!$B$18,BD58:BD130)+SUMIF(BE39,設定!$B$18,BD39)+SUMIF(BE41,設定!$B$18,BD41)-SUMIF(BE38,設定!$B$18,BD38)-SUMIF(BE40,設定!$B$18,BD40)</f>
        <v>0</v>
      </c>
      <c r="BE32" s="184"/>
      <c r="BF32" s="183">
        <f>BD32+SUMIF(BG47:BG56,設定!$B$18,BF47:BF56)-SUMIF(BG58:BG130,設定!$B$18,BF58:BF130)+SUMIF(BG39,設定!$B$18,BF39)+SUMIF(BG41,設定!$B$18,BF41)-SUMIF(BG38,設定!$B$18,BF38)-SUMIF(BG40,設定!$B$18,BF40)</f>
        <v>0</v>
      </c>
      <c r="BG32" s="184"/>
      <c r="BH32" s="183">
        <f>BF32+SUMIF(BI47:BI56,設定!$B$18,BH47:BH56)-SUMIF(BI58:BI130,設定!$B$18,BH58:BH130)+SUMIF(BI39,設定!$B$18,BH39)+SUMIF(BI41,設定!$B$18,BH41)-SUMIF(BI38,設定!$B$18,BH38)-SUMIF(BI40,設定!$B$18,BH40)</f>
        <v>0</v>
      </c>
      <c r="BI32" s="184"/>
      <c r="BJ32" s="183">
        <f>BH32+SUMIF(BK47:BK56,設定!$B$18,BJ47:BJ56)-SUMIF(BK58:BK130,設定!$B$18,BJ58:BJ130)+SUMIF(BK39,設定!$B$18,BJ39)+SUMIF(BK41,設定!$B$18,BJ41)-SUMIF(BK38,設定!$B$18,BJ38)-SUMIF(BK40,設定!$B$18,BJ40)</f>
        <v>0</v>
      </c>
      <c r="BK32" s="184"/>
      <c r="BL32" s="183">
        <f>BJ32+SUMIF(BM47:BM56,設定!$B$18,BL47:BL56)-SUMIF(BM58:BM130,設定!$B$18,BL58:BL130)+SUMIF(BM39,設定!$B$18,BL39)+SUMIF(BM41,設定!$B$18,BL41)-SUMIF(BM38,設定!$B$18,BL38)-SUMIF(BM40,設定!$B$18,BL40)</f>
        <v>0</v>
      </c>
      <c r="BM32" s="184"/>
    </row>
    <row r="33" spans="2:65">
      <c r="B33" s="175"/>
      <c r="C33" s="58">
        <f>設定!B19</f>
        <v>0</v>
      </c>
      <c r="D33" s="183">
        <f>'7月'!BL33+SUMIF(E47:E56,設定!$B$19,D47:D56)-SUMIF(E58:E130,設定!$B$19,D58:D130)+SUMIF(E39,設定!$B$19,D39)+SUMIF(E41,設定!$B$19,D41)-SUMIF(E38,設定!$B$19,D38)-SUMIF(E40,設定!$B$19,D40)</f>
        <v>0</v>
      </c>
      <c r="E33" s="184"/>
      <c r="F33" s="183">
        <f>D33+SUMIF(G47:G56,設定!$B$19,F47:F56)-SUMIF(G58:G130,設定!$B$19,F58:F130)+SUMIF(G39,設定!$B$19,F39)+SUMIF(G41,設定!$B$19,F41)-SUMIF(G38,設定!$B$19,F38)-SUMIF(G40,設定!$B$19,F40)</f>
        <v>0</v>
      </c>
      <c r="G33" s="184"/>
      <c r="H33" s="183">
        <f>F33+SUMIF(I47:I56,設定!$B$19,H47:H56)-SUMIF(I58:I130,設定!$B$19,H58:H130)+SUMIF(I39,設定!$B$19,H39)+SUMIF(I41,設定!$B$19,H41)-SUMIF(I38,設定!$B$19,H38)-SUMIF(I40,設定!$B$19,H40)</f>
        <v>0</v>
      </c>
      <c r="I33" s="184"/>
      <c r="J33" s="183">
        <f>H33+SUMIF(K47:K56,設定!$B$19,J47:J56)-SUMIF(K58:K130,設定!$B$19,J58:J130)+SUMIF(K39,設定!$B$19,J39)+SUMIF(K41,設定!$B$19,J41)-SUMIF(K38,設定!$B$19,J38)-SUMIF(K40,設定!$B$19,J40)</f>
        <v>0</v>
      </c>
      <c r="K33" s="184"/>
      <c r="L33" s="183">
        <f>J33+SUMIF(M47:M56,設定!$B$19,L47:L56)-SUMIF(M58:M130,設定!$B$19,L58:L130)+SUMIF(M39,設定!$B$19,L39)+SUMIF(M41,設定!$B$19,L41)-SUMIF(M38,設定!$B$19,L38)-SUMIF(M40,設定!$B$19,L40)</f>
        <v>0</v>
      </c>
      <c r="M33" s="184"/>
      <c r="N33" s="183">
        <f>L33+SUMIF(O47:O56,設定!$B$19,N47:N56)-SUMIF(O58:O130,設定!$B$19,N58:N130)+SUMIF(O39,設定!$B$19,N39)+SUMIF(O41,設定!$B$19,N41)-SUMIF(O38,設定!$B$19,N38)-SUMIF(O40,設定!$B$19,N40)</f>
        <v>0</v>
      </c>
      <c r="O33" s="184"/>
      <c r="P33" s="183">
        <f>N33+SUMIF(Q47:Q56,設定!$B$19,P47:P56)-SUMIF(Q58:Q130,設定!$B$19,P58:P130)+SUMIF(Q39,設定!$B$19,P39)+SUMIF(Q41,設定!$B$19,P41)-SUMIF(Q38,設定!$B$19,P38)-SUMIF(Q40,設定!$B$19,P40)</f>
        <v>0</v>
      </c>
      <c r="Q33" s="184"/>
      <c r="R33" s="183">
        <f>P33+SUMIF(S47:S56,設定!$B$19,R47:R56)-SUMIF(S58:S130,設定!$B$19,R58:R130)+SUMIF(S39,設定!$B$19,R39)+SUMIF(S41,設定!$B$19,R41)-SUMIF(S38,設定!$B$19,R38)-SUMIF(S40,設定!$B$19,R40)</f>
        <v>0</v>
      </c>
      <c r="S33" s="184"/>
      <c r="T33" s="183">
        <f>R33+SUMIF(U47:U56,設定!$B$19,T47:T56)-SUMIF(U58:U130,設定!$B$19,T58:T130)+SUMIF(U39,設定!$B$19,T39)+SUMIF(U41,設定!$B$19,T41)-SUMIF(U38,設定!$B$19,T38)-SUMIF(U40,設定!$B$19,T40)</f>
        <v>0</v>
      </c>
      <c r="U33" s="184"/>
      <c r="V33" s="183">
        <f>T33+SUMIF(W47:W56,設定!$B$19,V47:V56)-SUMIF(W58:W130,設定!$B$19,V58:V130)+SUMIF(W39,設定!$B$19,V39)+SUMIF(W41,設定!$B$19,V41)-SUMIF(W38,設定!$B$19,V38)-SUMIF(W40,設定!$B$19,V40)</f>
        <v>0</v>
      </c>
      <c r="W33" s="184"/>
      <c r="X33" s="183">
        <f>V33+SUMIF(Y47:Y56,設定!$B$19,X47:X56)-SUMIF(Y58:Y130,設定!$B$19,X58:X130)+SUMIF(Y39,設定!$B$19,X39)+SUMIF(Y41,設定!$B$19,X41)-SUMIF(Y38,設定!$B$19,X38)-SUMIF(Y40,設定!$B$19,X40)</f>
        <v>0</v>
      </c>
      <c r="Y33" s="184"/>
      <c r="Z33" s="183">
        <f>X33+SUMIF(AA47:AA56,設定!$B$19,Z47:Z56)-SUMIF(AA58:AA130,設定!$B$19,Z58:Z130)+SUMIF(AA39,設定!$B$19,Z39)+SUMIF(AA41,設定!$B$19,Z41)-SUMIF(AA38,設定!$B$19,Z38)-SUMIF(AA40,設定!$B$19,Z40)</f>
        <v>0</v>
      </c>
      <c r="AA33" s="184"/>
      <c r="AB33" s="183">
        <f>Z33+SUMIF(AC47:AC56,設定!$B$19,AB47:AB56)-SUMIF(AC58:AC130,設定!$B$19,AB58:AB130)+SUMIF(AC39,設定!$B$19,AB39)+SUMIF(AC41,設定!$B$19,AB41)-SUMIF(AC38,設定!$B$19,AB38)-SUMIF(AC40,設定!$B$19,AB40)</f>
        <v>0</v>
      </c>
      <c r="AC33" s="184"/>
      <c r="AD33" s="183">
        <f>AB33+SUMIF(AE47:AE56,設定!$B$19,AD47:AD56)-SUMIF(AE58:AE130,設定!$B$19,AD58:AD130)+SUMIF(AE39,設定!$B$19,AD39)+SUMIF(AE41,設定!$B$19,AD41)-SUMIF(AE38,設定!$B$19,AD38)-SUMIF(AE40,設定!$B$19,AD40)</f>
        <v>0</v>
      </c>
      <c r="AE33" s="184"/>
      <c r="AF33" s="183">
        <f>AD33+SUMIF(AG47:AG56,設定!$B$19,AF47:AF56)-SUMIF(AG58:AG130,設定!$B$19,AF58:AF130)+SUMIF(AG39,設定!$B$19,AF39)+SUMIF(AG41,設定!$B$19,AF41)-SUMIF(AG38,設定!$B$19,AF38)-SUMIF(AG40,設定!$B$19,AF40)</f>
        <v>0</v>
      </c>
      <c r="AG33" s="184"/>
      <c r="AH33" s="183">
        <f>AF33+SUMIF(AI47:AI56,設定!$B$19,AH47:AH56)-SUMIF(AI58:AI130,設定!$B$19,AH58:AH130)+SUMIF(AI39,設定!$B$19,AH39)+SUMIF(AI41,設定!$B$19,AH41)-SUMIF(AI38,設定!$B$19,AH38)-SUMIF(AI40,設定!$B$19,AH40)</f>
        <v>0</v>
      </c>
      <c r="AI33" s="184"/>
      <c r="AJ33" s="183">
        <f>AH33+SUMIF(AK47:AK56,設定!$B$19,AJ47:AJ56)-SUMIF(AK58:AK130,設定!$B$19,AJ58:AJ130)+SUMIF(AK39,設定!$B$19,AJ39)+SUMIF(AK41,設定!$B$19,AJ41)-SUMIF(AK38,設定!$B$19,AJ38)-SUMIF(AK40,設定!$B$19,AJ40)</f>
        <v>0</v>
      </c>
      <c r="AK33" s="184"/>
      <c r="AL33" s="183">
        <f>AJ33+SUMIF(AM47:AM56,設定!$B$19,AL47:AL56)-SUMIF(AM58:AM130,設定!$B$19,AL58:AL130)+SUMIF(AM39,設定!$B$19,AL39)+SUMIF(AM41,設定!$B$19,AL41)-SUMIF(AM38,設定!$B$19,AL38)-SUMIF(AM40,設定!$B$19,AL40)</f>
        <v>0</v>
      </c>
      <c r="AM33" s="184"/>
      <c r="AN33" s="183">
        <f>AL33+SUMIF(AO47:AO56,設定!$B$19,AN47:AN56)-SUMIF(AO58:AO130,設定!$B$19,AN58:AN130)+SUMIF(AO39,設定!$B$19,AN39)+SUMIF(AO41,設定!$B$19,AN41)-SUMIF(AO38,設定!$B$19,AN38)-SUMIF(AO40,設定!$B$19,AN40)</f>
        <v>0</v>
      </c>
      <c r="AO33" s="184"/>
      <c r="AP33" s="183">
        <f>AN33+SUMIF(AQ47:AQ56,設定!$B$19,AP47:AP56)-SUMIF(AQ58:AQ130,設定!$B$19,AP58:AP130)+SUMIF(AQ39,設定!$B$19,AP39)+SUMIF(AQ41,設定!$B$19,AP41)-SUMIF(AQ38,設定!$B$19,AP38)-SUMIF(AQ40,設定!$B$19,AP40)</f>
        <v>0</v>
      </c>
      <c r="AQ33" s="184"/>
      <c r="AR33" s="183">
        <f>AP33+SUMIF(AS47:AS56,設定!$B$19,AR47:AR56)-SUMIF(AS58:AS130,設定!$B$19,AR58:AR130)+SUMIF(AS39,設定!$B$19,AR39)+SUMIF(AS41,設定!$B$19,AR41)-SUMIF(AS38,設定!$B$19,AR38)-SUMIF(AS40,設定!$B$19,AR40)</f>
        <v>0</v>
      </c>
      <c r="AS33" s="184"/>
      <c r="AT33" s="183">
        <f>AR33+SUMIF(AU47:AU56,設定!$B$19,AT47:AT56)-SUMIF(AU58:AU130,設定!$B$19,AT58:AT130)+SUMIF(AU39,設定!$B$19,AT39)+SUMIF(AU41,設定!$B$19,AT41)-SUMIF(AU38,設定!$B$19,AT38)-SUMIF(AU40,設定!$B$19,AT40)</f>
        <v>0</v>
      </c>
      <c r="AU33" s="184"/>
      <c r="AV33" s="183">
        <f>AT33+SUMIF(AW47:AW56,設定!$B$19,AV47:AV56)-SUMIF(AW58:AW130,設定!$B$19,AV58:AV130)+SUMIF(AW39,設定!$B$19,AV39)+SUMIF(AW41,設定!$B$19,AV41)-SUMIF(AW38,設定!$B$19,AV38)-SUMIF(AW40,設定!$B$19,AV40)</f>
        <v>0</v>
      </c>
      <c r="AW33" s="184"/>
      <c r="AX33" s="183">
        <f>AV33+SUMIF(AY47:AY56,設定!$B$19,AX47:AX56)-SUMIF(AY58:AY130,設定!$B$19,AX58:AX130)+SUMIF(AY39,設定!$B$19,AX39)+SUMIF(AY41,設定!$B$19,AX41)-SUMIF(AY38,設定!$B$19,AX38)-SUMIF(AY40,設定!$B$19,AX40)</f>
        <v>0</v>
      </c>
      <c r="AY33" s="184"/>
      <c r="AZ33" s="183">
        <f>AX33+SUMIF(BA47:BA56,設定!$B$19,AZ47:AZ56)-SUMIF(BA58:BA130,設定!$B$19,AZ58:AZ130)+SUMIF(BA39,設定!$B$19,AZ39)+SUMIF(BA41,設定!$B$19,AZ41)-SUMIF(BA38,設定!$B$19,AZ38)-SUMIF(BA40,設定!$B$19,AZ40)</f>
        <v>0</v>
      </c>
      <c r="BA33" s="184"/>
      <c r="BB33" s="183">
        <f>AZ33+SUMIF(BC47:BC56,設定!$B$19,BB47:BB56)-SUMIF(BC58:BC130,設定!$B$19,BB58:BB130)+SUMIF(BC39,設定!$B$19,BB39)+SUMIF(BC41,設定!$B$19,BB41)-SUMIF(BC38,設定!$B$19,BB38)-SUMIF(BC40,設定!$B$19,BB40)</f>
        <v>0</v>
      </c>
      <c r="BC33" s="184"/>
      <c r="BD33" s="183">
        <f>BB33+SUMIF(BE47:BE56,設定!$B$19,BD47:BD56)-SUMIF(BE58:BE130,設定!$B$19,BD58:BD130)+SUMIF(BE39,設定!$B$19,BD39)+SUMIF(BE41,設定!$B$19,BD41)-SUMIF(BE38,設定!$B$19,BD38)-SUMIF(BE40,設定!$B$19,BD40)</f>
        <v>0</v>
      </c>
      <c r="BE33" s="184"/>
      <c r="BF33" s="183">
        <f>BD33+SUMIF(BG47:BG56,設定!$B$19,BF47:BF56)-SUMIF(BG58:BG130,設定!$B$19,BF58:BF130)+SUMIF(BG39,設定!$B$19,BF39)+SUMIF(BG41,設定!$B$19,BF41)-SUMIF(BG38,設定!$B$19,BF38)-SUMIF(BG40,設定!$B$19,BF40)</f>
        <v>0</v>
      </c>
      <c r="BG33" s="184"/>
      <c r="BH33" s="183">
        <f>BF33+SUMIF(BI47:BI56,設定!$B$19,BH47:BH56)-SUMIF(BI58:BI130,設定!$B$19,BH58:BH130)+SUMIF(BI39,設定!$B$19,BH39)+SUMIF(BI41,設定!$B$19,BH41)-SUMIF(BI38,設定!$B$19,BH38)-SUMIF(BI40,設定!$B$19,BH40)</f>
        <v>0</v>
      </c>
      <c r="BI33" s="184"/>
      <c r="BJ33" s="183">
        <f>BH33+SUMIF(BK47:BK56,設定!$B$19,BJ47:BJ56)-SUMIF(BK58:BK130,設定!$B$19,BJ58:BJ130)+SUMIF(BK39,設定!$B$19,BJ39)+SUMIF(BK41,設定!$B$19,BJ41)-SUMIF(BK38,設定!$B$19,BJ38)-SUMIF(BK40,設定!$B$19,BJ40)</f>
        <v>0</v>
      </c>
      <c r="BK33" s="184"/>
      <c r="BL33" s="183">
        <f>BJ33+SUMIF(BM47:BM56,設定!$B$19,BL47:BL56)-SUMIF(BM58:BM130,設定!$B$19,BL58:BL130)+SUMIF(BM39,設定!$B$19,BL39)+SUMIF(BM41,設定!$B$19,BL41)-SUMIF(BM38,設定!$B$19,BL38)-SUMIF(BM40,設定!$B$19,BL40)</f>
        <v>0</v>
      </c>
      <c r="BM33" s="184"/>
    </row>
    <row r="34" spans="2:65" s="75" customFormat="1" ht="21" thickBot="1">
      <c r="B34" s="186"/>
      <c r="C34" s="81" t="s">
        <v>65</v>
      </c>
      <c r="D34" s="153">
        <f>SUM(D19:E33)</f>
        <v>8402000</v>
      </c>
      <c r="E34" s="154"/>
      <c r="F34" s="153">
        <f>SUM(F19:G33)</f>
        <v>8402000</v>
      </c>
      <c r="G34" s="154"/>
      <c r="H34" s="153">
        <f t="shared" ref="H34" si="6">SUM(H19:I33)</f>
        <v>8402000</v>
      </c>
      <c r="I34" s="154"/>
      <c r="J34" s="153">
        <f t="shared" ref="J34" si="7">SUM(J19:K33)</f>
        <v>8402000</v>
      </c>
      <c r="K34" s="154"/>
      <c r="L34" s="153">
        <f t="shared" ref="L34" si="8">SUM(L19:M33)</f>
        <v>8402000</v>
      </c>
      <c r="M34" s="154"/>
      <c r="N34" s="153">
        <f t="shared" ref="N34" si="9">SUM(N19:O33)</f>
        <v>8402000</v>
      </c>
      <c r="O34" s="154"/>
      <c r="P34" s="153">
        <f t="shared" ref="P34" si="10">SUM(P19:Q33)</f>
        <v>8402000</v>
      </c>
      <c r="Q34" s="154"/>
      <c r="R34" s="153">
        <f t="shared" ref="R34" si="11">SUM(R19:S33)</f>
        <v>8402000</v>
      </c>
      <c r="S34" s="154"/>
      <c r="T34" s="153">
        <f t="shared" ref="T34" si="12">SUM(T19:U33)</f>
        <v>8402000</v>
      </c>
      <c r="U34" s="154"/>
      <c r="V34" s="153">
        <f t="shared" ref="V34" si="13">SUM(V19:W33)</f>
        <v>8402000</v>
      </c>
      <c r="W34" s="154"/>
      <c r="X34" s="153">
        <f t="shared" ref="X34" si="14">SUM(X19:Y33)</f>
        <v>8402000</v>
      </c>
      <c r="Y34" s="154"/>
      <c r="Z34" s="153">
        <f t="shared" ref="Z34" si="15">SUM(Z19:AA33)</f>
        <v>8402000</v>
      </c>
      <c r="AA34" s="154"/>
      <c r="AB34" s="153">
        <f t="shared" ref="AB34" si="16">SUM(AB19:AC33)</f>
        <v>8402000</v>
      </c>
      <c r="AC34" s="154"/>
      <c r="AD34" s="153">
        <f t="shared" ref="AD34" si="17">SUM(AD19:AE33)</f>
        <v>8402000</v>
      </c>
      <c r="AE34" s="154"/>
      <c r="AF34" s="153">
        <f t="shared" ref="AF34" si="18">SUM(AF19:AG33)</f>
        <v>8402000</v>
      </c>
      <c r="AG34" s="154"/>
      <c r="AH34" s="153">
        <f t="shared" ref="AH34" si="19">SUM(AH19:AI33)</f>
        <v>8402000</v>
      </c>
      <c r="AI34" s="154"/>
      <c r="AJ34" s="153">
        <f t="shared" ref="AJ34" si="20">SUM(AJ19:AK33)</f>
        <v>8402000</v>
      </c>
      <c r="AK34" s="154"/>
      <c r="AL34" s="153">
        <f t="shared" ref="AL34" si="21">SUM(AL19:AM33)</f>
        <v>8402000</v>
      </c>
      <c r="AM34" s="154"/>
      <c r="AN34" s="153">
        <f t="shared" ref="AN34" si="22">SUM(AN19:AO33)</f>
        <v>8402000</v>
      </c>
      <c r="AO34" s="154"/>
      <c r="AP34" s="153">
        <f t="shared" ref="AP34" si="23">SUM(AP19:AQ33)</f>
        <v>8402000</v>
      </c>
      <c r="AQ34" s="154"/>
      <c r="AR34" s="153">
        <f t="shared" ref="AR34" si="24">SUM(AR19:AS33)</f>
        <v>8402000</v>
      </c>
      <c r="AS34" s="154"/>
      <c r="AT34" s="153">
        <f t="shared" ref="AT34" si="25">SUM(AT19:AU33)</f>
        <v>8402000</v>
      </c>
      <c r="AU34" s="154"/>
      <c r="AV34" s="153">
        <f t="shared" ref="AV34" si="26">SUM(AV19:AW33)</f>
        <v>8402000</v>
      </c>
      <c r="AW34" s="154"/>
      <c r="AX34" s="153">
        <f t="shared" ref="AX34" si="27">SUM(AX19:AY33)</f>
        <v>8402000</v>
      </c>
      <c r="AY34" s="154"/>
      <c r="AZ34" s="153">
        <f t="shared" ref="AZ34" si="28">SUM(AZ19:BA33)</f>
        <v>8402000</v>
      </c>
      <c r="BA34" s="154"/>
      <c r="BB34" s="153">
        <f t="shared" ref="BB34" si="29">SUM(BB19:BC33)</f>
        <v>8402000</v>
      </c>
      <c r="BC34" s="154"/>
      <c r="BD34" s="153">
        <f t="shared" ref="BD34" si="30">SUM(BD19:BE33)</f>
        <v>8402000</v>
      </c>
      <c r="BE34" s="154"/>
      <c r="BF34" s="153">
        <f t="shared" ref="BF34" si="31">SUM(BF19:BG33)</f>
        <v>8402000</v>
      </c>
      <c r="BG34" s="154"/>
      <c r="BH34" s="153">
        <f t="shared" ref="BH34" si="32">SUM(BH19:BI33)</f>
        <v>8402000</v>
      </c>
      <c r="BI34" s="154"/>
      <c r="BJ34" s="153">
        <f t="shared" ref="BJ34" si="33">SUM(BJ19:BK33)</f>
        <v>8402000</v>
      </c>
      <c r="BK34" s="154"/>
      <c r="BL34" s="153">
        <f t="shared" ref="BL34" si="34">SUM(BL19:BM33)</f>
        <v>8402000</v>
      </c>
      <c r="BM34" s="154"/>
    </row>
    <row r="35" spans="2:65" ht="21" thickBot="1">
      <c r="C35">
        <v>1</v>
      </c>
    </row>
    <row r="36" spans="2:65">
      <c r="B36" s="157" t="s">
        <v>62</v>
      </c>
      <c r="C36" s="45" t="s">
        <v>47</v>
      </c>
      <c r="D36" s="160">
        <f>D44</f>
        <v>45870</v>
      </c>
      <c r="E36" s="161"/>
      <c r="F36" s="160">
        <f>D36+1</f>
        <v>45871</v>
      </c>
      <c r="G36" s="161"/>
      <c r="H36" s="160">
        <f>F36+1</f>
        <v>45872</v>
      </c>
      <c r="I36" s="161"/>
      <c r="J36" s="160">
        <f>H36+1</f>
        <v>45873</v>
      </c>
      <c r="K36" s="161"/>
      <c r="L36" s="160">
        <f>J36+1</f>
        <v>45874</v>
      </c>
      <c r="M36" s="161"/>
      <c r="N36" s="160">
        <f>L36+1</f>
        <v>45875</v>
      </c>
      <c r="O36" s="161"/>
      <c r="P36" s="160">
        <f>N36+1</f>
        <v>45876</v>
      </c>
      <c r="Q36" s="161"/>
      <c r="R36" s="160">
        <f>P36+1</f>
        <v>45877</v>
      </c>
      <c r="S36" s="161"/>
      <c r="T36" s="160">
        <f>R36+1</f>
        <v>45878</v>
      </c>
      <c r="U36" s="161"/>
      <c r="V36" s="160">
        <f>T36+1</f>
        <v>45879</v>
      </c>
      <c r="W36" s="161"/>
      <c r="X36" s="160">
        <f>V36+1</f>
        <v>45880</v>
      </c>
      <c r="Y36" s="161"/>
      <c r="Z36" s="160">
        <f>X36+1</f>
        <v>45881</v>
      </c>
      <c r="AA36" s="161"/>
      <c r="AB36" s="160">
        <f>Z36+1</f>
        <v>45882</v>
      </c>
      <c r="AC36" s="161"/>
      <c r="AD36" s="160">
        <f>AB36+1</f>
        <v>45883</v>
      </c>
      <c r="AE36" s="161"/>
      <c r="AF36" s="160">
        <f>AD36+1</f>
        <v>45884</v>
      </c>
      <c r="AG36" s="161"/>
      <c r="AH36" s="160">
        <f>AF36+1</f>
        <v>45885</v>
      </c>
      <c r="AI36" s="161"/>
      <c r="AJ36" s="160">
        <f>AH36+1</f>
        <v>45886</v>
      </c>
      <c r="AK36" s="161"/>
      <c r="AL36" s="160">
        <f>AJ36+1</f>
        <v>45887</v>
      </c>
      <c r="AM36" s="161"/>
      <c r="AN36" s="160">
        <f>AL36+1</f>
        <v>45888</v>
      </c>
      <c r="AO36" s="161"/>
      <c r="AP36" s="160">
        <f>AN36+1</f>
        <v>45889</v>
      </c>
      <c r="AQ36" s="161"/>
      <c r="AR36" s="160">
        <f>AP36+1</f>
        <v>45890</v>
      </c>
      <c r="AS36" s="161"/>
      <c r="AT36" s="160">
        <f>AR36+1</f>
        <v>45891</v>
      </c>
      <c r="AU36" s="161"/>
      <c r="AV36" s="160">
        <f>AT36+1</f>
        <v>45892</v>
      </c>
      <c r="AW36" s="161"/>
      <c r="AX36" s="160">
        <f>AV36+1</f>
        <v>45893</v>
      </c>
      <c r="AY36" s="161"/>
      <c r="AZ36" s="160">
        <f>AX36+1</f>
        <v>45894</v>
      </c>
      <c r="BA36" s="161"/>
      <c r="BB36" s="160">
        <f>AZ36+1</f>
        <v>45895</v>
      </c>
      <c r="BC36" s="161"/>
      <c r="BD36" s="160">
        <f>BB36+1</f>
        <v>45896</v>
      </c>
      <c r="BE36" s="161"/>
      <c r="BF36" s="160">
        <f>BD36+1</f>
        <v>45897</v>
      </c>
      <c r="BG36" s="161"/>
      <c r="BH36" s="160">
        <f>BF36+1</f>
        <v>45898</v>
      </c>
      <c r="BI36" s="161"/>
      <c r="BJ36" s="197">
        <f>BH36+1</f>
        <v>45899</v>
      </c>
      <c r="BK36" s="198"/>
      <c r="BL36" s="197">
        <f>BJ36+1</f>
        <v>45900</v>
      </c>
      <c r="BM36" s="198"/>
    </row>
    <row r="37" spans="2:65" ht="21" thickBot="1">
      <c r="B37" s="158"/>
      <c r="C37" s="46" t="s">
        <v>46</v>
      </c>
      <c r="D37" s="162">
        <f>D36</f>
        <v>45870</v>
      </c>
      <c r="E37" s="163"/>
      <c r="F37" s="155">
        <f>F36</f>
        <v>45871</v>
      </c>
      <c r="G37" s="156"/>
      <c r="H37" s="155">
        <f>H36</f>
        <v>45872</v>
      </c>
      <c r="I37" s="156"/>
      <c r="J37" s="155">
        <f>J36</f>
        <v>45873</v>
      </c>
      <c r="K37" s="156"/>
      <c r="L37" s="155">
        <f>L36</f>
        <v>45874</v>
      </c>
      <c r="M37" s="156"/>
      <c r="N37" s="155">
        <f>N36</f>
        <v>45875</v>
      </c>
      <c r="O37" s="156"/>
      <c r="P37" s="155">
        <f>P36</f>
        <v>45876</v>
      </c>
      <c r="Q37" s="156"/>
      <c r="R37" s="155">
        <f>R36</f>
        <v>45877</v>
      </c>
      <c r="S37" s="156"/>
      <c r="T37" s="155">
        <f>T36</f>
        <v>45878</v>
      </c>
      <c r="U37" s="156"/>
      <c r="V37" s="155">
        <f>V36</f>
        <v>45879</v>
      </c>
      <c r="W37" s="156"/>
      <c r="X37" s="155">
        <f>X36</f>
        <v>45880</v>
      </c>
      <c r="Y37" s="156"/>
      <c r="Z37" s="155">
        <f>Z36</f>
        <v>45881</v>
      </c>
      <c r="AA37" s="156"/>
      <c r="AB37" s="155">
        <f>AB36</f>
        <v>45882</v>
      </c>
      <c r="AC37" s="156"/>
      <c r="AD37" s="155">
        <f>AD36</f>
        <v>45883</v>
      </c>
      <c r="AE37" s="156"/>
      <c r="AF37" s="155">
        <f>AF36</f>
        <v>45884</v>
      </c>
      <c r="AG37" s="156"/>
      <c r="AH37" s="155">
        <f>AH36</f>
        <v>45885</v>
      </c>
      <c r="AI37" s="156"/>
      <c r="AJ37" s="155">
        <f>AJ36</f>
        <v>45886</v>
      </c>
      <c r="AK37" s="156"/>
      <c r="AL37" s="155">
        <f>AL36</f>
        <v>45887</v>
      </c>
      <c r="AM37" s="156"/>
      <c r="AN37" s="155">
        <f>AN36</f>
        <v>45888</v>
      </c>
      <c r="AO37" s="156"/>
      <c r="AP37" s="155">
        <f>AP36</f>
        <v>45889</v>
      </c>
      <c r="AQ37" s="156"/>
      <c r="AR37" s="155">
        <f>AR36</f>
        <v>45890</v>
      </c>
      <c r="AS37" s="156"/>
      <c r="AT37" s="155">
        <f>AT36</f>
        <v>45891</v>
      </c>
      <c r="AU37" s="156"/>
      <c r="AV37" s="155">
        <f>AV36</f>
        <v>45892</v>
      </c>
      <c r="AW37" s="156"/>
      <c r="AX37" s="155">
        <f>AX36</f>
        <v>45893</v>
      </c>
      <c r="AY37" s="156"/>
      <c r="AZ37" s="155">
        <f>AZ36</f>
        <v>45894</v>
      </c>
      <c r="BA37" s="156"/>
      <c r="BB37" s="155">
        <f>BB36</f>
        <v>45895</v>
      </c>
      <c r="BC37" s="156"/>
      <c r="BD37" s="155">
        <f>BD36</f>
        <v>45896</v>
      </c>
      <c r="BE37" s="156"/>
      <c r="BF37" s="155">
        <f>BF36</f>
        <v>45897</v>
      </c>
      <c r="BG37" s="156"/>
      <c r="BH37" s="155">
        <f>BH36</f>
        <v>45898</v>
      </c>
      <c r="BI37" s="156"/>
      <c r="BJ37" s="201">
        <f>BJ36</f>
        <v>45899</v>
      </c>
      <c r="BK37" s="202"/>
      <c r="BL37" s="201">
        <f>BL36</f>
        <v>45900</v>
      </c>
      <c r="BM37" s="202"/>
    </row>
    <row r="38" spans="2:65">
      <c r="B38" s="158"/>
      <c r="C38" s="51" t="s">
        <v>63</v>
      </c>
      <c r="D38" s="53">
        <v>50000</v>
      </c>
      <c r="E38" s="52" t="s">
        <v>12</v>
      </c>
      <c r="F38" s="53"/>
      <c r="G38" s="52"/>
      <c r="H38" s="53"/>
      <c r="I38" s="52"/>
      <c r="J38" s="53"/>
      <c r="K38" s="52"/>
      <c r="L38" s="53"/>
      <c r="M38" s="52"/>
      <c r="N38" s="53"/>
      <c r="O38" s="52"/>
      <c r="P38" s="53"/>
      <c r="Q38" s="52"/>
      <c r="R38" s="53"/>
      <c r="S38" s="52"/>
      <c r="T38" s="53"/>
      <c r="U38" s="52"/>
      <c r="V38" s="53"/>
      <c r="W38" s="52"/>
      <c r="X38" s="53"/>
      <c r="Y38" s="52"/>
      <c r="Z38" s="53"/>
      <c r="AA38" s="52"/>
      <c r="AB38" s="53"/>
      <c r="AC38" s="52"/>
      <c r="AD38" s="53"/>
      <c r="AE38" s="52"/>
      <c r="AF38" s="53"/>
      <c r="AG38" s="52"/>
      <c r="AH38" s="53"/>
      <c r="AI38" s="52"/>
      <c r="AJ38" s="53"/>
      <c r="AK38" s="52"/>
      <c r="AL38" s="53"/>
      <c r="AM38" s="52"/>
      <c r="AN38" s="53"/>
      <c r="AO38" s="52"/>
      <c r="AP38" s="53"/>
      <c r="AQ38" s="52"/>
      <c r="AR38" s="53"/>
      <c r="AS38" s="52"/>
      <c r="AT38" s="53"/>
      <c r="AU38" s="52"/>
      <c r="AV38" s="53"/>
      <c r="AW38" s="52"/>
      <c r="AX38" s="53"/>
      <c r="AY38" s="52"/>
      <c r="AZ38" s="53"/>
      <c r="BA38" s="52"/>
      <c r="BB38" s="53"/>
      <c r="BC38" s="52"/>
      <c r="BD38" s="53"/>
      <c r="BE38" s="52"/>
      <c r="BF38" s="53"/>
      <c r="BG38" s="52"/>
      <c r="BH38" s="53"/>
      <c r="BI38" s="52"/>
      <c r="BJ38" s="53"/>
      <c r="BK38" s="52"/>
      <c r="BL38" s="53"/>
      <c r="BM38" s="52"/>
    </row>
    <row r="39" spans="2:65" ht="21" thickBot="1">
      <c r="B39" s="158"/>
      <c r="C39" s="47" t="s">
        <v>64</v>
      </c>
      <c r="D39" s="54">
        <v>50000</v>
      </c>
      <c r="E39" s="49" t="s">
        <v>18</v>
      </c>
      <c r="F39" s="54"/>
      <c r="G39" s="49"/>
      <c r="H39" s="54"/>
      <c r="I39" s="49"/>
      <c r="J39" s="54"/>
      <c r="K39" s="49"/>
      <c r="L39" s="54"/>
      <c r="M39" s="49"/>
      <c r="N39" s="54"/>
      <c r="O39" s="49"/>
      <c r="P39" s="54"/>
      <c r="Q39" s="49"/>
      <c r="R39" s="54"/>
      <c r="S39" s="49"/>
      <c r="T39" s="54"/>
      <c r="U39" s="49"/>
      <c r="V39" s="54"/>
      <c r="W39" s="49"/>
      <c r="X39" s="54"/>
      <c r="Y39" s="49"/>
      <c r="Z39" s="54"/>
      <c r="AA39" s="49"/>
      <c r="AB39" s="54"/>
      <c r="AC39" s="49"/>
      <c r="AD39" s="54"/>
      <c r="AE39" s="49"/>
      <c r="AF39" s="54"/>
      <c r="AG39" s="49"/>
      <c r="AH39" s="54"/>
      <c r="AI39" s="49"/>
      <c r="AJ39" s="54"/>
      <c r="AK39" s="49"/>
      <c r="AL39" s="54"/>
      <c r="AM39" s="49"/>
      <c r="AN39" s="54"/>
      <c r="AO39" s="49"/>
      <c r="AP39" s="54"/>
      <c r="AQ39" s="49"/>
      <c r="AR39" s="54"/>
      <c r="AS39" s="49"/>
      <c r="AT39" s="54"/>
      <c r="AU39" s="49"/>
      <c r="AV39" s="54"/>
      <c r="AW39" s="49"/>
      <c r="AX39" s="54"/>
      <c r="AY39" s="49"/>
      <c r="AZ39" s="54"/>
      <c r="BA39" s="49"/>
      <c r="BB39" s="54"/>
      <c r="BC39" s="49"/>
      <c r="BD39" s="54"/>
      <c r="BE39" s="49"/>
      <c r="BF39" s="54"/>
      <c r="BG39" s="49"/>
      <c r="BH39" s="54"/>
      <c r="BI39" s="49"/>
      <c r="BJ39" s="54"/>
      <c r="BK39" s="49"/>
      <c r="BL39" s="54"/>
      <c r="BM39" s="49"/>
    </row>
    <row r="40" spans="2:65">
      <c r="B40" s="158"/>
      <c r="C40" s="48" t="s">
        <v>63</v>
      </c>
      <c r="D40" s="55">
        <v>10000</v>
      </c>
      <c r="E40" s="50" t="s">
        <v>34</v>
      </c>
      <c r="F40" s="55"/>
      <c r="G40" s="50"/>
      <c r="H40" s="55"/>
      <c r="I40" s="50"/>
      <c r="J40" s="55"/>
      <c r="K40" s="50"/>
      <c r="L40" s="55"/>
      <c r="M40" s="50"/>
      <c r="N40" s="55"/>
      <c r="O40" s="50"/>
      <c r="P40" s="55"/>
      <c r="Q40" s="50"/>
      <c r="R40" s="55"/>
      <c r="S40" s="50"/>
      <c r="T40" s="55"/>
      <c r="U40" s="50"/>
      <c r="V40" s="55"/>
      <c r="W40" s="50"/>
      <c r="X40" s="55"/>
      <c r="Y40" s="50"/>
      <c r="Z40" s="55"/>
      <c r="AA40" s="50"/>
      <c r="AB40" s="55"/>
      <c r="AC40" s="50"/>
      <c r="AD40" s="55"/>
      <c r="AE40" s="50"/>
      <c r="AF40" s="55"/>
      <c r="AG40" s="50"/>
      <c r="AH40" s="55"/>
      <c r="AI40" s="50"/>
      <c r="AJ40" s="55"/>
      <c r="AK40" s="50"/>
      <c r="AL40" s="55"/>
      <c r="AM40" s="50"/>
      <c r="AN40" s="55"/>
      <c r="AO40" s="50"/>
      <c r="AP40" s="55"/>
      <c r="AQ40" s="50"/>
      <c r="AR40" s="55"/>
      <c r="AS40" s="50"/>
      <c r="AT40" s="55"/>
      <c r="AU40" s="50"/>
      <c r="AV40" s="55"/>
      <c r="AW40" s="50"/>
      <c r="AX40" s="55"/>
      <c r="AY40" s="50"/>
      <c r="AZ40" s="55"/>
      <c r="BA40" s="50"/>
      <c r="BB40" s="55"/>
      <c r="BC40" s="50"/>
      <c r="BD40" s="55"/>
      <c r="BE40" s="50"/>
      <c r="BF40" s="55"/>
      <c r="BG40" s="50"/>
      <c r="BH40" s="55"/>
      <c r="BI40" s="50"/>
      <c r="BJ40" s="55"/>
      <c r="BK40" s="50"/>
      <c r="BL40" s="55"/>
      <c r="BM40" s="50"/>
    </row>
    <row r="41" spans="2:65" ht="21" thickBot="1">
      <c r="B41" s="159"/>
      <c r="C41" s="47" t="s">
        <v>64</v>
      </c>
      <c r="D41" s="54">
        <v>10000</v>
      </c>
      <c r="E41" s="49" t="s">
        <v>12</v>
      </c>
      <c r="F41" s="54"/>
      <c r="G41" s="49"/>
      <c r="H41" s="54"/>
      <c r="I41" s="49"/>
      <c r="J41" s="54"/>
      <c r="K41" s="49"/>
      <c r="L41" s="54"/>
      <c r="M41" s="49"/>
      <c r="N41" s="54"/>
      <c r="O41" s="49"/>
      <c r="P41" s="54"/>
      <c r="Q41" s="49"/>
      <c r="R41" s="54"/>
      <c r="S41" s="49"/>
      <c r="T41" s="54"/>
      <c r="U41" s="49"/>
      <c r="V41" s="54"/>
      <c r="W41" s="49"/>
      <c r="X41" s="54"/>
      <c r="Y41" s="49"/>
      <c r="Z41" s="54"/>
      <c r="AA41" s="49"/>
      <c r="AB41" s="54"/>
      <c r="AC41" s="49"/>
      <c r="AD41" s="54"/>
      <c r="AE41" s="49"/>
      <c r="AF41" s="54"/>
      <c r="AG41" s="49"/>
      <c r="AH41" s="54"/>
      <c r="AI41" s="49"/>
      <c r="AJ41" s="54"/>
      <c r="AK41" s="49"/>
      <c r="AL41" s="54"/>
      <c r="AM41" s="49"/>
      <c r="AN41" s="54"/>
      <c r="AO41" s="49"/>
      <c r="AP41" s="54"/>
      <c r="AQ41" s="49"/>
      <c r="AR41" s="54"/>
      <c r="AS41" s="49"/>
      <c r="AT41" s="54"/>
      <c r="AU41" s="49"/>
      <c r="AV41" s="54"/>
      <c r="AW41" s="49"/>
      <c r="AX41" s="54"/>
      <c r="AY41" s="49"/>
      <c r="AZ41" s="54"/>
      <c r="BA41" s="49"/>
      <c r="BB41" s="54"/>
      <c r="BC41" s="49"/>
      <c r="BD41" s="54"/>
      <c r="BE41" s="49"/>
      <c r="BF41" s="54"/>
      <c r="BG41" s="49"/>
      <c r="BH41" s="54"/>
      <c r="BI41" s="49"/>
      <c r="BJ41" s="54"/>
      <c r="BK41" s="49"/>
      <c r="BL41" s="54"/>
      <c r="BM41" s="49"/>
    </row>
    <row r="42" spans="2:65" ht="21" thickBot="1">
      <c r="C42">
        <v>1</v>
      </c>
    </row>
    <row r="43" spans="2:65" ht="21" hidden="1" thickBot="1">
      <c r="C43">
        <v>1</v>
      </c>
      <c r="D43" s="164">
        <f>WEEKDAY(D44)</f>
        <v>6</v>
      </c>
      <c r="E43" s="164"/>
      <c r="F43" s="164">
        <f t="shared" ref="F43" si="35">WEEKDAY(F44)</f>
        <v>7</v>
      </c>
      <c r="G43" s="164"/>
      <c r="H43" s="164">
        <f t="shared" ref="H43" si="36">WEEKDAY(H44)</f>
        <v>1</v>
      </c>
      <c r="I43" s="164"/>
      <c r="J43" s="164">
        <f t="shared" ref="J43" si="37">WEEKDAY(J44)</f>
        <v>2</v>
      </c>
      <c r="K43" s="164"/>
      <c r="L43" s="164">
        <f t="shared" ref="L43" si="38">WEEKDAY(L44)</f>
        <v>3</v>
      </c>
      <c r="M43" s="164"/>
      <c r="N43" s="164">
        <f t="shared" ref="N43" si="39">WEEKDAY(N44)</f>
        <v>4</v>
      </c>
      <c r="O43" s="164"/>
      <c r="P43" s="164">
        <f t="shared" ref="P43" si="40">WEEKDAY(P44)</f>
        <v>5</v>
      </c>
      <c r="Q43" s="164"/>
      <c r="R43" s="164">
        <f t="shared" ref="R43" si="41">WEEKDAY(R44)</f>
        <v>6</v>
      </c>
      <c r="S43" s="164"/>
      <c r="T43" s="164">
        <f t="shared" ref="T43" si="42">WEEKDAY(T44)</f>
        <v>7</v>
      </c>
      <c r="U43" s="164"/>
      <c r="V43" s="164">
        <f t="shared" ref="V43" si="43">WEEKDAY(V44)</f>
        <v>1</v>
      </c>
      <c r="W43" s="164"/>
      <c r="X43" s="164">
        <f t="shared" ref="X43" si="44">WEEKDAY(X44)</f>
        <v>2</v>
      </c>
      <c r="Y43" s="164"/>
      <c r="Z43" s="164">
        <f t="shared" ref="Z43" si="45">WEEKDAY(Z44)</f>
        <v>3</v>
      </c>
      <c r="AA43" s="164"/>
      <c r="AB43" s="164">
        <f t="shared" ref="AB43" si="46">WEEKDAY(AB44)</f>
        <v>4</v>
      </c>
      <c r="AC43" s="164"/>
      <c r="AD43" s="164">
        <f t="shared" ref="AD43" si="47">WEEKDAY(AD44)</f>
        <v>5</v>
      </c>
      <c r="AE43" s="164"/>
      <c r="AF43" s="164">
        <f t="shared" ref="AF43" si="48">WEEKDAY(AF44)</f>
        <v>6</v>
      </c>
      <c r="AG43" s="164"/>
      <c r="AH43" s="164">
        <f t="shared" ref="AH43" si="49">WEEKDAY(AH44)</f>
        <v>7</v>
      </c>
      <c r="AI43" s="164"/>
      <c r="AJ43" s="164">
        <f t="shared" ref="AJ43" si="50">WEEKDAY(AJ44)</f>
        <v>1</v>
      </c>
      <c r="AK43" s="164"/>
      <c r="AL43" s="164">
        <f t="shared" ref="AL43" si="51">WEEKDAY(AL44)</f>
        <v>2</v>
      </c>
      <c r="AM43" s="164"/>
      <c r="AN43" s="164">
        <f t="shared" ref="AN43" si="52">WEEKDAY(AN44)</f>
        <v>3</v>
      </c>
      <c r="AO43" s="164"/>
      <c r="AP43" s="164">
        <f t="shared" ref="AP43" si="53">WEEKDAY(AP44)</f>
        <v>4</v>
      </c>
      <c r="AQ43" s="164"/>
      <c r="AR43" s="164">
        <f t="shared" ref="AR43" si="54">WEEKDAY(AR44)</f>
        <v>5</v>
      </c>
      <c r="AS43" s="164"/>
      <c r="AT43" s="164">
        <f t="shared" ref="AT43" si="55">WEEKDAY(AT44)</f>
        <v>6</v>
      </c>
      <c r="AU43" s="164"/>
      <c r="AV43" s="164">
        <f t="shared" ref="AV43" si="56">WEEKDAY(AV44)</f>
        <v>7</v>
      </c>
      <c r="AW43" s="164"/>
      <c r="AX43" s="164">
        <f t="shared" ref="AX43" si="57">WEEKDAY(AX44)</f>
        <v>1</v>
      </c>
      <c r="AY43" s="164"/>
      <c r="AZ43" s="164">
        <f t="shared" ref="AZ43" si="58">WEEKDAY(AZ44)</f>
        <v>2</v>
      </c>
      <c r="BA43" s="164"/>
      <c r="BB43" s="164">
        <f t="shared" ref="BB43" si="59">WEEKDAY(BB44)</f>
        <v>3</v>
      </c>
      <c r="BC43" s="164"/>
      <c r="BD43" s="164">
        <f t="shared" ref="BD43" si="60">WEEKDAY(BD44)</f>
        <v>4</v>
      </c>
      <c r="BE43" s="164"/>
      <c r="BF43" s="164">
        <f t="shared" ref="BF43" si="61">WEEKDAY(BF44)</f>
        <v>5</v>
      </c>
      <c r="BG43" s="164"/>
      <c r="BH43" s="164">
        <f t="shared" ref="BH43" si="62">WEEKDAY(BH44)</f>
        <v>6</v>
      </c>
      <c r="BI43" s="164"/>
      <c r="BJ43" s="164">
        <f t="shared" ref="BJ43" si="63">WEEKDAY(BJ44)</f>
        <v>7</v>
      </c>
      <c r="BK43" s="164"/>
      <c r="BL43" s="164">
        <f t="shared" ref="BL43" si="64">WEEKDAY(BL44)</f>
        <v>1</v>
      </c>
      <c r="BM43" s="164"/>
    </row>
    <row r="44" spans="2:65">
      <c r="B44" s="33"/>
      <c r="C44" s="35" t="s">
        <v>47</v>
      </c>
      <c r="D44" s="160">
        <f>DATE(設定!N8,8,設定!N5)</f>
        <v>45870</v>
      </c>
      <c r="E44" s="161"/>
      <c r="F44" s="160">
        <f>D44+1</f>
        <v>45871</v>
      </c>
      <c r="G44" s="161"/>
      <c r="H44" s="160">
        <f>F44+1</f>
        <v>45872</v>
      </c>
      <c r="I44" s="161"/>
      <c r="J44" s="160">
        <f>H44+1</f>
        <v>45873</v>
      </c>
      <c r="K44" s="161"/>
      <c r="L44" s="160">
        <f>J44+1</f>
        <v>45874</v>
      </c>
      <c r="M44" s="161"/>
      <c r="N44" s="160">
        <f>L44+1</f>
        <v>45875</v>
      </c>
      <c r="O44" s="161"/>
      <c r="P44" s="160">
        <f>N44+1</f>
        <v>45876</v>
      </c>
      <c r="Q44" s="161"/>
      <c r="R44" s="160">
        <f>P44+1</f>
        <v>45877</v>
      </c>
      <c r="S44" s="161"/>
      <c r="T44" s="160">
        <f>R44+1</f>
        <v>45878</v>
      </c>
      <c r="U44" s="161"/>
      <c r="V44" s="160">
        <f>T44+1</f>
        <v>45879</v>
      </c>
      <c r="W44" s="161"/>
      <c r="X44" s="160">
        <f>V44+1</f>
        <v>45880</v>
      </c>
      <c r="Y44" s="161"/>
      <c r="Z44" s="160">
        <f>X44+1</f>
        <v>45881</v>
      </c>
      <c r="AA44" s="161"/>
      <c r="AB44" s="160">
        <f>Z44+1</f>
        <v>45882</v>
      </c>
      <c r="AC44" s="161"/>
      <c r="AD44" s="160">
        <f>AB44+1</f>
        <v>45883</v>
      </c>
      <c r="AE44" s="161"/>
      <c r="AF44" s="160">
        <f>AD44+1</f>
        <v>45884</v>
      </c>
      <c r="AG44" s="161"/>
      <c r="AH44" s="160">
        <f>AF44+1</f>
        <v>45885</v>
      </c>
      <c r="AI44" s="161"/>
      <c r="AJ44" s="160">
        <f>AH44+1</f>
        <v>45886</v>
      </c>
      <c r="AK44" s="161"/>
      <c r="AL44" s="160">
        <f>AJ44+1</f>
        <v>45887</v>
      </c>
      <c r="AM44" s="161"/>
      <c r="AN44" s="160">
        <f>AL44+1</f>
        <v>45888</v>
      </c>
      <c r="AO44" s="161"/>
      <c r="AP44" s="160">
        <f>AN44+1</f>
        <v>45889</v>
      </c>
      <c r="AQ44" s="161"/>
      <c r="AR44" s="160">
        <f>AP44+1</f>
        <v>45890</v>
      </c>
      <c r="AS44" s="161"/>
      <c r="AT44" s="160">
        <f>AR44+1</f>
        <v>45891</v>
      </c>
      <c r="AU44" s="161"/>
      <c r="AV44" s="160">
        <f>AT44+1</f>
        <v>45892</v>
      </c>
      <c r="AW44" s="161"/>
      <c r="AX44" s="160">
        <f>AV44+1</f>
        <v>45893</v>
      </c>
      <c r="AY44" s="161"/>
      <c r="AZ44" s="160">
        <f>AX44+1</f>
        <v>45894</v>
      </c>
      <c r="BA44" s="161"/>
      <c r="BB44" s="160">
        <f>AZ44+1</f>
        <v>45895</v>
      </c>
      <c r="BC44" s="161"/>
      <c r="BD44" s="160">
        <f>BB44+1</f>
        <v>45896</v>
      </c>
      <c r="BE44" s="161"/>
      <c r="BF44" s="160">
        <f>BD44+1</f>
        <v>45897</v>
      </c>
      <c r="BG44" s="161"/>
      <c r="BH44" s="160">
        <f>BF44+1</f>
        <v>45898</v>
      </c>
      <c r="BI44" s="161"/>
      <c r="BJ44" s="197">
        <f>BH44+1</f>
        <v>45899</v>
      </c>
      <c r="BK44" s="198"/>
      <c r="BL44" s="197">
        <f>BJ44+1</f>
        <v>45900</v>
      </c>
      <c r="BM44" s="198"/>
    </row>
    <row r="45" spans="2:65">
      <c r="B45" s="34"/>
      <c r="C45" s="38" t="s">
        <v>46</v>
      </c>
      <c r="D45" s="155">
        <f>D44</f>
        <v>45870</v>
      </c>
      <c r="E45" s="156"/>
      <c r="F45" s="155">
        <f>F44</f>
        <v>45871</v>
      </c>
      <c r="G45" s="156"/>
      <c r="H45" s="155">
        <f>H44</f>
        <v>45872</v>
      </c>
      <c r="I45" s="156"/>
      <c r="J45" s="155">
        <f>J44</f>
        <v>45873</v>
      </c>
      <c r="K45" s="156"/>
      <c r="L45" s="155">
        <f>L44</f>
        <v>45874</v>
      </c>
      <c r="M45" s="156"/>
      <c r="N45" s="155">
        <f>N44</f>
        <v>45875</v>
      </c>
      <c r="O45" s="156"/>
      <c r="P45" s="155">
        <f>P44</f>
        <v>45876</v>
      </c>
      <c r="Q45" s="156"/>
      <c r="R45" s="155">
        <f>R44</f>
        <v>45877</v>
      </c>
      <c r="S45" s="156"/>
      <c r="T45" s="155">
        <f>T44</f>
        <v>45878</v>
      </c>
      <c r="U45" s="156"/>
      <c r="V45" s="155">
        <f>V44</f>
        <v>45879</v>
      </c>
      <c r="W45" s="156"/>
      <c r="X45" s="155">
        <f>X44</f>
        <v>45880</v>
      </c>
      <c r="Y45" s="156"/>
      <c r="Z45" s="155">
        <f>Z44</f>
        <v>45881</v>
      </c>
      <c r="AA45" s="156"/>
      <c r="AB45" s="155">
        <f>AB44</f>
        <v>45882</v>
      </c>
      <c r="AC45" s="156"/>
      <c r="AD45" s="155">
        <f>AD44</f>
        <v>45883</v>
      </c>
      <c r="AE45" s="156"/>
      <c r="AF45" s="155">
        <f>AF44</f>
        <v>45884</v>
      </c>
      <c r="AG45" s="156"/>
      <c r="AH45" s="155">
        <f>AH44</f>
        <v>45885</v>
      </c>
      <c r="AI45" s="156"/>
      <c r="AJ45" s="155">
        <f>AJ44</f>
        <v>45886</v>
      </c>
      <c r="AK45" s="156"/>
      <c r="AL45" s="155">
        <f>AL44</f>
        <v>45887</v>
      </c>
      <c r="AM45" s="156"/>
      <c r="AN45" s="155">
        <f>AN44</f>
        <v>45888</v>
      </c>
      <c r="AO45" s="156"/>
      <c r="AP45" s="155">
        <f>AP44</f>
        <v>45889</v>
      </c>
      <c r="AQ45" s="156"/>
      <c r="AR45" s="155">
        <f>AR44</f>
        <v>45890</v>
      </c>
      <c r="AS45" s="156"/>
      <c r="AT45" s="155">
        <f>AT44</f>
        <v>45891</v>
      </c>
      <c r="AU45" s="156"/>
      <c r="AV45" s="155">
        <f>AV44</f>
        <v>45892</v>
      </c>
      <c r="AW45" s="156"/>
      <c r="AX45" s="155">
        <f>AX44</f>
        <v>45893</v>
      </c>
      <c r="AY45" s="156"/>
      <c r="AZ45" s="155">
        <f>AZ44</f>
        <v>45894</v>
      </c>
      <c r="BA45" s="156"/>
      <c r="BB45" s="155">
        <f>BB44</f>
        <v>45895</v>
      </c>
      <c r="BC45" s="156"/>
      <c r="BD45" s="155">
        <f>BD44</f>
        <v>45896</v>
      </c>
      <c r="BE45" s="156"/>
      <c r="BF45" s="155">
        <f>BF44</f>
        <v>45897</v>
      </c>
      <c r="BG45" s="156"/>
      <c r="BH45" s="155">
        <f>BH44</f>
        <v>45898</v>
      </c>
      <c r="BI45" s="156"/>
      <c r="BJ45" s="199">
        <f>BJ44</f>
        <v>45899</v>
      </c>
      <c r="BK45" s="200"/>
      <c r="BL45" s="199">
        <f>BL44</f>
        <v>45900</v>
      </c>
      <c r="BM45" s="200"/>
    </row>
    <row r="46" spans="2:65">
      <c r="B46" s="34"/>
      <c r="C46" s="38">
        <v>1</v>
      </c>
      <c r="D46" s="39" t="s">
        <v>60</v>
      </c>
      <c r="E46" s="40" t="s">
        <v>61</v>
      </c>
      <c r="F46" s="39" t="s">
        <v>60</v>
      </c>
      <c r="G46" s="40" t="s">
        <v>61</v>
      </c>
      <c r="H46" s="39" t="s">
        <v>60</v>
      </c>
      <c r="I46" s="40" t="s">
        <v>61</v>
      </c>
      <c r="J46" s="39" t="s">
        <v>60</v>
      </c>
      <c r="K46" s="40" t="s">
        <v>61</v>
      </c>
      <c r="L46" s="39" t="s">
        <v>60</v>
      </c>
      <c r="M46" s="40" t="s">
        <v>61</v>
      </c>
      <c r="N46" s="39" t="s">
        <v>60</v>
      </c>
      <c r="O46" s="40" t="s">
        <v>61</v>
      </c>
      <c r="P46" s="39" t="s">
        <v>60</v>
      </c>
      <c r="Q46" s="40" t="s">
        <v>61</v>
      </c>
      <c r="R46" s="39" t="s">
        <v>60</v>
      </c>
      <c r="S46" s="40" t="s">
        <v>61</v>
      </c>
      <c r="T46" s="39" t="s">
        <v>60</v>
      </c>
      <c r="U46" s="40" t="s">
        <v>61</v>
      </c>
      <c r="V46" s="39" t="s">
        <v>60</v>
      </c>
      <c r="W46" s="40" t="s">
        <v>61</v>
      </c>
      <c r="X46" s="39" t="s">
        <v>60</v>
      </c>
      <c r="Y46" s="40" t="s">
        <v>61</v>
      </c>
      <c r="Z46" s="39" t="s">
        <v>60</v>
      </c>
      <c r="AA46" s="40" t="s">
        <v>61</v>
      </c>
      <c r="AB46" s="39" t="s">
        <v>60</v>
      </c>
      <c r="AC46" s="40" t="s">
        <v>61</v>
      </c>
      <c r="AD46" s="39" t="s">
        <v>60</v>
      </c>
      <c r="AE46" s="40" t="s">
        <v>61</v>
      </c>
      <c r="AF46" s="39" t="s">
        <v>60</v>
      </c>
      <c r="AG46" s="40" t="s">
        <v>61</v>
      </c>
      <c r="AH46" s="39" t="s">
        <v>60</v>
      </c>
      <c r="AI46" s="40" t="s">
        <v>61</v>
      </c>
      <c r="AJ46" s="39" t="s">
        <v>60</v>
      </c>
      <c r="AK46" s="40" t="s">
        <v>61</v>
      </c>
      <c r="AL46" s="39" t="s">
        <v>60</v>
      </c>
      <c r="AM46" s="40" t="s">
        <v>61</v>
      </c>
      <c r="AN46" s="39" t="s">
        <v>60</v>
      </c>
      <c r="AO46" s="40" t="s">
        <v>61</v>
      </c>
      <c r="AP46" s="39" t="s">
        <v>60</v>
      </c>
      <c r="AQ46" s="40" t="s">
        <v>61</v>
      </c>
      <c r="AR46" s="39" t="s">
        <v>60</v>
      </c>
      <c r="AS46" s="40" t="s">
        <v>61</v>
      </c>
      <c r="AT46" s="39" t="s">
        <v>60</v>
      </c>
      <c r="AU46" s="40" t="s">
        <v>61</v>
      </c>
      <c r="AV46" s="39" t="s">
        <v>60</v>
      </c>
      <c r="AW46" s="40" t="s">
        <v>61</v>
      </c>
      <c r="AX46" s="39" t="s">
        <v>60</v>
      </c>
      <c r="AY46" s="40" t="s">
        <v>61</v>
      </c>
      <c r="AZ46" s="39" t="s">
        <v>60</v>
      </c>
      <c r="BA46" s="40" t="s">
        <v>61</v>
      </c>
      <c r="BB46" s="39" t="s">
        <v>60</v>
      </c>
      <c r="BC46" s="40" t="s">
        <v>61</v>
      </c>
      <c r="BD46" s="39" t="s">
        <v>60</v>
      </c>
      <c r="BE46" s="40" t="s">
        <v>61</v>
      </c>
      <c r="BF46" s="39" t="s">
        <v>60</v>
      </c>
      <c r="BG46" s="40" t="s">
        <v>61</v>
      </c>
      <c r="BH46" s="39" t="s">
        <v>60</v>
      </c>
      <c r="BI46" s="40" t="s">
        <v>61</v>
      </c>
      <c r="BJ46" s="39" t="s">
        <v>60</v>
      </c>
      <c r="BK46" s="40" t="s">
        <v>61</v>
      </c>
      <c r="BL46" s="39" t="s">
        <v>60</v>
      </c>
      <c r="BM46" s="40" t="s">
        <v>61</v>
      </c>
    </row>
    <row r="47" spans="2:65">
      <c r="B47" s="175" t="s">
        <v>45</v>
      </c>
      <c r="C47" s="36" t="str">
        <f>設定!D5</f>
        <v>夫</v>
      </c>
      <c r="D47" s="41">
        <v>300000</v>
      </c>
      <c r="E47" s="42" t="s">
        <v>12</v>
      </c>
      <c r="F47" s="41"/>
      <c r="G47" s="42"/>
      <c r="H47" s="41"/>
      <c r="I47" s="42"/>
      <c r="J47" s="41"/>
      <c r="K47" s="42"/>
      <c r="L47" s="41"/>
      <c r="M47" s="42"/>
      <c r="N47" s="41"/>
      <c r="O47" s="42"/>
      <c r="P47" s="41"/>
      <c r="Q47" s="42"/>
      <c r="R47" s="41"/>
      <c r="S47" s="42"/>
      <c r="T47" s="41"/>
      <c r="U47" s="42"/>
      <c r="V47" s="41"/>
      <c r="W47" s="42"/>
      <c r="X47" s="41"/>
      <c r="Y47" s="42"/>
      <c r="Z47" s="41"/>
      <c r="AA47" s="42"/>
      <c r="AB47" s="41"/>
      <c r="AC47" s="42"/>
      <c r="AD47" s="41"/>
      <c r="AE47" s="42"/>
      <c r="AF47" s="41"/>
      <c r="AG47" s="42"/>
      <c r="AH47" s="41"/>
      <c r="AI47" s="42"/>
      <c r="AJ47" s="41"/>
      <c r="AK47" s="42"/>
      <c r="AL47" s="41"/>
      <c r="AM47" s="42"/>
      <c r="AN47" s="41"/>
      <c r="AO47" s="42"/>
      <c r="AP47" s="41"/>
      <c r="AQ47" s="42"/>
      <c r="AR47" s="41"/>
      <c r="AS47" s="42"/>
      <c r="AT47" s="41"/>
      <c r="AU47" s="42"/>
      <c r="AV47" s="41"/>
      <c r="AW47" s="42"/>
      <c r="AX47" s="41"/>
      <c r="AY47" s="42"/>
      <c r="AZ47" s="41"/>
      <c r="BA47" s="42"/>
      <c r="BB47" s="41"/>
      <c r="BC47" s="42"/>
      <c r="BD47" s="41"/>
      <c r="BE47" s="42"/>
      <c r="BF47" s="41"/>
      <c r="BG47" s="42"/>
      <c r="BH47" s="41"/>
      <c r="BI47" s="42"/>
      <c r="BJ47" s="41"/>
      <c r="BK47" s="42"/>
      <c r="BL47" s="41"/>
      <c r="BM47" s="42"/>
    </row>
    <row r="48" spans="2:65">
      <c r="B48" s="175"/>
      <c r="C48" s="36" t="str">
        <f>設定!D6</f>
        <v>妻パート</v>
      </c>
      <c r="D48" s="41"/>
      <c r="E48" s="42"/>
      <c r="F48" s="41"/>
      <c r="G48" s="42"/>
      <c r="H48" s="41"/>
      <c r="I48" s="42"/>
      <c r="J48" s="41"/>
      <c r="K48" s="42"/>
      <c r="L48" s="41"/>
      <c r="M48" s="42"/>
      <c r="N48" s="41"/>
      <c r="O48" s="42"/>
      <c r="P48" s="41"/>
      <c r="Q48" s="42"/>
      <c r="R48" s="41"/>
      <c r="S48" s="42"/>
      <c r="T48" s="41"/>
      <c r="U48" s="42"/>
      <c r="V48" s="41"/>
      <c r="W48" s="42"/>
      <c r="X48" s="41"/>
      <c r="Y48" s="42"/>
      <c r="Z48" s="41"/>
      <c r="AA48" s="42"/>
      <c r="AB48" s="41"/>
      <c r="AC48" s="42"/>
      <c r="AD48" s="41"/>
      <c r="AE48" s="42"/>
      <c r="AF48" s="41"/>
      <c r="AG48" s="42"/>
      <c r="AH48" s="41"/>
      <c r="AI48" s="42"/>
      <c r="AJ48" s="41"/>
      <c r="AK48" s="42"/>
      <c r="AL48" s="41"/>
      <c r="AM48" s="42"/>
      <c r="AN48" s="41"/>
      <c r="AO48" s="42"/>
      <c r="AP48" s="41"/>
      <c r="AQ48" s="42"/>
      <c r="AR48" s="41"/>
      <c r="AS48" s="42"/>
      <c r="AT48" s="41"/>
      <c r="AU48" s="42"/>
      <c r="AV48" s="41"/>
      <c r="AW48" s="42"/>
      <c r="AX48" s="41"/>
      <c r="AY48" s="42"/>
      <c r="AZ48" s="41"/>
      <c r="BA48" s="42"/>
      <c r="BB48" s="41"/>
      <c r="BC48" s="42"/>
      <c r="BD48" s="41"/>
      <c r="BE48" s="42"/>
      <c r="BF48" s="41"/>
      <c r="BG48" s="42"/>
      <c r="BH48" s="41"/>
      <c r="BI48" s="42"/>
      <c r="BJ48" s="41"/>
      <c r="BK48" s="42"/>
      <c r="BL48" s="41"/>
      <c r="BM48" s="42"/>
    </row>
    <row r="49" spans="2:65">
      <c r="B49" s="175"/>
      <c r="C49" s="36" t="str">
        <f>設定!D7</f>
        <v>ボーナス</v>
      </c>
      <c r="D49" s="41"/>
      <c r="E49" s="42"/>
      <c r="F49" s="41"/>
      <c r="G49" s="42"/>
      <c r="H49" s="41"/>
      <c r="I49" s="42"/>
      <c r="J49" s="41"/>
      <c r="K49" s="42"/>
      <c r="L49" s="41"/>
      <c r="M49" s="42"/>
      <c r="N49" s="41"/>
      <c r="O49" s="42"/>
      <c r="P49" s="41"/>
      <c r="Q49" s="42"/>
      <c r="R49" s="41"/>
      <c r="S49" s="42"/>
      <c r="T49" s="41"/>
      <c r="U49" s="42"/>
      <c r="V49" s="41"/>
      <c r="W49" s="42"/>
      <c r="X49" s="41"/>
      <c r="Y49" s="42"/>
      <c r="Z49" s="41"/>
      <c r="AA49" s="42"/>
      <c r="AB49" s="41"/>
      <c r="AC49" s="42"/>
      <c r="AD49" s="41"/>
      <c r="AE49" s="42"/>
      <c r="AF49" s="41"/>
      <c r="AG49" s="42"/>
      <c r="AH49" s="41"/>
      <c r="AI49" s="42"/>
      <c r="AJ49" s="41"/>
      <c r="AK49" s="42"/>
      <c r="AL49" s="41"/>
      <c r="AM49" s="42"/>
      <c r="AN49" s="41"/>
      <c r="AO49" s="42"/>
      <c r="AP49" s="41"/>
      <c r="AQ49" s="42"/>
      <c r="AR49" s="41"/>
      <c r="AS49" s="42"/>
      <c r="AT49" s="41"/>
      <c r="AU49" s="42"/>
      <c r="AV49" s="41"/>
      <c r="AW49" s="42"/>
      <c r="AX49" s="41"/>
      <c r="AY49" s="42"/>
      <c r="AZ49" s="41"/>
      <c r="BA49" s="42"/>
      <c r="BB49" s="41"/>
      <c r="BC49" s="42"/>
      <c r="BD49" s="41"/>
      <c r="BE49" s="42"/>
      <c r="BF49" s="41"/>
      <c r="BG49" s="42"/>
      <c r="BH49" s="41"/>
      <c r="BI49" s="42"/>
      <c r="BJ49" s="41"/>
      <c r="BK49" s="42"/>
      <c r="BL49" s="41"/>
      <c r="BM49" s="42"/>
    </row>
    <row r="50" spans="2:65">
      <c r="B50" s="175"/>
      <c r="C50" s="36" t="str">
        <f>設定!D8</f>
        <v>児童手当</v>
      </c>
      <c r="D50" s="41"/>
      <c r="E50" s="42"/>
      <c r="F50" s="41"/>
      <c r="G50" s="42"/>
      <c r="H50" s="41"/>
      <c r="I50" s="42"/>
      <c r="J50" s="41"/>
      <c r="K50" s="42"/>
      <c r="L50" s="41"/>
      <c r="M50" s="42"/>
      <c r="N50" s="41"/>
      <c r="O50" s="42"/>
      <c r="P50" s="41"/>
      <c r="Q50" s="42"/>
      <c r="R50" s="41"/>
      <c r="S50" s="42"/>
      <c r="T50" s="41"/>
      <c r="U50" s="42"/>
      <c r="V50" s="41"/>
      <c r="W50" s="42"/>
      <c r="X50" s="41"/>
      <c r="Y50" s="42"/>
      <c r="Z50" s="41"/>
      <c r="AA50" s="42"/>
      <c r="AB50" s="41"/>
      <c r="AC50" s="42"/>
      <c r="AD50" s="41"/>
      <c r="AE50" s="42"/>
      <c r="AF50" s="41"/>
      <c r="AG50" s="42"/>
      <c r="AH50" s="41"/>
      <c r="AI50" s="42"/>
      <c r="AJ50" s="41"/>
      <c r="AK50" s="42"/>
      <c r="AL50" s="41"/>
      <c r="AM50" s="42"/>
      <c r="AN50" s="41"/>
      <c r="AO50" s="42"/>
      <c r="AP50" s="41"/>
      <c r="AQ50" s="42"/>
      <c r="AR50" s="41"/>
      <c r="AS50" s="42"/>
      <c r="AT50" s="41"/>
      <c r="AU50" s="42"/>
      <c r="AV50" s="41"/>
      <c r="AW50" s="42"/>
      <c r="AX50" s="41"/>
      <c r="AY50" s="42"/>
      <c r="AZ50" s="41"/>
      <c r="BA50" s="42"/>
      <c r="BB50" s="41"/>
      <c r="BC50" s="42"/>
      <c r="BD50" s="41"/>
      <c r="BE50" s="42"/>
      <c r="BF50" s="41"/>
      <c r="BG50" s="42"/>
      <c r="BH50" s="41"/>
      <c r="BI50" s="42"/>
      <c r="BJ50" s="41"/>
      <c r="BK50" s="42"/>
      <c r="BL50" s="41"/>
      <c r="BM50" s="42"/>
    </row>
    <row r="51" spans="2:65">
      <c r="B51" s="175"/>
      <c r="C51" s="36" t="str">
        <f>設定!D9</f>
        <v>雑収入</v>
      </c>
      <c r="D51" s="41">
        <v>30000</v>
      </c>
      <c r="E51" s="42" t="s">
        <v>12</v>
      </c>
      <c r="F51" s="41"/>
      <c r="G51" s="42"/>
      <c r="H51" s="41"/>
      <c r="I51" s="42"/>
      <c r="J51" s="41"/>
      <c r="K51" s="42"/>
      <c r="L51" s="41"/>
      <c r="M51" s="42"/>
      <c r="N51" s="41"/>
      <c r="O51" s="42"/>
      <c r="P51" s="41"/>
      <c r="Q51" s="42"/>
      <c r="R51" s="41"/>
      <c r="S51" s="42"/>
      <c r="T51" s="41"/>
      <c r="U51" s="42"/>
      <c r="V51" s="41"/>
      <c r="W51" s="42"/>
      <c r="X51" s="41"/>
      <c r="Y51" s="42"/>
      <c r="Z51" s="41"/>
      <c r="AA51" s="42"/>
      <c r="AB51" s="41"/>
      <c r="AC51" s="42"/>
      <c r="AD51" s="41"/>
      <c r="AE51" s="42"/>
      <c r="AF51" s="41"/>
      <c r="AG51" s="42"/>
      <c r="AH51" s="41"/>
      <c r="AI51" s="42"/>
      <c r="AJ51" s="41"/>
      <c r="AK51" s="42"/>
      <c r="AL51" s="41"/>
      <c r="AM51" s="42"/>
      <c r="AN51" s="41"/>
      <c r="AO51" s="42"/>
      <c r="AP51" s="41"/>
      <c r="AQ51" s="42"/>
      <c r="AR51" s="41"/>
      <c r="AS51" s="42"/>
      <c r="AT51" s="41"/>
      <c r="AU51" s="42"/>
      <c r="AV51" s="41"/>
      <c r="AW51" s="42"/>
      <c r="AX51" s="41"/>
      <c r="AY51" s="42"/>
      <c r="AZ51" s="41"/>
      <c r="BA51" s="42"/>
      <c r="BB51" s="41"/>
      <c r="BC51" s="42"/>
      <c r="BD51" s="41"/>
      <c r="BE51" s="42"/>
      <c r="BF51" s="41"/>
      <c r="BG51" s="42"/>
      <c r="BH51" s="41"/>
      <c r="BI51" s="42"/>
      <c r="BJ51" s="41"/>
      <c r="BK51" s="42"/>
      <c r="BL51" s="41"/>
      <c r="BM51" s="42"/>
    </row>
    <row r="52" spans="2:65">
      <c r="B52" s="175"/>
      <c r="C52" s="36">
        <f>設定!D10</f>
        <v>0</v>
      </c>
      <c r="D52" s="41"/>
      <c r="E52" s="42"/>
      <c r="F52" s="41"/>
      <c r="G52" s="42"/>
      <c r="H52" s="41"/>
      <c r="I52" s="42"/>
      <c r="J52" s="41"/>
      <c r="K52" s="42"/>
      <c r="L52" s="41"/>
      <c r="M52" s="42"/>
      <c r="N52" s="41"/>
      <c r="O52" s="42"/>
      <c r="P52" s="41"/>
      <c r="Q52" s="42"/>
      <c r="R52" s="41"/>
      <c r="S52" s="42"/>
      <c r="T52" s="41"/>
      <c r="U52" s="42"/>
      <c r="V52" s="41"/>
      <c r="W52" s="42"/>
      <c r="X52" s="41"/>
      <c r="Y52" s="42"/>
      <c r="Z52" s="41"/>
      <c r="AA52" s="42"/>
      <c r="AB52" s="41"/>
      <c r="AC52" s="42"/>
      <c r="AD52" s="41"/>
      <c r="AE52" s="42"/>
      <c r="AF52" s="41"/>
      <c r="AG52" s="42"/>
      <c r="AH52" s="41"/>
      <c r="AI52" s="42"/>
      <c r="AJ52" s="41"/>
      <c r="AK52" s="42"/>
      <c r="AL52" s="41"/>
      <c r="AM52" s="42"/>
      <c r="AN52" s="41"/>
      <c r="AO52" s="42"/>
      <c r="AP52" s="41"/>
      <c r="AQ52" s="42"/>
      <c r="AR52" s="41"/>
      <c r="AS52" s="42"/>
      <c r="AT52" s="41"/>
      <c r="AU52" s="42"/>
      <c r="AV52" s="41"/>
      <c r="AW52" s="42"/>
      <c r="AX52" s="41"/>
      <c r="AY52" s="42"/>
      <c r="AZ52" s="41"/>
      <c r="BA52" s="42"/>
      <c r="BB52" s="41"/>
      <c r="BC52" s="42"/>
      <c r="BD52" s="41"/>
      <c r="BE52" s="42"/>
      <c r="BF52" s="41"/>
      <c r="BG52" s="42"/>
      <c r="BH52" s="41"/>
      <c r="BI52" s="42"/>
      <c r="BJ52" s="41"/>
      <c r="BK52" s="42"/>
      <c r="BL52" s="41"/>
      <c r="BM52" s="42"/>
    </row>
    <row r="53" spans="2:65">
      <c r="B53" s="175"/>
      <c r="C53" s="36">
        <f>設定!D11</f>
        <v>0</v>
      </c>
      <c r="D53" s="41"/>
      <c r="E53" s="42"/>
      <c r="F53" s="41"/>
      <c r="G53" s="42"/>
      <c r="H53" s="41"/>
      <c r="I53" s="42"/>
      <c r="J53" s="41"/>
      <c r="K53" s="42"/>
      <c r="L53" s="41"/>
      <c r="M53" s="42"/>
      <c r="N53" s="41"/>
      <c r="O53" s="42"/>
      <c r="P53" s="41"/>
      <c r="Q53" s="42"/>
      <c r="R53" s="41"/>
      <c r="S53" s="42"/>
      <c r="T53" s="41"/>
      <c r="U53" s="42"/>
      <c r="V53" s="41"/>
      <c r="W53" s="42"/>
      <c r="X53" s="41"/>
      <c r="Y53" s="42"/>
      <c r="Z53" s="41"/>
      <c r="AA53" s="42"/>
      <c r="AB53" s="41"/>
      <c r="AC53" s="42"/>
      <c r="AD53" s="41"/>
      <c r="AE53" s="42"/>
      <c r="AF53" s="41"/>
      <c r="AG53" s="42"/>
      <c r="AH53" s="41"/>
      <c r="AI53" s="42"/>
      <c r="AJ53" s="41"/>
      <c r="AK53" s="42"/>
      <c r="AL53" s="41"/>
      <c r="AM53" s="42"/>
      <c r="AN53" s="41"/>
      <c r="AO53" s="42"/>
      <c r="AP53" s="41"/>
      <c r="AQ53" s="42"/>
      <c r="AR53" s="41"/>
      <c r="AS53" s="42"/>
      <c r="AT53" s="41"/>
      <c r="AU53" s="42"/>
      <c r="AV53" s="41"/>
      <c r="AW53" s="42"/>
      <c r="AX53" s="41"/>
      <c r="AY53" s="42"/>
      <c r="AZ53" s="41"/>
      <c r="BA53" s="42"/>
      <c r="BB53" s="41"/>
      <c r="BC53" s="42"/>
      <c r="BD53" s="41"/>
      <c r="BE53" s="42"/>
      <c r="BF53" s="41"/>
      <c r="BG53" s="42"/>
      <c r="BH53" s="41"/>
      <c r="BI53" s="42"/>
      <c r="BJ53" s="41"/>
      <c r="BK53" s="42"/>
      <c r="BL53" s="41"/>
      <c r="BM53" s="42"/>
    </row>
    <row r="54" spans="2:65">
      <c r="B54" s="175"/>
      <c r="C54" s="36">
        <f>設定!D12</f>
        <v>0</v>
      </c>
      <c r="D54" s="41"/>
      <c r="E54" s="42"/>
      <c r="F54" s="41"/>
      <c r="G54" s="42"/>
      <c r="H54" s="41"/>
      <c r="I54" s="42"/>
      <c r="J54" s="41"/>
      <c r="K54" s="42"/>
      <c r="L54" s="41"/>
      <c r="M54" s="42"/>
      <c r="N54" s="41"/>
      <c r="O54" s="42"/>
      <c r="P54" s="41"/>
      <c r="Q54" s="42"/>
      <c r="R54" s="41"/>
      <c r="S54" s="42"/>
      <c r="T54" s="41"/>
      <c r="U54" s="42"/>
      <c r="V54" s="41"/>
      <c r="W54" s="42"/>
      <c r="X54" s="41"/>
      <c r="Y54" s="42"/>
      <c r="Z54" s="41"/>
      <c r="AA54" s="42"/>
      <c r="AB54" s="41"/>
      <c r="AC54" s="42"/>
      <c r="AD54" s="41"/>
      <c r="AE54" s="42"/>
      <c r="AF54" s="41"/>
      <c r="AG54" s="42"/>
      <c r="AH54" s="41"/>
      <c r="AI54" s="42"/>
      <c r="AJ54" s="41"/>
      <c r="AK54" s="42"/>
      <c r="AL54" s="41"/>
      <c r="AM54" s="42"/>
      <c r="AN54" s="41"/>
      <c r="AO54" s="42"/>
      <c r="AP54" s="41"/>
      <c r="AQ54" s="42"/>
      <c r="AR54" s="41"/>
      <c r="AS54" s="42"/>
      <c r="AT54" s="41"/>
      <c r="AU54" s="42"/>
      <c r="AV54" s="41"/>
      <c r="AW54" s="42"/>
      <c r="AX54" s="41"/>
      <c r="AY54" s="42"/>
      <c r="AZ54" s="41"/>
      <c r="BA54" s="42"/>
      <c r="BB54" s="41"/>
      <c r="BC54" s="42"/>
      <c r="BD54" s="41"/>
      <c r="BE54" s="42"/>
      <c r="BF54" s="41"/>
      <c r="BG54" s="42"/>
      <c r="BH54" s="41"/>
      <c r="BI54" s="42"/>
      <c r="BJ54" s="41"/>
      <c r="BK54" s="42"/>
      <c r="BL54" s="41"/>
      <c r="BM54" s="42"/>
    </row>
    <row r="55" spans="2:65">
      <c r="B55" s="175"/>
      <c r="C55" s="36">
        <f>設定!D13</f>
        <v>0</v>
      </c>
      <c r="D55" s="41"/>
      <c r="E55" s="42"/>
      <c r="F55" s="41"/>
      <c r="G55" s="42"/>
      <c r="H55" s="41"/>
      <c r="I55" s="42"/>
      <c r="J55" s="41"/>
      <c r="K55" s="42"/>
      <c r="L55" s="41"/>
      <c r="M55" s="42"/>
      <c r="N55" s="41"/>
      <c r="O55" s="42"/>
      <c r="P55" s="41"/>
      <c r="Q55" s="42"/>
      <c r="R55" s="41"/>
      <c r="S55" s="42"/>
      <c r="T55" s="41"/>
      <c r="U55" s="42"/>
      <c r="V55" s="41"/>
      <c r="W55" s="42"/>
      <c r="X55" s="41"/>
      <c r="Y55" s="42"/>
      <c r="Z55" s="41"/>
      <c r="AA55" s="42"/>
      <c r="AB55" s="41"/>
      <c r="AC55" s="42"/>
      <c r="AD55" s="41"/>
      <c r="AE55" s="42"/>
      <c r="AF55" s="41"/>
      <c r="AG55" s="42"/>
      <c r="AH55" s="41"/>
      <c r="AI55" s="42"/>
      <c r="AJ55" s="41"/>
      <c r="AK55" s="42"/>
      <c r="AL55" s="41"/>
      <c r="AM55" s="42"/>
      <c r="AN55" s="41"/>
      <c r="AO55" s="42"/>
      <c r="AP55" s="41"/>
      <c r="AQ55" s="42"/>
      <c r="AR55" s="41"/>
      <c r="AS55" s="42"/>
      <c r="AT55" s="41"/>
      <c r="AU55" s="42"/>
      <c r="AV55" s="41"/>
      <c r="AW55" s="42"/>
      <c r="AX55" s="41"/>
      <c r="AY55" s="42"/>
      <c r="AZ55" s="41"/>
      <c r="BA55" s="42"/>
      <c r="BB55" s="41"/>
      <c r="BC55" s="42"/>
      <c r="BD55" s="41"/>
      <c r="BE55" s="42"/>
      <c r="BF55" s="41"/>
      <c r="BG55" s="42"/>
      <c r="BH55" s="41"/>
      <c r="BI55" s="42"/>
      <c r="BJ55" s="41"/>
      <c r="BK55" s="42"/>
      <c r="BL55" s="41"/>
      <c r="BM55" s="42"/>
    </row>
    <row r="56" spans="2:65">
      <c r="B56" s="175"/>
      <c r="C56" s="36">
        <f>設定!D14</f>
        <v>0</v>
      </c>
      <c r="D56" s="41"/>
      <c r="E56" s="42"/>
      <c r="F56" s="41"/>
      <c r="G56" s="42"/>
      <c r="H56" s="41"/>
      <c r="I56" s="42"/>
      <c r="J56" s="41"/>
      <c r="K56" s="42"/>
      <c r="L56" s="41"/>
      <c r="M56" s="42"/>
      <c r="N56" s="41"/>
      <c r="O56" s="42"/>
      <c r="P56" s="41"/>
      <c r="Q56" s="42"/>
      <c r="R56" s="41"/>
      <c r="S56" s="42"/>
      <c r="T56" s="41"/>
      <c r="U56" s="42"/>
      <c r="V56" s="41"/>
      <c r="W56" s="42"/>
      <c r="X56" s="41"/>
      <c r="Y56" s="42"/>
      <c r="Z56" s="41"/>
      <c r="AA56" s="42"/>
      <c r="AB56" s="41"/>
      <c r="AC56" s="42"/>
      <c r="AD56" s="41"/>
      <c r="AE56" s="42"/>
      <c r="AF56" s="41"/>
      <c r="AG56" s="42"/>
      <c r="AH56" s="41"/>
      <c r="AI56" s="42"/>
      <c r="AJ56" s="41"/>
      <c r="AK56" s="42"/>
      <c r="AL56" s="41"/>
      <c r="AM56" s="42"/>
      <c r="AN56" s="41"/>
      <c r="AO56" s="42"/>
      <c r="AP56" s="41"/>
      <c r="AQ56" s="42"/>
      <c r="AR56" s="41"/>
      <c r="AS56" s="42"/>
      <c r="AT56" s="41"/>
      <c r="AU56" s="42"/>
      <c r="AV56" s="41"/>
      <c r="AW56" s="42"/>
      <c r="AX56" s="41"/>
      <c r="AY56" s="42"/>
      <c r="AZ56" s="41"/>
      <c r="BA56" s="42"/>
      <c r="BB56" s="41"/>
      <c r="BC56" s="42"/>
      <c r="BD56" s="41"/>
      <c r="BE56" s="42"/>
      <c r="BF56" s="41"/>
      <c r="BG56" s="42"/>
      <c r="BH56" s="41"/>
      <c r="BI56" s="42"/>
      <c r="BJ56" s="41"/>
      <c r="BK56" s="42"/>
      <c r="BL56" s="41"/>
      <c r="BM56" s="42"/>
    </row>
    <row r="57" spans="2:65" s="75" customFormat="1">
      <c r="B57" s="176"/>
      <c r="C57" s="82" t="s">
        <v>53</v>
      </c>
      <c r="D57" s="171">
        <f>SUM(D47:D56)</f>
        <v>330000</v>
      </c>
      <c r="E57" s="172"/>
      <c r="F57" s="171">
        <f>SUM(F47:F56)</f>
        <v>0</v>
      </c>
      <c r="G57" s="172"/>
      <c r="H57" s="171">
        <f>SUM(H47:H56)</f>
        <v>0</v>
      </c>
      <c r="I57" s="172"/>
      <c r="J57" s="171">
        <f>SUM(J47:J56)</f>
        <v>0</v>
      </c>
      <c r="K57" s="172"/>
      <c r="L57" s="171">
        <f>SUM(L47:L56)</f>
        <v>0</v>
      </c>
      <c r="M57" s="172"/>
      <c r="N57" s="171">
        <f>SUM(N47:N56)</f>
        <v>0</v>
      </c>
      <c r="O57" s="172"/>
      <c r="P57" s="171">
        <f>SUM(P47:P56)</f>
        <v>0</v>
      </c>
      <c r="Q57" s="172"/>
      <c r="R57" s="171">
        <f>SUM(R47:R56)</f>
        <v>0</v>
      </c>
      <c r="S57" s="172"/>
      <c r="T57" s="171">
        <f>SUM(T47:T56)</f>
        <v>0</v>
      </c>
      <c r="U57" s="172"/>
      <c r="V57" s="171">
        <f>SUM(V47:V56)</f>
        <v>0</v>
      </c>
      <c r="W57" s="172"/>
      <c r="X57" s="171">
        <f>SUM(X47:X56)</f>
        <v>0</v>
      </c>
      <c r="Y57" s="172"/>
      <c r="Z57" s="171">
        <f>SUM(Z47:Z56)</f>
        <v>0</v>
      </c>
      <c r="AA57" s="172"/>
      <c r="AB57" s="171">
        <f>SUM(AB47:AB56)</f>
        <v>0</v>
      </c>
      <c r="AC57" s="172"/>
      <c r="AD57" s="171">
        <f>SUM(AD47:AD56)</f>
        <v>0</v>
      </c>
      <c r="AE57" s="172"/>
      <c r="AF57" s="171">
        <f>SUM(AF47:AF56)</f>
        <v>0</v>
      </c>
      <c r="AG57" s="172"/>
      <c r="AH57" s="171">
        <f>SUM(AH47:AH56)</f>
        <v>0</v>
      </c>
      <c r="AI57" s="172"/>
      <c r="AJ57" s="171">
        <f>SUM(AJ47:AJ56)</f>
        <v>0</v>
      </c>
      <c r="AK57" s="172"/>
      <c r="AL57" s="171">
        <f>SUM(AL47:AL56)</f>
        <v>0</v>
      </c>
      <c r="AM57" s="172"/>
      <c r="AN57" s="171">
        <f>SUM(AN47:AN56)</f>
        <v>0</v>
      </c>
      <c r="AO57" s="172"/>
      <c r="AP57" s="171">
        <f>SUM(AP47:AP56)</f>
        <v>0</v>
      </c>
      <c r="AQ57" s="172"/>
      <c r="AR57" s="171">
        <f>SUM(AR47:AR56)</f>
        <v>0</v>
      </c>
      <c r="AS57" s="172"/>
      <c r="AT57" s="171">
        <f>SUM(AT47:AT56)</f>
        <v>0</v>
      </c>
      <c r="AU57" s="172"/>
      <c r="AV57" s="171">
        <f>SUM(AV47:AV56)</f>
        <v>0</v>
      </c>
      <c r="AW57" s="172"/>
      <c r="AX57" s="171">
        <f>SUM(AX47:AX56)</f>
        <v>0</v>
      </c>
      <c r="AY57" s="172"/>
      <c r="AZ57" s="171">
        <f>SUM(AZ47:AZ56)</f>
        <v>0</v>
      </c>
      <c r="BA57" s="172"/>
      <c r="BB57" s="171">
        <f>SUM(BB47:BB56)</f>
        <v>0</v>
      </c>
      <c r="BC57" s="172"/>
      <c r="BD57" s="171">
        <f>SUM(BD47:BD56)</f>
        <v>0</v>
      </c>
      <c r="BE57" s="172"/>
      <c r="BF57" s="171">
        <f>SUM(BF47:BF56)</f>
        <v>0</v>
      </c>
      <c r="BG57" s="172"/>
      <c r="BH57" s="171">
        <f>SUM(BH47:BH56)</f>
        <v>0</v>
      </c>
      <c r="BI57" s="172"/>
      <c r="BJ57" s="203">
        <f>SUM(BJ47:BJ56)</f>
        <v>0</v>
      </c>
      <c r="BK57" s="204"/>
      <c r="BL57" s="203">
        <f>SUM(BL47:BL56)</f>
        <v>0</v>
      </c>
      <c r="BM57" s="204"/>
    </row>
    <row r="58" spans="2:65">
      <c r="B58" s="177" t="s">
        <v>48</v>
      </c>
      <c r="C58" s="37" t="str">
        <f>設定!F5</f>
        <v>所得税</v>
      </c>
      <c r="D58" s="43">
        <v>30000</v>
      </c>
      <c r="E58" s="44" t="s">
        <v>12</v>
      </c>
      <c r="F58" s="43"/>
      <c r="G58" s="44"/>
      <c r="H58" s="43"/>
      <c r="I58" s="44"/>
      <c r="J58" s="43"/>
      <c r="K58" s="44"/>
      <c r="L58" s="43"/>
      <c r="M58" s="44"/>
      <c r="N58" s="43"/>
      <c r="O58" s="44"/>
      <c r="P58" s="43"/>
      <c r="Q58" s="44"/>
      <c r="R58" s="43"/>
      <c r="S58" s="44"/>
      <c r="T58" s="43"/>
      <c r="U58" s="44"/>
      <c r="V58" s="43"/>
      <c r="W58" s="44"/>
      <c r="X58" s="43"/>
      <c r="Y58" s="44"/>
      <c r="Z58" s="43"/>
      <c r="AA58" s="44"/>
      <c r="AB58" s="43"/>
      <c r="AC58" s="44"/>
      <c r="AD58" s="43"/>
      <c r="AE58" s="44"/>
      <c r="AF58" s="43"/>
      <c r="AG58" s="44"/>
      <c r="AH58" s="43"/>
      <c r="AI58" s="44"/>
      <c r="AJ58" s="43"/>
      <c r="AK58" s="44"/>
      <c r="AL58" s="43"/>
      <c r="AM58" s="44"/>
      <c r="AN58" s="43"/>
      <c r="AO58" s="44"/>
      <c r="AP58" s="43"/>
      <c r="AQ58" s="44"/>
      <c r="AR58" s="43"/>
      <c r="AS58" s="44"/>
      <c r="AT58" s="43"/>
      <c r="AU58" s="44"/>
      <c r="AV58" s="43"/>
      <c r="AW58" s="44"/>
      <c r="AX58" s="43"/>
      <c r="AY58" s="44"/>
      <c r="AZ58" s="43"/>
      <c r="BA58" s="44"/>
      <c r="BB58" s="43"/>
      <c r="BC58" s="44"/>
      <c r="BD58" s="43"/>
      <c r="BE58" s="44"/>
      <c r="BF58" s="43"/>
      <c r="BG58" s="44"/>
      <c r="BH58" s="43"/>
      <c r="BI58" s="44"/>
      <c r="BJ58" s="43"/>
      <c r="BK58" s="44"/>
      <c r="BL58" s="43"/>
      <c r="BM58" s="44"/>
    </row>
    <row r="59" spans="2:65">
      <c r="B59" s="175"/>
      <c r="C59" s="36" t="str">
        <f>設定!F6</f>
        <v>住民税</v>
      </c>
      <c r="D59" s="41">
        <v>10000</v>
      </c>
      <c r="E59" s="42" t="s">
        <v>12</v>
      </c>
      <c r="F59" s="41"/>
      <c r="G59" s="42"/>
      <c r="H59" s="41"/>
      <c r="I59" s="42"/>
      <c r="J59" s="41"/>
      <c r="K59" s="42"/>
      <c r="L59" s="41"/>
      <c r="M59" s="42"/>
      <c r="N59" s="41"/>
      <c r="O59" s="42"/>
      <c r="P59" s="41"/>
      <c r="Q59" s="42"/>
      <c r="R59" s="41"/>
      <c r="S59" s="42"/>
      <c r="T59" s="41"/>
      <c r="U59" s="42"/>
      <c r="V59" s="41"/>
      <c r="W59" s="42"/>
      <c r="X59" s="41"/>
      <c r="Y59" s="42"/>
      <c r="Z59" s="41"/>
      <c r="AA59" s="42"/>
      <c r="AB59" s="41"/>
      <c r="AC59" s="42"/>
      <c r="AD59" s="41"/>
      <c r="AE59" s="42"/>
      <c r="AF59" s="41"/>
      <c r="AG59" s="42"/>
      <c r="AH59" s="41"/>
      <c r="AI59" s="42"/>
      <c r="AJ59" s="41"/>
      <c r="AK59" s="42"/>
      <c r="AL59" s="41"/>
      <c r="AM59" s="42"/>
      <c r="AN59" s="41"/>
      <c r="AO59" s="42"/>
      <c r="AP59" s="41"/>
      <c r="AQ59" s="42"/>
      <c r="AR59" s="41"/>
      <c r="AS59" s="42"/>
      <c r="AT59" s="41"/>
      <c r="AU59" s="42"/>
      <c r="AV59" s="41"/>
      <c r="AW59" s="42"/>
      <c r="AX59" s="41"/>
      <c r="AY59" s="42"/>
      <c r="AZ59" s="41"/>
      <c r="BA59" s="42"/>
      <c r="BB59" s="41"/>
      <c r="BC59" s="42"/>
      <c r="BD59" s="41"/>
      <c r="BE59" s="42"/>
      <c r="BF59" s="41"/>
      <c r="BG59" s="42"/>
      <c r="BH59" s="41"/>
      <c r="BI59" s="42"/>
      <c r="BJ59" s="41"/>
      <c r="BK59" s="42"/>
      <c r="BL59" s="41"/>
      <c r="BM59" s="42"/>
    </row>
    <row r="60" spans="2:65">
      <c r="B60" s="175"/>
      <c r="C60" s="36" t="str">
        <f>設定!F7</f>
        <v>健康保険</v>
      </c>
      <c r="D60" s="41"/>
      <c r="E60" s="42"/>
      <c r="F60" s="41"/>
      <c r="G60" s="42"/>
      <c r="H60" s="41"/>
      <c r="I60" s="42"/>
      <c r="J60" s="41"/>
      <c r="K60" s="42"/>
      <c r="L60" s="41"/>
      <c r="M60" s="42"/>
      <c r="N60" s="41"/>
      <c r="O60" s="42"/>
      <c r="P60" s="41"/>
      <c r="Q60" s="42"/>
      <c r="R60" s="41"/>
      <c r="S60" s="42"/>
      <c r="T60" s="41"/>
      <c r="U60" s="42"/>
      <c r="V60" s="41"/>
      <c r="W60" s="42"/>
      <c r="X60" s="41"/>
      <c r="Y60" s="42"/>
      <c r="Z60" s="41"/>
      <c r="AA60" s="42"/>
      <c r="AB60" s="41"/>
      <c r="AC60" s="42"/>
      <c r="AD60" s="41"/>
      <c r="AE60" s="42"/>
      <c r="AF60" s="41"/>
      <c r="AG60" s="42"/>
      <c r="AH60" s="41"/>
      <c r="AI60" s="42"/>
      <c r="AJ60" s="41"/>
      <c r="AK60" s="42"/>
      <c r="AL60" s="41"/>
      <c r="AM60" s="42"/>
      <c r="AN60" s="41"/>
      <c r="AO60" s="42"/>
      <c r="AP60" s="41"/>
      <c r="AQ60" s="42"/>
      <c r="AR60" s="41"/>
      <c r="AS60" s="42"/>
      <c r="AT60" s="41"/>
      <c r="AU60" s="42"/>
      <c r="AV60" s="41"/>
      <c r="AW60" s="42"/>
      <c r="AX60" s="41"/>
      <c r="AY60" s="42"/>
      <c r="AZ60" s="41"/>
      <c r="BA60" s="42"/>
      <c r="BB60" s="41"/>
      <c r="BC60" s="42"/>
      <c r="BD60" s="41"/>
      <c r="BE60" s="42"/>
      <c r="BF60" s="41"/>
      <c r="BG60" s="42"/>
      <c r="BH60" s="41"/>
      <c r="BI60" s="42"/>
      <c r="BJ60" s="41"/>
      <c r="BK60" s="42"/>
      <c r="BL60" s="41"/>
      <c r="BM60" s="42"/>
    </row>
    <row r="61" spans="2:65">
      <c r="B61" s="175"/>
      <c r="C61" s="36" t="str">
        <f>設定!F8</f>
        <v>厚生年金</v>
      </c>
      <c r="D61" s="41"/>
      <c r="E61" s="42"/>
      <c r="F61" s="41"/>
      <c r="G61" s="42"/>
      <c r="H61" s="41"/>
      <c r="I61" s="42"/>
      <c r="J61" s="41"/>
      <c r="K61" s="42"/>
      <c r="L61" s="41"/>
      <c r="M61" s="42"/>
      <c r="N61" s="41"/>
      <c r="O61" s="42"/>
      <c r="P61" s="41"/>
      <c r="Q61" s="42"/>
      <c r="R61" s="41"/>
      <c r="S61" s="42"/>
      <c r="T61" s="41"/>
      <c r="U61" s="42"/>
      <c r="V61" s="41"/>
      <c r="W61" s="42"/>
      <c r="X61" s="41"/>
      <c r="Y61" s="42"/>
      <c r="Z61" s="41"/>
      <c r="AA61" s="42"/>
      <c r="AB61" s="41"/>
      <c r="AC61" s="42"/>
      <c r="AD61" s="41"/>
      <c r="AE61" s="42"/>
      <c r="AF61" s="41"/>
      <c r="AG61" s="42"/>
      <c r="AH61" s="41"/>
      <c r="AI61" s="42"/>
      <c r="AJ61" s="41"/>
      <c r="AK61" s="42"/>
      <c r="AL61" s="41"/>
      <c r="AM61" s="42"/>
      <c r="AN61" s="41"/>
      <c r="AO61" s="42"/>
      <c r="AP61" s="41"/>
      <c r="AQ61" s="42"/>
      <c r="AR61" s="41"/>
      <c r="AS61" s="42"/>
      <c r="AT61" s="41"/>
      <c r="AU61" s="42"/>
      <c r="AV61" s="41"/>
      <c r="AW61" s="42"/>
      <c r="AX61" s="41"/>
      <c r="AY61" s="42"/>
      <c r="AZ61" s="41"/>
      <c r="BA61" s="42"/>
      <c r="BB61" s="41"/>
      <c r="BC61" s="42"/>
      <c r="BD61" s="41"/>
      <c r="BE61" s="42"/>
      <c r="BF61" s="41"/>
      <c r="BG61" s="42"/>
      <c r="BH61" s="41"/>
      <c r="BI61" s="42"/>
      <c r="BJ61" s="41"/>
      <c r="BK61" s="42"/>
      <c r="BL61" s="41"/>
      <c r="BM61" s="42"/>
    </row>
    <row r="62" spans="2:65">
      <c r="B62" s="175"/>
      <c r="C62" s="36">
        <f>設定!F9</f>
        <v>0</v>
      </c>
      <c r="D62" s="41"/>
      <c r="E62" s="42"/>
      <c r="F62" s="41"/>
      <c r="G62" s="42"/>
      <c r="H62" s="41"/>
      <c r="I62" s="42"/>
      <c r="J62" s="41"/>
      <c r="K62" s="42"/>
      <c r="L62" s="41"/>
      <c r="M62" s="42"/>
      <c r="N62" s="41"/>
      <c r="O62" s="42"/>
      <c r="P62" s="41"/>
      <c r="Q62" s="42"/>
      <c r="R62" s="41"/>
      <c r="S62" s="42"/>
      <c r="T62" s="41"/>
      <c r="U62" s="42"/>
      <c r="V62" s="41"/>
      <c r="W62" s="42"/>
      <c r="X62" s="41"/>
      <c r="Y62" s="42"/>
      <c r="Z62" s="41"/>
      <c r="AA62" s="42"/>
      <c r="AB62" s="41"/>
      <c r="AC62" s="42"/>
      <c r="AD62" s="41"/>
      <c r="AE62" s="42"/>
      <c r="AF62" s="41"/>
      <c r="AG62" s="42"/>
      <c r="AH62" s="41"/>
      <c r="AI62" s="42"/>
      <c r="AJ62" s="41"/>
      <c r="AK62" s="42"/>
      <c r="AL62" s="41"/>
      <c r="AM62" s="42"/>
      <c r="AN62" s="41"/>
      <c r="AO62" s="42"/>
      <c r="AP62" s="41"/>
      <c r="AQ62" s="42"/>
      <c r="AR62" s="41"/>
      <c r="AS62" s="42"/>
      <c r="AT62" s="41"/>
      <c r="AU62" s="42"/>
      <c r="AV62" s="41"/>
      <c r="AW62" s="42"/>
      <c r="AX62" s="41"/>
      <c r="AY62" s="42"/>
      <c r="AZ62" s="41"/>
      <c r="BA62" s="42"/>
      <c r="BB62" s="41"/>
      <c r="BC62" s="42"/>
      <c r="BD62" s="41"/>
      <c r="BE62" s="42"/>
      <c r="BF62" s="41"/>
      <c r="BG62" s="42"/>
      <c r="BH62" s="41"/>
      <c r="BI62" s="42"/>
      <c r="BJ62" s="41"/>
      <c r="BK62" s="42"/>
      <c r="BL62" s="41"/>
      <c r="BM62" s="42"/>
    </row>
    <row r="63" spans="2:65">
      <c r="B63" s="175"/>
      <c r="C63" s="36">
        <f>設定!F10</f>
        <v>0</v>
      </c>
      <c r="D63" s="41"/>
      <c r="E63" s="42"/>
      <c r="F63" s="41"/>
      <c r="G63" s="42"/>
      <c r="H63" s="41"/>
      <c r="I63" s="42"/>
      <c r="J63" s="41"/>
      <c r="K63" s="42"/>
      <c r="L63" s="41"/>
      <c r="M63" s="42"/>
      <c r="N63" s="41"/>
      <c r="O63" s="42"/>
      <c r="P63" s="41"/>
      <c r="Q63" s="42"/>
      <c r="R63" s="41"/>
      <c r="S63" s="42"/>
      <c r="T63" s="41"/>
      <c r="U63" s="42"/>
      <c r="V63" s="41"/>
      <c r="W63" s="42"/>
      <c r="X63" s="41"/>
      <c r="Y63" s="42"/>
      <c r="Z63" s="41"/>
      <c r="AA63" s="42"/>
      <c r="AB63" s="41"/>
      <c r="AC63" s="42"/>
      <c r="AD63" s="41"/>
      <c r="AE63" s="42"/>
      <c r="AF63" s="41"/>
      <c r="AG63" s="42"/>
      <c r="AH63" s="41"/>
      <c r="AI63" s="42"/>
      <c r="AJ63" s="41"/>
      <c r="AK63" s="42"/>
      <c r="AL63" s="41"/>
      <c r="AM63" s="42"/>
      <c r="AN63" s="41"/>
      <c r="AO63" s="42"/>
      <c r="AP63" s="41"/>
      <c r="AQ63" s="42"/>
      <c r="AR63" s="41"/>
      <c r="AS63" s="42"/>
      <c r="AT63" s="41"/>
      <c r="AU63" s="42"/>
      <c r="AV63" s="41"/>
      <c r="AW63" s="42"/>
      <c r="AX63" s="41"/>
      <c r="AY63" s="42"/>
      <c r="AZ63" s="41"/>
      <c r="BA63" s="42"/>
      <c r="BB63" s="41"/>
      <c r="BC63" s="42"/>
      <c r="BD63" s="41"/>
      <c r="BE63" s="42"/>
      <c r="BF63" s="41"/>
      <c r="BG63" s="42"/>
      <c r="BH63" s="41"/>
      <c r="BI63" s="42"/>
      <c r="BJ63" s="41"/>
      <c r="BK63" s="42"/>
      <c r="BL63" s="41"/>
      <c r="BM63" s="42"/>
    </row>
    <row r="64" spans="2:65">
      <c r="B64" s="175"/>
      <c r="C64" s="36">
        <f>設定!F11</f>
        <v>0</v>
      </c>
      <c r="D64" s="41"/>
      <c r="E64" s="42"/>
      <c r="F64" s="41"/>
      <c r="G64" s="42"/>
      <c r="H64" s="41"/>
      <c r="I64" s="42"/>
      <c r="J64" s="41"/>
      <c r="K64" s="42"/>
      <c r="L64" s="41"/>
      <c r="M64" s="42"/>
      <c r="N64" s="41"/>
      <c r="O64" s="42"/>
      <c r="P64" s="41"/>
      <c r="Q64" s="42"/>
      <c r="R64" s="41"/>
      <c r="S64" s="42"/>
      <c r="T64" s="41"/>
      <c r="U64" s="42"/>
      <c r="V64" s="41"/>
      <c r="W64" s="42"/>
      <c r="X64" s="41"/>
      <c r="Y64" s="42"/>
      <c r="Z64" s="41"/>
      <c r="AA64" s="42"/>
      <c r="AB64" s="41"/>
      <c r="AC64" s="42"/>
      <c r="AD64" s="41"/>
      <c r="AE64" s="42"/>
      <c r="AF64" s="41"/>
      <c r="AG64" s="42"/>
      <c r="AH64" s="41"/>
      <c r="AI64" s="42"/>
      <c r="AJ64" s="41"/>
      <c r="AK64" s="42"/>
      <c r="AL64" s="41"/>
      <c r="AM64" s="42"/>
      <c r="AN64" s="41"/>
      <c r="AO64" s="42"/>
      <c r="AP64" s="41"/>
      <c r="AQ64" s="42"/>
      <c r="AR64" s="41"/>
      <c r="AS64" s="42"/>
      <c r="AT64" s="41"/>
      <c r="AU64" s="42"/>
      <c r="AV64" s="41"/>
      <c r="AW64" s="42"/>
      <c r="AX64" s="41"/>
      <c r="AY64" s="42"/>
      <c r="AZ64" s="41"/>
      <c r="BA64" s="42"/>
      <c r="BB64" s="41"/>
      <c r="BC64" s="42"/>
      <c r="BD64" s="41"/>
      <c r="BE64" s="42"/>
      <c r="BF64" s="41"/>
      <c r="BG64" s="42"/>
      <c r="BH64" s="41"/>
      <c r="BI64" s="42"/>
      <c r="BJ64" s="41"/>
      <c r="BK64" s="42"/>
      <c r="BL64" s="41"/>
      <c r="BM64" s="42"/>
    </row>
    <row r="65" spans="2:65">
      <c r="B65" s="175"/>
      <c r="C65" s="36">
        <f>設定!F12</f>
        <v>0</v>
      </c>
      <c r="D65" s="41"/>
      <c r="E65" s="42"/>
      <c r="F65" s="41"/>
      <c r="G65" s="42"/>
      <c r="H65" s="41"/>
      <c r="I65" s="42"/>
      <c r="J65" s="41"/>
      <c r="K65" s="42"/>
      <c r="L65" s="41"/>
      <c r="M65" s="42"/>
      <c r="N65" s="41"/>
      <c r="O65" s="42"/>
      <c r="P65" s="41"/>
      <c r="Q65" s="42"/>
      <c r="R65" s="41"/>
      <c r="S65" s="42"/>
      <c r="T65" s="41"/>
      <c r="U65" s="42"/>
      <c r="V65" s="41"/>
      <c r="W65" s="42"/>
      <c r="X65" s="41"/>
      <c r="Y65" s="42"/>
      <c r="Z65" s="41"/>
      <c r="AA65" s="42"/>
      <c r="AB65" s="41"/>
      <c r="AC65" s="42"/>
      <c r="AD65" s="41"/>
      <c r="AE65" s="42"/>
      <c r="AF65" s="41"/>
      <c r="AG65" s="42"/>
      <c r="AH65" s="41"/>
      <c r="AI65" s="42"/>
      <c r="AJ65" s="41"/>
      <c r="AK65" s="42"/>
      <c r="AL65" s="41"/>
      <c r="AM65" s="42"/>
      <c r="AN65" s="41"/>
      <c r="AO65" s="42"/>
      <c r="AP65" s="41"/>
      <c r="AQ65" s="42"/>
      <c r="AR65" s="41"/>
      <c r="AS65" s="42"/>
      <c r="AT65" s="41"/>
      <c r="AU65" s="42"/>
      <c r="AV65" s="41"/>
      <c r="AW65" s="42"/>
      <c r="AX65" s="41"/>
      <c r="AY65" s="42"/>
      <c r="AZ65" s="41"/>
      <c r="BA65" s="42"/>
      <c r="BB65" s="41"/>
      <c r="BC65" s="42"/>
      <c r="BD65" s="41"/>
      <c r="BE65" s="42"/>
      <c r="BF65" s="41"/>
      <c r="BG65" s="42"/>
      <c r="BH65" s="41"/>
      <c r="BI65" s="42"/>
      <c r="BJ65" s="41"/>
      <c r="BK65" s="42"/>
      <c r="BL65" s="41"/>
      <c r="BM65" s="42"/>
    </row>
    <row r="66" spans="2:65">
      <c r="B66" s="175"/>
      <c r="C66" s="36">
        <f>設定!F13</f>
        <v>0</v>
      </c>
      <c r="D66" s="41"/>
      <c r="E66" s="42"/>
      <c r="F66" s="41"/>
      <c r="G66" s="42"/>
      <c r="H66" s="41"/>
      <c r="I66" s="42"/>
      <c r="J66" s="41"/>
      <c r="K66" s="42"/>
      <c r="L66" s="41"/>
      <c r="M66" s="42"/>
      <c r="N66" s="41"/>
      <c r="O66" s="42"/>
      <c r="P66" s="41"/>
      <c r="Q66" s="42"/>
      <c r="R66" s="41"/>
      <c r="S66" s="42"/>
      <c r="T66" s="41"/>
      <c r="U66" s="42"/>
      <c r="V66" s="41"/>
      <c r="W66" s="42"/>
      <c r="X66" s="41"/>
      <c r="Y66" s="42"/>
      <c r="Z66" s="41"/>
      <c r="AA66" s="42"/>
      <c r="AB66" s="41"/>
      <c r="AC66" s="42"/>
      <c r="AD66" s="41"/>
      <c r="AE66" s="42"/>
      <c r="AF66" s="41"/>
      <c r="AG66" s="42"/>
      <c r="AH66" s="41"/>
      <c r="AI66" s="42"/>
      <c r="AJ66" s="41"/>
      <c r="AK66" s="42"/>
      <c r="AL66" s="41"/>
      <c r="AM66" s="42"/>
      <c r="AN66" s="41"/>
      <c r="AO66" s="42"/>
      <c r="AP66" s="41"/>
      <c r="AQ66" s="42"/>
      <c r="AR66" s="41"/>
      <c r="AS66" s="42"/>
      <c r="AT66" s="41"/>
      <c r="AU66" s="42"/>
      <c r="AV66" s="41"/>
      <c r="AW66" s="42"/>
      <c r="AX66" s="41"/>
      <c r="AY66" s="42"/>
      <c r="AZ66" s="41"/>
      <c r="BA66" s="42"/>
      <c r="BB66" s="41"/>
      <c r="BC66" s="42"/>
      <c r="BD66" s="41"/>
      <c r="BE66" s="42"/>
      <c r="BF66" s="41"/>
      <c r="BG66" s="42"/>
      <c r="BH66" s="41"/>
      <c r="BI66" s="42"/>
      <c r="BJ66" s="41"/>
      <c r="BK66" s="42"/>
      <c r="BL66" s="41"/>
      <c r="BM66" s="42"/>
    </row>
    <row r="67" spans="2:65">
      <c r="B67" s="175"/>
      <c r="C67" s="36">
        <f>設定!F14</f>
        <v>0</v>
      </c>
      <c r="D67" s="41"/>
      <c r="E67" s="42"/>
      <c r="F67" s="41"/>
      <c r="G67" s="42"/>
      <c r="H67" s="41"/>
      <c r="I67" s="42"/>
      <c r="J67" s="41"/>
      <c r="K67" s="42"/>
      <c r="L67" s="41"/>
      <c r="M67" s="42"/>
      <c r="N67" s="41"/>
      <c r="O67" s="42"/>
      <c r="P67" s="41"/>
      <c r="Q67" s="42"/>
      <c r="R67" s="41"/>
      <c r="S67" s="42"/>
      <c r="T67" s="41"/>
      <c r="U67" s="42"/>
      <c r="V67" s="41"/>
      <c r="W67" s="42"/>
      <c r="X67" s="41"/>
      <c r="Y67" s="42"/>
      <c r="Z67" s="41"/>
      <c r="AA67" s="42"/>
      <c r="AB67" s="41"/>
      <c r="AC67" s="42"/>
      <c r="AD67" s="41"/>
      <c r="AE67" s="42"/>
      <c r="AF67" s="41"/>
      <c r="AG67" s="42"/>
      <c r="AH67" s="41"/>
      <c r="AI67" s="42"/>
      <c r="AJ67" s="41"/>
      <c r="AK67" s="42"/>
      <c r="AL67" s="41"/>
      <c r="AM67" s="42"/>
      <c r="AN67" s="41"/>
      <c r="AO67" s="42"/>
      <c r="AP67" s="41"/>
      <c r="AQ67" s="42"/>
      <c r="AR67" s="41"/>
      <c r="AS67" s="42"/>
      <c r="AT67" s="41"/>
      <c r="AU67" s="42"/>
      <c r="AV67" s="41"/>
      <c r="AW67" s="42"/>
      <c r="AX67" s="41"/>
      <c r="AY67" s="42"/>
      <c r="AZ67" s="41"/>
      <c r="BA67" s="42"/>
      <c r="BB67" s="41"/>
      <c r="BC67" s="42"/>
      <c r="BD67" s="41"/>
      <c r="BE67" s="42"/>
      <c r="BF67" s="41"/>
      <c r="BG67" s="42"/>
      <c r="BH67" s="41"/>
      <c r="BI67" s="42"/>
      <c r="BJ67" s="41"/>
      <c r="BK67" s="42"/>
      <c r="BL67" s="41"/>
      <c r="BM67" s="42"/>
    </row>
    <row r="68" spans="2:65" s="75" customFormat="1">
      <c r="B68" s="176"/>
      <c r="C68" s="83" t="s">
        <v>54</v>
      </c>
      <c r="D68" s="171">
        <f>SUM(D58:D67)</f>
        <v>40000</v>
      </c>
      <c r="E68" s="172"/>
      <c r="F68" s="171">
        <f>SUM(F58:F67)</f>
        <v>0</v>
      </c>
      <c r="G68" s="172"/>
      <c r="H68" s="171">
        <f>SUM(H58:H67)</f>
        <v>0</v>
      </c>
      <c r="I68" s="172"/>
      <c r="J68" s="171">
        <f>SUM(J58:J67)</f>
        <v>0</v>
      </c>
      <c r="K68" s="172"/>
      <c r="L68" s="171">
        <f>SUM(L58:L67)</f>
        <v>0</v>
      </c>
      <c r="M68" s="172"/>
      <c r="N68" s="171">
        <f>SUM(N58:N67)</f>
        <v>0</v>
      </c>
      <c r="O68" s="172"/>
      <c r="P68" s="171">
        <f>SUM(P58:P67)</f>
        <v>0</v>
      </c>
      <c r="Q68" s="172"/>
      <c r="R68" s="171">
        <f>SUM(R58:R67)</f>
        <v>0</v>
      </c>
      <c r="S68" s="172"/>
      <c r="T68" s="171">
        <f>SUM(T58:T67)</f>
        <v>0</v>
      </c>
      <c r="U68" s="172"/>
      <c r="V68" s="171">
        <f>SUM(V58:V67)</f>
        <v>0</v>
      </c>
      <c r="W68" s="172"/>
      <c r="X68" s="171">
        <f>SUM(X58:X67)</f>
        <v>0</v>
      </c>
      <c r="Y68" s="172"/>
      <c r="Z68" s="171">
        <f>SUM(Z58:Z67)</f>
        <v>0</v>
      </c>
      <c r="AA68" s="172"/>
      <c r="AB68" s="171">
        <f>SUM(AB58:AB67)</f>
        <v>0</v>
      </c>
      <c r="AC68" s="172"/>
      <c r="AD68" s="171">
        <f>SUM(AD58:AD67)</f>
        <v>0</v>
      </c>
      <c r="AE68" s="172"/>
      <c r="AF68" s="171">
        <f>SUM(AF58:AF67)</f>
        <v>0</v>
      </c>
      <c r="AG68" s="172"/>
      <c r="AH68" s="171">
        <f>SUM(AH58:AH67)</f>
        <v>0</v>
      </c>
      <c r="AI68" s="172"/>
      <c r="AJ68" s="171">
        <f>SUM(AJ58:AJ67)</f>
        <v>0</v>
      </c>
      <c r="AK68" s="172"/>
      <c r="AL68" s="171">
        <f>SUM(AL58:AL67)</f>
        <v>0</v>
      </c>
      <c r="AM68" s="172"/>
      <c r="AN68" s="171">
        <f>SUM(AN58:AN67)</f>
        <v>0</v>
      </c>
      <c r="AO68" s="172"/>
      <c r="AP68" s="171">
        <f>SUM(AP58:AP67)</f>
        <v>0</v>
      </c>
      <c r="AQ68" s="172"/>
      <c r="AR68" s="171">
        <f>SUM(AR58:AR67)</f>
        <v>0</v>
      </c>
      <c r="AS68" s="172"/>
      <c r="AT68" s="171">
        <f>SUM(AT58:AT67)</f>
        <v>0</v>
      </c>
      <c r="AU68" s="172"/>
      <c r="AV68" s="171">
        <f>SUM(AV58:AV67)</f>
        <v>0</v>
      </c>
      <c r="AW68" s="172"/>
      <c r="AX68" s="171">
        <f>SUM(AX58:AX67)</f>
        <v>0</v>
      </c>
      <c r="AY68" s="172"/>
      <c r="AZ68" s="171">
        <f>SUM(AZ58:AZ67)</f>
        <v>0</v>
      </c>
      <c r="BA68" s="172"/>
      <c r="BB68" s="171">
        <f>SUM(BB58:BB67)</f>
        <v>0</v>
      </c>
      <c r="BC68" s="172"/>
      <c r="BD68" s="171">
        <f>SUM(BD58:BD67)</f>
        <v>0</v>
      </c>
      <c r="BE68" s="172"/>
      <c r="BF68" s="171">
        <f>SUM(BF58:BF67)</f>
        <v>0</v>
      </c>
      <c r="BG68" s="172"/>
      <c r="BH68" s="171">
        <f>SUM(BH58:BH67)</f>
        <v>0</v>
      </c>
      <c r="BI68" s="172"/>
      <c r="BJ68" s="203">
        <f>SUM(BJ58:BJ67)</f>
        <v>0</v>
      </c>
      <c r="BK68" s="204"/>
      <c r="BL68" s="203">
        <f>SUM(BL58:BL67)</f>
        <v>0</v>
      </c>
      <c r="BM68" s="204"/>
    </row>
    <row r="69" spans="2:65">
      <c r="B69" s="177" t="s">
        <v>49</v>
      </c>
      <c r="C69" s="37" t="str">
        <f>設定!H5</f>
        <v>こども</v>
      </c>
      <c r="D69" s="43">
        <v>30000</v>
      </c>
      <c r="E69" s="44" t="s">
        <v>12</v>
      </c>
      <c r="F69" s="43"/>
      <c r="G69" s="44"/>
      <c r="H69" s="43"/>
      <c r="I69" s="44"/>
      <c r="J69" s="43"/>
      <c r="K69" s="44"/>
      <c r="L69" s="43"/>
      <c r="M69" s="44"/>
      <c r="N69" s="43"/>
      <c r="O69" s="44"/>
      <c r="P69" s="43"/>
      <c r="Q69" s="44"/>
      <c r="R69" s="43"/>
      <c r="S69" s="44"/>
      <c r="T69" s="43"/>
      <c r="U69" s="44"/>
      <c r="V69" s="43"/>
      <c r="W69" s="44"/>
      <c r="X69" s="43"/>
      <c r="Y69" s="44"/>
      <c r="Z69" s="43"/>
      <c r="AA69" s="44"/>
      <c r="AB69" s="43"/>
      <c r="AC69" s="44"/>
      <c r="AD69" s="43"/>
      <c r="AE69" s="44"/>
      <c r="AF69" s="43"/>
      <c r="AG69" s="44"/>
      <c r="AH69" s="43"/>
      <c r="AI69" s="44"/>
      <c r="AJ69" s="43"/>
      <c r="AK69" s="44"/>
      <c r="AL69" s="43"/>
      <c r="AM69" s="44"/>
      <c r="AN69" s="43"/>
      <c r="AO69" s="44"/>
      <c r="AP69" s="43"/>
      <c r="AQ69" s="44"/>
      <c r="AR69" s="43"/>
      <c r="AS69" s="44"/>
      <c r="AT69" s="43"/>
      <c r="AU69" s="44"/>
      <c r="AV69" s="43"/>
      <c r="AW69" s="44"/>
      <c r="AX69" s="43"/>
      <c r="AY69" s="44"/>
      <c r="AZ69" s="43"/>
      <c r="BA69" s="44"/>
      <c r="BB69" s="43"/>
      <c r="BC69" s="44"/>
      <c r="BD69" s="43"/>
      <c r="BE69" s="44"/>
      <c r="BF69" s="43"/>
      <c r="BG69" s="44"/>
      <c r="BH69" s="43"/>
      <c r="BI69" s="44"/>
      <c r="BJ69" s="43"/>
      <c r="BK69" s="44"/>
      <c r="BL69" s="43"/>
      <c r="BM69" s="44"/>
    </row>
    <row r="70" spans="2:65">
      <c r="B70" s="175"/>
      <c r="C70" s="36" t="str">
        <f>設定!H6</f>
        <v>夫</v>
      </c>
      <c r="D70" s="41"/>
      <c r="E70" s="42"/>
      <c r="F70" s="41"/>
      <c r="G70" s="42"/>
      <c r="H70" s="41"/>
      <c r="I70" s="42"/>
      <c r="J70" s="41"/>
      <c r="K70" s="42"/>
      <c r="L70" s="41"/>
      <c r="M70" s="42"/>
      <c r="N70" s="41"/>
      <c r="O70" s="42"/>
      <c r="P70" s="41"/>
      <c r="Q70" s="42"/>
      <c r="R70" s="41"/>
      <c r="S70" s="42"/>
      <c r="T70" s="41"/>
      <c r="U70" s="42"/>
      <c r="V70" s="41"/>
      <c r="W70" s="42"/>
      <c r="X70" s="41"/>
      <c r="Y70" s="42"/>
      <c r="Z70" s="41"/>
      <c r="AA70" s="42"/>
      <c r="AB70" s="41"/>
      <c r="AC70" s="42"/>
      <c r="AD70" s="41"/>
      <c r="AE70" s="42"/>
      <c r="AF70" s="41"/>
      <c r="AG70" s="42"/>
      <c r="AH70" s="41"/>
      <c r="AI70" s="42"/>
      <c r="AJ70" s="41"/>
      <c r="AK70" s="42"/>
      <c r="AL70" s="41"/>
      <c r="AM70" s="42"/>
      <c r="AN70" s="41"/>
      <c r="AO70" s="42"/>
      <c r="AP70" s="41"/>
      <c r="AQ70" s="42"/>
      <c r="AR70" s="41"/>
      <c r="AS70" s="42"/>
      <c r="AT70" s="41"/>
      <c r="AU70" s="42"/>
      <c r="AV70" s="41"/>
      <c r="AW70" s="42"/>
      <c r="AX70" s="41"/>
      <c r="AY70" s="42"/>
      <c r="AZ70" s="41"/>
      <c r="BA70" s="42"/>
      <c r="BB70" s="41"/>
      <c r="BC70" s="42"/>
      <c r="BD70" s="41"/>
      <c r="BE70" s="42"/>
      <c r="BF70" s="41"/>
      <c r="BG70" s="42"/>
      <c r="BH70" s="41"/>
      <c r="BI70" s="42"/>
      <c r="BJ70" s="41"/>
      <c r="BK70" s="42"/>
      <c r="BL70" s="41"/>
      <c r="BM70" s="42"/>
    </row>
    <row r="71" spans="2:65">
      <c r="B71" s="175"/>
      <c r="C71" s="36" t="str">
        <f>設定!H7</f>
        <v>妻</v>
      </c>
      <c r="D71" s="41"/>
      <c r="E71" s="42"/>
      <c r="F71" s="41"/>
      <c r="G71" s="42"/>
      <c r="H71" s="41"/>
      <c r="I71" s="42"/>
      <c r="J71" s="41"/>
      <c r="K71" s="42"/>
      <c r="L71" s="41"/>
      <c r="M71" s="42"/>
      <c r="N71" s="41"/>
      <c r="O71" s="42"/>
      <c r="P71" s="41"/>
      <c r="Q71" s="42"/>
      <c r="R71" s="41"/>
      <c r="S71" s="42"/>
      <c r="T71" s="41"/>
      <c r="U71" s="42"/>
      <c r="V71" s="41"/>
      <c r="W71" s="42"/>
      <c r="X71" s="41"/>
      <c r="Y71" s="42"/>
      <c r="Z71" s="41"/>
      <c r="AA71" s="42"/>
      <c r="AB71" s="41"/>
      <c r="AC71" s="42"/>
      <c r="AD71" s="41"/>
      <c r="AE71" s="42"/>
      <c r="AF71" s="41"/>
      <c r="AG71" s="42"/>
      <c r="AH71" s="41"/>
      <c r="AI71" s="42"/>
      <c r="AJ71" s="41"/>
      <c r="AK71" s="42"/>
      <c r="AL71" s="41"/>
      <c r="AM71" s="42"/>
      <c r="AN71" s="41"/>
      <c r="AO71" s="42"/>
      <c r="AP71" s="41"/>
      <c r="AQ71" s="42"/>
      <c r="AR71" s="41"/>
      <c r="AS71" s="42"/>
      <c r="AT71" s="41"/>
      <c r="AU71" s="42"/>
      <c r="AV71" s="41"/>
      <c r="AW71" s="42"/>
      <c r="AX71" s="41"/>
      <c r="AY71" s="42"/>
      <c r="AZ71" s="41"/>
      <c r="BA71" s="42"/>
      <c r="BB71" s="41"/>
      <c r="BC71" s="42"/>
      <c r="BD71" s="41"/>
      <c r="BE71" s="42"/>
      <c r="BF71" s="41"/>
      <c r="BG71" s="42"/>
      <c r="BH71" s="41"/>
      <c r="BI71" s="42"/>
      <c r="BJ71" s="41"/>
      <c r="BK71" s="42"/>
      <c r="BL71" s="41"/>
      <c r="BM71" s="42"/>
    </row>
    <row r="72" spans="2:65">
      <c r="B72" s="175"/>
      <c r="C72" s="36">
        <f>設定!H8</f>
        <v>0</v>
      </c>
      <c r="D72" s="41"/>
      <c r="E72" s="42"/>
      <c r="F72" s="41"/>
      <c r="G72" s="42"/>
      <c r="H72" s="41"/>
      <c r="I72" s="42"/>
      <c r="J72" s="41"/>
      <c r="K72" s="42"/>
      <c r="L72" s="41"/>
      <c r="M72" s="42"/>
      <c r="N72" s="41"/>
      <c r="O72" s="42"/>
      <c r="P72" s="41"/>
      <c r="Q72" s="42"/>
      <c r="R72" s="41"/>
      <c r="S72" s="42"/>
      <c r="T72" s="41"/>
      <c r="U72" s="42"/>
      <c r="V72" s="41"/>
      <c r="W72" s="42"/>
      <c r="X72" s="41"/>
      <c r="Y72" s="42"/>
      <c r="Z72" s="41"/>
      <c r="AA72" s="42"/>
      <c r="AB72" s="41"/>
      <c r="AC72" s="42"/>
      <c r="AD72" s="41"/>
      <c r="AE72" s="42"/>
      <c r="AF72" s="41"/>
      <c r="AG72" s="42"/>
      <c r="AH72" s="41"/>
      <c r="AI72" s="42"/>
      <c r="AJ72" s="41"/>
      <c r="AK72" s="42"/>
      <c r="AL72" s="41"/>
      <c r="AM72" s="42"/>
      <c r="AN72" s="41"/>
      <c r="AO72" s="42"/>
      <c r="AP72" s="41"/>
      <c r="AQ72" s="42"/>
      <c r="AR72" s="41"/>
      <c r="AS72" s="42"/>
      <c r="AT72" s="41"/>
      <c r="AU72" s="42"/>
      <c r="AV72" s="41"/>
      <c r="AW72" s="42"/>
      <c r="AX72" s="41"/>
      <c r="AY72" s="42"/>
      <c r="AZ72" s="41"/>
      <c r="BA72" s="42"/>
      <c r="BB72" s="41"/>
      <c r="BC72" s="42"/>
      <c r="BD72" s="41"/>
      <c r="BE72" s="42"/>
      <c r="BF72" s="41"/>
      <c r="BG72" s="42"/>
      <c r="BH72" s="41"/>
      <c r="BI72" s="42"/>
      <c r="BJ72" s="41"/>
      <c r="BK72" s="42"/>
      <c r="BL72" s="41"/>
      <c r="BM72" s="42"/>
    </row>
    <row r="73" spans="2:65">
      <c r="B73" s="175"/>
      <c r="C73" s="36">
        <f>設定!H9</f>
        <v>0</v>
      </c>
      <c r="D73" s="41"/>
      <c r="E73" s="42"/>
      <c r="F73" s="41"/>
      <c r="G73" s="42"/>
      <c r="H73" s="41"/>
      <c r="I73" s="42"/>
      <c r="J73" s="41"/>
      <c r="K73" s="42"/>
      <c r="L73" s="41"/>
      <c r="M73" s="42"/>
      <c r="N73" s="41"/>
      <c r="O73" s="42"/>
      <c r="P73" s="41"/>
      <c r="Q73" s="42"/>
      <c r="R73" s="41"/>
      <c r="S73" s="42"/>
      <c r="T73" s="41"/>
      <c r="U73" s="42"/>
      <c r="V73" s="41"/>
      <c r="W73" s="42"/>
      <c r="X73" s="41"/>
      <c r="Y73" s="42"/>
      <c r="Z73" s="41"/>
      <c r="AA73" s="42"/>
      <c r="AB73" s="41"/>
      <c r="AC73" s="42"/>
      <c r="AD73" s="41"/>
      <c r="AE73" s="42"/>
      <c r="AF73" s="41"/>
      <c r="AG73" s="42"/>
      <c r="AH73" s="41"/>
      <c r="AI73" s="42"/>
      <c r="AJ73" s="41"/>
      <c r="AK73" s="42"/>
      <c r="AL73" s="41"/>
      <c r="AM73" s="42"/>
      <c r="AN73" s="41"/>
      <c r="AO73" s="42"/>
      <c r="AP73" s="41"/>
      <c r="AQ73" s="42"/>
      <c r="AR73" s="41"/>
      <c r="AS73" s="42"/>
      <c r="AT73" s="41"/>
      <c r="AU73" s="42"/>
      <c r="AV73" s="41"/>
      <c r="AW73" s="42"/>
      <c r="AX73" s="41"/>
      <c r="AY73" s="42"/>
      <c r="AZ73" s="41"/>
      <c r="BA73" s="42"/>
      <c r="BB73" s="41"/>
      <c r="BC73" s="42"/>
      <c r="BD73" s="41"/>
      <c r="BE73" s="42"/>
      <c r="BF73" s="41"/>
      <c r="BG73" s="42"/>
      <c r="BH73" s="41"/>
      <c r="BI73" s="42"/>
      <c r="BJ73" s="41"/>
      <c r="BK73" s="42"/>
      <c r="BL73" s="41"/>
      <c r="BM73" s="42"/>
    </row>
    <row r="74" spans="2:65">
      <c r="B74" s="175"/>
      <c r="C74" s="36">
        <f>設定!H10</f>
        <v>0</v>
      </c>
      <c r="D74" s="41"/>
      <c r="E74" s="42"/>
      <c r="F74" s="41"/>
      <c r="G74" s="42"/>
      <c r="H74" s="41"/>
      <c r="I74" s="42"/>
      <c r="J74" s="41"/>
      <c r="K74" s="42"/>
      <c r="L74" s="41"/>
      <c r="M74" s="42"/>
      <c r="N74" s="41"/>
      <c r="O74" s="42"/>
      <c r="P74" s="41"/>
      <c r="Q74" s="42"/>
      <c r="R74" s="41"/>
      <c r="S74" s="42"/>
      <c r="T74" s="41"/>
      <c r="U74" s="42"/>
      <c r="V74" s="41"/>
      <c r="W74" s="42"/>
      <c r="X74" s="41"/>
      <c r="Y74" s="42"/>
      <c r="Z74" s="41"/>
      <c r="AA74" s="42"/>
      <c r="AB74" s="41"/>
      <c r="AC74" s="42"/>
      <c r="AD74" s="41"/>
      <c r="AE74" s="42"/>
      <c r="AF74" s="41"/>
      <c r="AG74" s="42"/>
      <c r="AH74" s="41"/>
      <c r="AI74" s="42"/>
      <c r="AJ74" s="41"/>
      <c r="AK74" s="42"/>
      <c r="AL74" s="41"/>
      <c r="AM74" s="42"/>
      <c r="AN74" s="41"/>
      <c r="AO74" s="42"/>
      <c r="AP74" s="41"/>
      <c r="AQ74" s="42"/>
      <c r="AR74" s="41"/>
      <c r="AS74" s="42"/>
      <c r="AT74" s="41"/>
      <c r="AU74" s="42"/>
      <c r="AV74" s="41"/>
      <c r="AW74" s="42"/>
      <c r="AX74" s="41"/>
      <c r="AY74" s="42"/>
      <c r="AZ74" s="41"/>
      <c r="BA74" s="42"/>
      <c r="BB74" s="41"/>
      <c r="BC74" s="42"/>
      <c r="BD74" s="41"/>
      <c r="BE74" s="42"/>
      <c r="BF74" s="41"/>
      <c r="BG74" s="42"/>
      <c r="BH74" s="41"/>
      <c r="BI74" s="42"/>
      <c r="BJ74" s="41"/>
      <c r="BK74" s="42"/>
      <c r="BL74" s="41"/>
      <c r="BM74" s="42"/>
    </row>
    <row r="75" spans="2:65">
      <c r="B75" s="175"/>
      <c r="C75" s="36">
        <f>設定!H11</f>
        <v>0</v>
      </c>
      <c r="D75" s="41"/>
      <c r="E75" s="42"/>
      <c r="F75" s="41"/>
      <c r="G75" s="42"/>
      <c r="H75" s="41"/>
      <c r="I75" s="42"/>
      <c r="J75" s="41"/>
      <c r="K75" s="42"/>
      <c r="L75" s="41"/>
      <c r="M75" s="42"/>
      <c r="N75" s="41"/>
      <c r="O75" s="42"/>
      <c r="P75" s="41"/>
      <c r="Q75" s="42"/>
      <c r="R75" s="41"/>
      <c r="S75" s="42"/>
      <c r="T75" s="41"/>
      <c r="U75" s="42"/>
      <c r="V75" s="41"/>
      <c r="W75" s="42"/>
      <c r="X75" s="41"/>
      <c r="Y75" s="42"/>
      <c r="Z75" s="41"/>
      <c r="AA75" s="42"/>
      <c r="AB75" s="41"/>
      <c r="AC75" s="42"/>
      <c r="AD75" s="41"/>
      <c r="AE75" s="42"/>
      <c r="AF75" s="41"/>
      <c r="AG75" s="42"/>
      <c r="AH75" s="41"/>
      <c r="AI75" s="42"/>
      <c r="AJ75" s="41"/>
      <c r="AK75" s="42"/>
      <c r="AL75" s="41"/>
      <c r="AM75" s="42"/>
      <c r="AN75" s="41"/>
      <c r="AO75" s="42"/>
      <c r="AP75" s="41"/>
      <c r="AQ75" s="42"/>
      <c r="AR75" s="41"/>
      <c r="AS75" s="42"/>
      <c r="AT75" s="41"/>
      <c r="AU75" s="42"/>
      <c r="AV75" s="41"/>
      <c r="AW75" s="42"/>
      <c r="AX75" s="41"/>
      <c r="AY75" s="42"/>
      <c r="AZ75" s="41"/>
      <c r="BA75" s="42"/>
      <c r="BB75" s="41"/>
      <c r="BC75" s="42"/>
      <c r="BD75" s="41"/>
      <c r="BE75" s="42"/>
      <c r="BF75" s="41"/>
      <c r="BG75" s="42"/>
      <c r="BH75" s="41"/>
      <c r="BI75" s="42"/>
      <c r="BJ75" s="41"/>
      <c r="BK75" s="42"/>
      <c r="BL75" s="41"/>
      <c r="BM75" s="42"/>
    </row>
    <row r="76" spans="2:65">
      <c r="B76" s="175"/>
      <c r="C76" s="36">
        <f>設定!H12</f>
        <v>0</v>
      </c>
      <c r="D76" s="41"/>
      <c r="E76" s="42"/>
      <c r="F76" s="41"/>
      <c r="G76" s="42"/>
      <c r="H76" s="41"/>
      <c r="I76" s="42"/>
      <c r="J76" s="41"/>
      <c r="K76" s="42"/>
      <c r="L76" s="41"/>
      <c r="M76" s="42"/>
      <c r="N76" s="41"/>
      <c r="O76" s="42"/>
      <c r="P76" s="41"/>
      <c r="Q76" s="42"/>
      <c r="R76" s="41"/>
      <c r="S76" s="42"/>
      <c r="T76" s="41"/>
      <c r="U76" s="42"/>
      <c r="V76" s="41"/>
      <c r="W76" s="42"/>
      <c r="X76" s="41"/>
      <c r="Y76" s="42"/>
      <c r="Z76" s="41"/>
      <c r="AA76" s="42"/>
      <c r="AB76" s="41"/>
      <c r="AC76" s="42"/>
      <c r="AD76" s="41"/>
      <c r="AE76" s="42"/>
      <c r="AF76" s="41"/>
      <c r="AG76" s="42"/>
      <c r="AH76" s="41"/>
      <c r="AI76" s="42"/>
      <c r="AJ76" s="41"/>
      <c r="AK76" s="42"/>
      <c r="AL76" s="41"/>
      <c r="AM76" s="42"/>
      <c r="AN76" s="41"/>
      <c r="AO76" s="42"/>
      <c r="AP76" s="41"/>
      <c r="AQ76" s="42"/>
      <c r="AR76" s="41"/>
      <c r="AS76" s="42"/>
      <c r="AT76" s="41"/>
      <c r="AU76" s="42"/>
      <c r="AV76" s="41"/>
      <c r="AW76" s="42"/>
      <c r="AX76" s="41"/>
      <c r="AY76" s="42"/>
      <c r="AZ76" s="41"/>
      <c r="BA76" s="42"/>
      <c r="BB76" s="41"/>
      <c r="BC76" s="42"/>
      <c r="BD76" s="41"/>
      <c r="BE76" s="42"/>
      <c r="BF76" s="41"/>
      <c r="BG76" s="42"/>
      <c r="BH76" s="41"/>
      <c r="BI76" s="42"/>
      <c r="BJ76" s="41"/>
      <c r="BK76" s="42"/>
      <c r="BL76" s="41"/>
      <c r="BM76" s="42"/>
    </row>
    <row r="77" spans="2:65">
      <c r="B77" s="175"/>
      <c r="C77" s="36">
        <f>設定!H13</f>
        <v>0</v>
      </c>
      <c r="D77" s="41"/>
      <c r="E77" s="42"/>
      <c r="F77" s="41"/>
      <c r="G77" s="42"/>
      <c r="H77" s="41"/>
      <c r="I77" s="42"/>
      <c r="J77" s="41"/>
      <c r="K77" s="42"/>
      <c r="L77" s="41"/>
      <c r="M77" s="42"/>
      <c r="N77" s="41"/>
      <c r="O77" s="42"/>
      <c r="P77" s="41"/>
      <c r="Q77" s="42"/>
      <c r="R77" s="41"/>
      <c r="S77" s="42"/>
      <c r="T77" s="41"/>
      <c r="U77" s="42"/>
      <c r="V77" s="41"/>
      <c r="W77" s="42"/>
      <c r="X77" s="41"/>
      <c r="Y77" s="42"/>
      <c r="Z77" s="41"/>
      <c r="AA77" s="42"/>
      <c r="AB77" s="41"/>
      <c r="AC77" s="42"/>
      <c r="AD77" s="41"/>
      <c r="AE77" s="42"/>
      <c r="AF77" s="41"/>
      <c r="AG77" s="42"/>
      <c r="AH77" s="41"/>
      <c r="AI77" s="42"/>
      <c r="AJ77" s="41"/>
      <c r="AK77" s="42"/>
      <c r="AL77" s="41"/>
      <c r="AM77" s="42"/>
      <c r="AN77" s="41"/>
      <c r="AO77" s="42"/>
      <c r="AP77" s="41"/>
      <c r="AQ77" s="42"/>
      <c r="AR77" s="41"/>
      <c r="AS77" s="42"/>
      <c r="AT77" s="41"/>
      <c r="AU77" s="42"/>
      <c r="AV77" s="41"/>
      <c r="AW77" s="42"/>
      <c r="AX77" s="41"/>
      <c r="AY77" s="42"/>
      <c r="AZ77" s="41"/>
      <c r="BA77" s="42"/>
      <c r="BB77" s="41"/>
      <c r="BC77" s="42"/>
      <c r="BD77" s="41"/>
      <c r="BE77" s="42"/>
      <c r="BF77" s="41"/>
      <c r="BG77" s="42"/>
      <c r="BH77" s="41"/>
      <c r="BI77" s="42"/>
      <c r="BJ77" s="41"/>
      <c r="BK77" s="42"/>
      <c r="BL77" s="41"/>
      <c r="BM77" s="42"/>
    </row>
    <row r="78" spans="2:65">
      <c r="B78" s="175"/>
      <c r="C78" s="36">
        <f>設定!H14</f>
        <v>0</v>
      </c>
      <c r="D78" s="41"/>
      <c r="E78" s="42"/>
      <c r="F78" s="41"/>
      <c r="G78" s="42"/>
      <c r="H78" s="41"/>
      <c r="I78" s="42"/>
      <c r="J78" s="41"/>
      <c r="K78" s="42"/>
      <c r="L78" s="41"/>
      <c r="M78" s="42"/>
      <c r="N78" s="41"/>
      <c r="O78" s="42"/>
      <c r="P78" s="41"/>
      <c r="Q78" s="42"/>
      <c r="R78" s="41"/>
      <c r="S78" s="42"/>
      <c r="T78" s="41"/>
      <c r="U78" s="42"/>
      <c r="V78" s="41"/>
      <c r="W78" s="42"/>
      <c r="X78" s="41"/>
      <c r="Y78" s="42"/>
      <c r="Z78" s="41"/>
      <c r="AA78" s="42"/>
      <c r="AB78" s="41"/>
      <c r="AC78" s="42"/>
      <c r="AD78" s="41"/>
      <c r="AE78" s="42"/>
      <c r="AF78" s="41"/>
      <c r="AG78" s="42"/>
      <c r="AH78" s="41"/>
      <c r="AI78" s="42"/>
      <c r="AJ78" s="41"/>
      <c r="AK78" s="42"/>
      <c r="AL78" s="41"/>
      <c r="AM78" s="42"/>
      <c r="AN78" s="41"/>
      <c r="AO78" s="42"/>
      <c r="AP78" s="41"/>
      <c r="AQ78" s="42"/>
      <c r="AR78" s="41"/>
      <c r="AS78" s="42"/>
      <c r="AT78" s="41"/>
      <c r="AU78" s="42"/>
      <c r="AV78" s="41"/>
      <c r="AW78" s="42"/>
      <c r="AX78" s="41"/>
      <c r="AY78" s="42"/>
      <c r="AZ78" s="41"/>
      <c r="BA78" s="42"/>
      <c r="BB78" s="41"/>
      <c r="BC78" s="42"/>
      <c r="BD78" s="41"/>
      <c r="BE78" s="42"/>
      <c r="BF78" s="41"/>
      <c r="BG78" s="42"/>
      <c r="BH78" s="41"/>
      <c r="BI78" s="42"/>
      <c r="BJ78" s="41"/>
      <c r="BK78" s="42"/>
      <c r="BL78" s="41"/>
      <c r="BM78" s="42"/>
    </row>
    <row r="79" spans="2:65" s="75" customFormat="1">
      <c r="B79" s="176"/>
      <c r="C79" s="82" t="s">
        <v>55</v>
      </c>
      <c r="D79" s="171">
        <f>SUM(D69:D78)</f>
        <v>30000</v>
      </c>
      <c r="E79" s="172"/>
      <c r="F79" s="171">
        <f>SUM(F69:F78)</f>
        <v>0</v>
      </c>
      <c r="G79" s="172"/>
      <c r="H79" s="171">
        <f>SUM(H69:H78)</f>
        <v>0</v>
      </c>
      <c r="I79" s="172"/>
      <c r="J79" s="171">
        <f>SUM(J69:J78)</f>
        <v>0</v>
      </c>
      <c r="K79" s="172"/>
      <c r="L79" s="171">
        <f>SUM(L69:L78)</f>
        <v>0</v>
      </c>
      <c r="M79" s="172"/>
      <c r="N79" s="171">
        <f>SUM(N69:N78)</f>
        <v>0</v>
      </c>
      <c r="O79" s="172"/>
      <c r="P79" s="171">
        <f>SUM(P69:P78)</f>
        <v>0</v>
      </c>
      <c r="Q79" s="172"/>
      <c r="R79" s="171">
        <f>SUM(R69:R78)</f>
        <v>0</v>
      </c>
      <c r="S79" s="172"/>
      <c r="T79" s="171">
        <f>SUM(T69:T78)</f>
        <v>0</v>
      </c>
      <c r="U79" s="172"/>
      <c r="V79" s="171">
        <f>SUM(V69:V78)</f>
        <v>0</v>
      </c>
      <c r="W79" s="172"/>
      <c r="X79" s="171">
        <f>SUM(X69:X78)</f>
        <v>0</v>
      </c>
      <c r="Y79" s="172"/>
      <c r="Z79" s="171">
        <f>SUM(Z69:Z78)</f>
        <v>0</v>
      </c>
      <c r="AA79" s="172"/>
      <c r="AB79" s="171">
        <f>SUM(AB69:AB78)</f>
        <v>0</v>
      </c>
      <c r="AC79" s="172"/>
      <c r="AD79" s="171">
        <f>SUM(AD69:AD78)</f>
        <v>0</v>
      </c>
      <c r="AE79" s="172"/>
      <c r="AF79" s="171">
        <f>SUM(AF69:AF78)</f>
        <v>0</v>
      </c>
      <c r="AG79" s="172"/>
      <c r="AH79" s="171">
        <f>SUM(AH69:AH78)</f>
        <v>0</v>
      </c>
      <c r="AI79" s="172"/>
      <c r="AJ79" s="171">
        <f>SUM(AJ69:AJ78)</f>
        <v>0</v>
      </c>
      <c r="AK79" s="172"/>
      <c r="AL79" s="171">
        <f>SUM(AL69:AL78)</f>
        <v>0</v>
      </c>
      <c r="AM79" s="172"/>
      <c r="AN79" s="171">
        <f>SUM(AN69:AN78)</f>
        <v>0</v>
      </c>
      <c r="AO79" s="172"/>
      <c r="AP79" s="171">
        <f>SUM(AP69:AP78)</f>
        <v>0</v>
      </c>
      <c r="AQ79" s="172"/>
      <c r="AR79" s="171">
        <f>SUM(AR69:AR78)</f>
        <v>0</v>
      </c>
      <c r="AS79" s="172"/>
      <c r="AT79" s="171">
        <f>SUM(AT69:AT78)</f>
        <v>0</v>
      </c>
      <c r="AU79" s="172"/>
      <c r="AV79" s="171">
        <f>SUM(AV69:AV78)</f>
        <v>0</v>
      </c>
      <c r="AW79" s="172"/>
      <c r="AX79" s="171">
        <f>SUM(AX69:AX78)</f>
        <v>0</v>
      </c>
      <c r="AY79" s="172"/>
      <c r="AZ79" s="171">
        <f>SUM(AZ69:AZ78)</f>
        <v>0</v>
      </c>
      <c r="BA79" s="172"/>
      <c r="BB79" s="171">
        <f>SUM(BB69:BB78)</f>
        <v>0</v>
      </c>
      <c r="BC79" s="172"/>
      <c r="BD79" s="171">
        <f>SUM(BD69:BD78)</f>
        <v>0</v>
      </c>
      <c r="BE79" s="172"/>
      <c r="BF79" s="171">
        <f>SUM(BF69:BF78)</f>
        <v>0</v>
      </c>
      <c r="BG79" s="172"/>
      <c r="BH79" s="171">
        <f>SUM(BH69:BH78)</f>
        <v>0</v>
      </c>
      <c r="BI79" s="172"/>
      <c r="BJ79" s="203">
        <f>SUM(BJ69:BJ78)</f>
        <v>0</v>
      </c>
      <c r="BK79" s="204"/>
      <c r="BL79" s="203">
        <f>SUM(BL69:BL78)</f>
        <v>0</v>
      </c>
      <c r="BM79" s="204"/>
    </row>
    <row r="80" spans="2:65">
      <c r="B80" s="177" t="s">
        <v>50</v>
      </c>
      <c r="C80" s="37" t="str">
        <f>設定!J5</f>
        <v>住居費</v>
      </c>
      <c r="D80" s="43">
        <v>70000</v>
      </c>
      <c r="E80" s="44" t="s">
        <v>38</v>
      </c>
      <c r="F80" s="43"/>
      <c r="G80" s="44"/>
      <c r="H80" s="43"/>
      <c r="I80" s="44"/>
      <c r="J80" s="43"/>
      <c r="K80" s="44"/>
      <c r="L80" s="43"/>
      <c r="M80" s="44"/>
      <c r="N80" s="43"/>
      <c r="O80" s="44"/>
      <c r="P80" s="43"/>
      <c r="Q80" s="44"/>
      <c r="R80" s="43"/>
      <c r="S80" s="44"/>
      <c r="T80" s="43"/>
      <c r="U80" s="44"/>
      <c r="V80" s="43"/>
      <c r="W80" s="44"/>
      <c r="X80" s="43"/>
      <c r="Y80" s="44"/>
      <c r="Z80" s="43"/>
      <c r="AA80" s="44"/>
      <c r="AB80" s="43"/>
      <c r="AC80" s="44"/>
      <c r="AD80" s="43"/>
      <c r="AE80" s="44"/>
      <c r="AF80" s="43"/>
      <c r="AG80" s="44"/>
      <c r="AH80" s="43"/>
      <c r="AI80" s="44"/>
      <c r="AJ80" s="43"/>
      <c r="AK80" s="44"/>
      <c r="AL80" s="43"/>
      <c r="AM80" s="44"/>
      <c r="AN80" s="43"/>
      <c r="AO80" s="44"/>
      <c r="AP80" s="43"/>
      <c r="AQ80" s="44"/>
      <c r="AR80" s="43"/>
      <c r="AS80" s="44"/>
      <c r="AT80" s="43"/>
      <c r="AU80" s="44"/>
      <c r="AV80" s="43"/>
      <c r="AW80" s="44"/>
      <c r="AX80" s="43"/>
      <c r="AY80" s="44"/>
      <c r="AZ80" s="43"/>
      <c r="BA80" s="44"/>
      <c r="BB80" s="43"/>
      <c r="BC80" s="44"/>
      <c r="BD80" s="43"/>
      <c r="BE80" s="44"/>
      <c r="BF80" s="43"/>
      <c r="BG80" s="44"/>
      <c r="BH80" s="43"/>
      <c r="BI80" s="44"/>
      <c r="BJ80" s="43"/>
      <c r="BK80" s="44"/>
      <c r="BL80" s="43"/>
      <c r="BM80" s="44"/>
    </row>
    <row r="81" spans="2:65">
      <c r="B81" s="175"/>
      <c r="C81" s="36" t="str">
        <f>設定!J6</f>
        <v>光熱費</v>
      </c>
      <c r="D81" s="41"/>
      <c r="E81" s="42"/>
      <c r="F81" s="41"/>
      <c r="G81" s="42"/>
      <c r="H81" s="41"/>
      <c r="I81" s="42"/>
      <c r="J81" s="41"/>
      <c r="K81" s="42"/>
      <c r="L81" s="41"/>
      <c r="M81" s="42"/>
      <c r="N81" s="41"/>
      <c r="O81" s="42"/>
      <c r="P81" s="41"/>
      <c r="Q81" s="42"/>
      <c r="R81" s="41"/>
      <c r="S81" s="42"/>
      <c r="T81" s="41"/>
      <c r="U81" s="42"/>
      <c r="V81" s="41"/>
      <c r="W81" s="42"/>
      <c r="X81" s="41"/>
      <c r="Y81" s="42"/>
      <c r="Z81" s="41"/>
      <c r="AA81" s="42"/>
      <c r="AB81" s="41"/>
      <c r="AC81" s="42"/>
      <c r="AD81" s="41"/>
      <c r="AE81" s="42"/>
      <c r="AF81" s="41"/>
      <c r="AG81" s="42"/>
      <c r="AH81" s="41"/>
      <c r="AI81" s="42"/>
      <c r="AJ81" s="41"/>
      <c r="AK81" s="42"/>
      <c r="AL81" s="41"/>
      <c r="AM81" s="42"/>
      <c r="AN81" s="41"/>
      <c r="AO81" s="42"/>
      <c r="AP81" s="41"/>
      <c r="AQ81" s="42"/>
      <c r="AR81" s="41"/>
      <c r="AS81" s="42"/>
      <c r="AT81" s="41"/>
      <c r="AU81" s="42"/>
      <c r="AV81" s="41"/>
      <c r="AW81" s="42"/>
      <c r="AX81" s="41"/>
      <c r="AY81" s="42"/>
      <c r="AZ81" s="41"/>
      <c r="BA81" s="42"/>
      <c r="BB81" s="41"/>
      <c r="BC81" s="42"/>
      <c r="BD81" s="41"/>
      <c r="BE81" s="42"/>
      <c r="BF81" s="41"/>
      <c r="BG81" s="42"/>
      <c r="BH81" s="41"/>
      <c r="BI81" s="42"/>
      <c r="BJ81" s="41"/>
      <c r="BK81" s="42"/>
      <c r="BL81" s="41"/>
      <c r="BM81" s="42"/>
    </row>
    <row r="82" spans="2:65">
      <c r="B82" s="175"/>
      <c r="C82" s="36" t="str">
        <f>設定!J7</f>
        <v>水道費</v>
      </c>
      <c r="D82" s="41"/>
      <c r="E82" s="42"/>
      <c r="F82" s="41"/>
      <c r="G82" s="42"/>
      <c r="H82" s="41"/>
      <c r="I82" s="42"/>
      <c r="J82" s="41"/>
      <c r="K82" s="42"/>
      <c r="L82" s="41"/>
      <c r="M82" s="42"/>
      <c r="N82" s="41"/>
      <c r="O82" s="42"/>
      <c r="P82" s="41"/>
      <c r="Q82" s="42"/>
      <c r="R82" s="41"/>
      <c r="S82" s="42"/>
      <c r="T82" s="41"/>
      <c r="U82" s="42"/>
      <c r="V82" s="41"/>
      <c r="W82" s="42"/>
      <c r="X82" s="41"/>
      <c r="Y82" s="42"/>
      <c r="Z82" s="41"/>
      <c r="AA82" s="42"/>
      <c r="AB82" s="41"/>
      <c r="AC82" s="42"/>
      <c r="AD82" s="41"/>
      <c r="AE82" s="42"/>
      <c r="AF82" s="41"/>
      <c r="AG82" s="42"/>
      <c r="AH82" s="41"/>
      <c r="AI82" s="42"/>
      <c r="AJ82" s="41"/>
      <c r="AK82" s="42"/>
      <c r="AL82" s="41"/>
      <c r="AM82" s="42"/>
      <c r="AN82" s="41"/>
      <c r="AO82" s="42"/>
      <c r="AP82" s="41"/>
      <c r="AQ82" s="42"/>
      <c r="AR82" s="41"/>
      <c r="AS82" s="42"/>
      <c r="AT82" s="41"/>
      <c r="AU82" s="42"/>
      <c r="AV82" s="41"/>
      <c r="AW82" s="42"/>
      <c r="AX82" s="41"/>
      <c r="AY82" s="42"/>
      <c r="AZ82" s="41"/>
      <c r="BA82" s="42"/>
      <c r="BB82" s="41"/>
      <c r="BC82" s="42"/>
      <c r="BD82" s="41"/>
      <c r="BE82" s="42"/>
      <c r="BF82" s="41"/>
      <c r="BG82" s="42"/>
      <c r="BH82" s="41"/>
      <c r="BI82" s="42"/>
      <c r="BJ82" s="41"/>
      <c r="BK82" s="42"/>
      <c r="BL82" s="41"/>
      <c r="BM82" s="42"/>
    </row>
    <row r="83" spans="2:65">
      <c r="B83" s="175"/>
      <c r="C83" s="36" t="str">
        <f>設定!J8</f>
        <v>通信費</v>
      </c>
      <c r="D83" s="41"/>
      <c r="E83" s="42"/>
      <c r="F83" s="41"/>
      <c r="G83" s="42"/>
      <c r="H83" s="41"/>
      <c r="I83" s="42"/>
      <c r="J83" s="41"/>
      <c r="K83" s="42"/>
      <c r="L83" s="41"/>
      <c r="M83" s="42"/>
      <c r="N83" s="41"/>
      <c r="O83" s="42"/>
      <c r="P83" s="41"/>
      <c r="Q83" s="42"/>
      <c r="R83" s="41"/>
      <c r="S83" s="42"/>
      <c r="T83" s="41"/>
      <c r="U83" s="42"/>
      <c r="V83" s="41"/>
      <c r="W83" s="42"/>
      <c r="X83" s="41"/>
      <c r="Y83" s="42"/>
      <c r="Z83" s="41"/>
      <c r="AA83" s="42"/>
      <c r="AB83" s="41"/>
      <c r="AC83" s="42"/>
      <c r="AD83" s="41"/>
      <c r="AE83" s="42"/>
      <c r="AF83" s="41"/>
      <c r="AG83" s="42"/>
      <c r="AH83" s="41"/>
      <c r="AI83" s="42"/>
      <c r="AJ83" s="41"/>
      <c r="AK83" s="42"/>
      <c r="AL83" s="41"/>
      <c r="AM83" s="42"/>
      <c r="AN83" s="41"/>
      <c r="AO83" s="42"/>
      <c r="AP83" s="41"/>
      <c r="AQ83" s="42"/>
      <c r="AR83" s="41"/>
      <c r="AS83" s="42"/>
      <c r="AT83" s="41"/>
      <c r="AU83" s="42"/>
      <c r="AV83" s="41"/>
      <c r="AW83" s="42"/>
      <c r="AX83" s="41"/>
      <c r="AY83" s="42"/>
      <c r="AZ83" s="41"/>
      <c r="BA83" s="42"/>
      <c r="BB83" s="41"/>
      <c r="BC83" s="42"/>
      <c r="BD83" s="41"/>
      <c r="BE83" s="42"/>
      <c r="BF83" s="41"/>
      <c r="BG83" s="42"/>
      <c r="BH83" s="41"/>
      <c r="BI83" s="42"/>
      <c r="BJ83" s="41"/>
      <c r="BK83" s="42"/>
      <c r="BL83" s="41"/>
      <c r="BM83" s="42"/>
    </row>
    <row r="84" spans="2:65">
      <c r="B84" s="175"/>
      <c r="C84" s="36" t="str">
        <f>設定!J9</f>
        <v>車費</v>
      </c>
      <c r="D84" s="41"/>
      <c r="E84" s="42"/>
      <c r="F84" s="41"/>
      <c r="G84" s="42"/>
      <c r="H84" s="41"/>
      <c r="I84" s="42"/>
      <c r="J84" s="41"/>
      <c r="K84" s="42"/>
      <c r="L84" s="41"/>
      <c r="M84" s="42"/>
      <c r="N84" s="41"/>
      <c r="O84" s="42"/>
      <c r="P84" s="41"/>
      <c r="Q84" s="42"/>
      <c r="R84" s="41"/>
      <c r="S84" s="42"/>
      <c r="T84" s="41"/>
      <c r="U84" s="42"/>
      <c r="V84" s="41"/>
      <c r="W84" s="42"/>
      <c r="X84" s="41"/>
      <c r="Y84" s="42"/>
      <c r="Z84" s="41"/>
      <c r="AA84" s="42"/>
      <c r="AB84" s="41"/>
      <c r="AC84" s="42"/>
      <c r="AD84" s="41"/>
      <c r="AE84" s="42"/>
      <c r="AF84" s="41"/>
      <c r="AG84" s="42"/>
      <c r="AH84" s="41"/>
      <c r="AI84" s="42"/>
      <c r="AJ84" s="41"/>
      <c r="AK84" s="42"/>
      <c r="AL84" s="41"/>
      <c r="AM84" s="42"/>
      <c r="AN84" s="41"/>
      <c r="AO84" s="42"/>
      <c r="AP84" s="41"/>
      <c r="AQ84" s="42"/>
      <c r="AR84" s="41"/>
      <c r="AS84" s="42"/>
      <c r="AT84" s="41"/>
      <c r="AU84" s="42"/>
      <c r="AV84" s="41"/>
      <c r="AW84" s="42"/>
      <c r="AX84" s="41"/>
      <c r="AY84" s="42"/>
      <c r="AZ84" s="41"/>
      <c r="BA84" s="42"/>
      <c r="BB84" s="41"/>
      <c r="BC84" s="42"/>
      <c r="BD84" s="41"/>
      <c r="BE84" s="42"/>
      <c r="BF84" s="41"/>
      <c r="BG84" s="42"/>
      <c r="BH84" s="41"/>
      <c r="BI84" s="42"/>
      <c r="BJ84" s="41"/>
      <c r="BK84" s="42"/>
      <c r="BL84" s="41"/>
      <c r="BM84" s="42"/>
    </row>
    <row r="85" spans="2:65">
      <c r="B85" s="175"/>
      <c r="C85" s="36" t="str">
        <f>設定!J10</f>
        <v>自己投資</v>
      </c>
      <c r="D85" s="41"/>
      <c r="E85" s="42"/>
      <c r="F85" s="41"/>
      <c r="G85" s="42"/>
      <c r="H85" s="41"/>
      <c r="I85" s="42"/>
      <c r="J85" s="41"/>
      <c r="K85" s="42"/>
      <c r="L85" s="41"/>
      <c r="M85" s="42"/>
      <c r="N85" s="41"/>
      <c r="O85" s="42"/>
      <c r="P85" s="41"/>
      <c r="Q85" s="42"/>
      <c r="R85" s="41"/>
      <c r="S85" s="42"/>
      <c r="T85" s="41"/>
      <c r="U85" s="42"/>
      <c r="V85" s="41"/>
      <c r="W85" s="42"/>
      <c r="X85" s="41"/>
      <c r="Y85" s="42"/>
      <c r="Z85" s="41"/>
      <c r="AA85" s="42"/>
      <c r="AB85" s="41"/>
      <c r="AC85" s="42"/>
      <c r="AD85" s="41"/>
      <c r="AE85" s="42"/>
      <c r="AF85" s="41"/>
      <c r="AG85" s="42"/>
      <c r="AH85" s="41"/>
      <c r="AI85" s="42"/>
      <c r="AJ85" s="41"/>
      <c r="AK85" s="42"/>
      <c r="AL85" s="41"/>
      <c r="AM85" s="42"/>
      <c r="AN85" s="41"/>
      <c r="AO85" s="42"/>
      <c r="AP85" s="41"/>
      <c r="AQ85" s="42"/>
      <c r="AR85" s="41"/>
      <c r="AS85" s="42"/>
      <c r="AT85" s="41"/>
      <c r="AU85" s="42"/>
      <c r="AV85" s="41"/>
      <c r="AW85" s="42"/>
      <c r="AX85" s="41"/>
      <c r="AY85" s="42"/>
      <c r="AZ85" s="41"/>
      <c r="BA85" s="42"/>
      <c r="BB85" s="41"/>
      <c r="BC85" s="42"/>
      <c r="BD85" s="41"/>
      <c r="BE85" s="42"/>
      <c r="BF85" s="41"/>
      <c r="BG85" s="42"/>
      <c r="BH85" s="41"/>
      <c r="BI85" s="42"/>
      <c r="BJ85" s="41"/>
      <c r="BK85" s="42"/>
      <c r="BL85" s="41"/>
      <c r="BM85" s="42"/>
    </row>
    <row r="86" spans="2:65">
      <c r="B86" s="175"/>
      <c r="C86" s="36">
        <f>設定!J11</f>
        <v>0</v>
      </c>
      <c r="D86" s="41"/>
      <c r="E86" s="42"/>
      <c r="F86" s="41"/>
      <c r="G86" s="42"/>
      <c r="H86" s="41"/>
      <c r="I86" s="42"/>
      <c r="J86" s="41"/>
      <c r="K86" s="42"/>
      <c r="L86" s="41"/>
      <c r="M86" s="42"/>
      <c r="N86" s="41"/>
      <c r="O86" s="42"/>
      <c r="P86" s="41"/>
      <c r="Q86" s="42"/>
      <c r="R86" s="41"/>
      <c r="S86" s="42"/>
      <c r="T86" s="41"/>
      <c r="U86" s="42"/>
      <c r="V86" s="41"/>
      <c r="W86" s="42"/>
      <c r="X86" s="41"/>
      <c r="Y86" s="42"/>
      <c r="Z86" s="41"/>
      <c r="AA86" s="42"/>
      <c r="AB86" s="41"/>
      <c r="AC86" s="42"/>
      <c r="AD86" s="41"/>
      <c r="AE86" s="42"/>
      <c r="AF86" s="41"/>
      <c r="AG86" s="42"/>
      <c r="AH86" s="41"/>
      <c r="AI86" s="42"/>
      <c r="AJ86" s="41"/>
      <c r="AK86" s="42"/>
      <c r="AL86" s="41"/>
      <c r="AM86" s="42"/>
      <c r="AN86" s="41"/>
      <c r="AO86" s="42"/>
      <c r="AP86" s="41"/>
      <c r="AQ86" s="42"/>
      <c r="AR86" s="41"/>
      <c r="AS86" s="42"/>
      <c r="AT86" s="41"/>
      <c r="AU86" s="42"/>
      <c r="AV86" s="41"/>
      <c r="AW86" s="42"/>
      <c r="AX86" s="41"/>
      <c r="AY86" s="42"/>
      <c r="AZ86" s="41"/>
      <c r="BA86" s="42"/>
      <c r="BB86" s="41"/>
      <c r="BC86" s="42"/>
      <c r="BD86" s="41"/>
      <c r="BE86" s="42"/>
      <c r="BF86" s="41"/>
      <c r="BG86" s="42"/>
      <c r="BH86" s="41"/>
      <c r="BI86" s="42"/>
      <c r="BJ86" s="41"/>
      <c r="BK86" s="42"/>
      <c r="BL86" s="41"/>
      <c r="BM86" s="42"/>
    </row>
    <row r="87" spans="2:65">
      <c r="B87" s="175"/>
      <c r="C87" s="36">
        <f>設定!J12</f>
        <v>0</v>
      </c>
      <c r="D87" s="41"/>
      <c r="E87" s="42"/>
      <c r="F87" s="41"/>
      <c r="G87" s="42"/>
      <c r="H87" s="41"/>
      <c r="I87" s="42"/>
      <c r="J87" s="41"/>
      <c r="K87" s="42"/>
      <c r="L87" s="41"/>
      <c r="M87" s="42"/>
      <c r="N87" s="41"/>
      <c r="O87" s="42"/>
      <c r="P87" s="41"/>
      <c r="Q87" s="42"/>
      <c r="R87" s="41"/>
      <c r="S87" s="42"/>
      <c r="T87" s="41"/>
      <c r="U87" s="42"/>
      <c r="V87" s="41"/>
      <c r="W87" s="42"/>
      <c r="X87" s="41"/>
      <c r="Y87" s="42"/>
      <c r="Z87" s="41"/>
      <c r="AA87" s="42"/>
      <c r="AB87" s="41"/>
      <c r="AC87" s="42"/>
      <c r="AD87" s="41"/>
      <c r="AE87" s="42"/>
      <c r="AF87" s="41"/>
      <c r="AG87" s="42"/>
      <c r="AH87" s="41"/>
      <c r="AI87" s="42"/>
      <c r="AJ87" s="41"/>
      <c r="AK87" s="42"/>
      <c r="AL87" s="41"/>
      <c r="AM87" s="42"/>
      <c r="AN87" s="41"/>
      <c r="AO87" s="42"/>
      <c r="AP87" s="41"/>
      <c r="AQ87" s="42"/>
      <c r="AR87" s="41"/>
      <c r="AS87" s="42"/>
      <c r="AT87" s="41"/>
      <c r="AU87" s="42"/>
      <c r="AV87" s="41"/>
      <c r="AW87" s="42"/>
      <c r="AX87" s="41"/>
      <c r="AY87" s="42"/>
      <c r="AZ87" s="41"/>
      <c r="BA87" s="42"/>
      <c r="BB87" s="41"/>
      <c r="BC87" s="42"/>
      <c r="BD87" s="41"/>
      <c r="BE87" s="42"/>
      <c r="BF87" s="41"/>
      <c r="BG87" s="42"/>
      <c r="BH87" s="41"/>
      <c r="BI87" s="42"/>
      <c r="BJ87" s="41"/>
      <c r="BK87" s="42"/>
      <c r="BL87" s="41"/>
      <c r="BM87" s="42"/>
    </row>
    <row r="88" spans="2:65">
      <c r="B88" s="175"/>
      <c r="C88" s="36">
        <f>設定!J13</f>
        <v>0</v>
      </c>
      <c r="D88" s="41"/>
      <c r="E88" s="42"/>
      <c r="F88" s="41"/>
      <c r="G88" s="42"/>
      <c r="H88" s="41"/>
      <c r="I88" s="42"/>
      <c r="J88" s="41"/>
      <c r="K88" s="42"/>
      <c r="L88" s="41"/>
      <c r="M88" s="42"/>
      <c r="N88" s="41"/>
      <c r="O88" s="42"/>
      <c r="P88" s="41"/>
      <c r="Q88" s="42"/>
      <c r="R88" s="41"/>
      <c r="S88" s="42"/>
      <c r="T88" s="41"/>
      <c r="U88" s="42"/>
      <c r="V88" s="41"/>
      <c r="W88" s="42"/>
      <c r="X88" s="41"/>
      <c r="Y88" s="42"/>
      <c r="Z88" s="41"/>
      <c r="AA88" s="42"/>
      <c r="AB88" s="41"/>
      <c r="AC88" s="42"/>
      <c r="AD88" s="41"/>
      <c r="AE88" s="42"/>
      <c r="AF88" s="41"/>
      <c r="AG88" s="42"/>
      <c r="AH88" s="41"/>
      <c r="AI88" s="42"/>
      <c r="AJ88" s="41"/>
      <c r="AK88" s="42"/>
      <c r="AL88" s="41"/>
      <c r="AM88" s="42"/>
      <c r="AN88" s="41"/>
      <c r="AO88" s="42"/>
      <c r="AP88" s="41"/>
      <c r="AQ88" s="42"/>
      <c r="AR88" s="41"/>
      <c r="AS88" s="42"/>
      <c r="AT88" s="41"/>
      <c r="AU88" s="42"/>
      <c r="AV88" s="41"/>
      <c r="AW88" s="42"/>
      <c r="AX88" s="41"/>
      <c r="AY88" s="42"/>
      <c r="AZ88" s="41"/>
      <c r="BA88" s="42"/>
      <c r="BB88" s="41"/>
      <c r="BC88" s="42"/>
      <c r="BD88" s="41"/>
      <c r="BE88" s="42"/>
      <c r="BF88" s="41"/>
      <c r="BG88" s="42"/>
      <c r="BH88" s="41"/>
      <c r="BI88" s="42"/>
      <c r="BJ88" s="41"/>
      <c r="BK88" s="42"/>
      <c r="BL88" s="41"/>
      <c r="BM88" s="42"/>
    </row>
    <row r="89" spans="2:65">
      <c r="B89" s="175"/>
      <c r="C89" s="36">
        <f>設定!J14</f>
        <v>0</v>
      </c>
      <c r="D89" s="41"/>
      <c r="E89" s="42"/>
      <c r="F89" s="41"/>
      <c r="G89" s="42"/>
      <c r="H89" s="41"/>
      <c r="I89" s="42"/>
      <c r="J89" s="41"/>
      <c r="K89" s="42"/>
      <c r="L89" s="41"/>
      <c r="M89" s="42"/>
      <c r="N89" s="41"/>
      <c r="O89" s="42"/>
      <c r="P89" s="41"/>
      <c r="Q89" s="42"/>
      <c r="R89" s="41"/>
      <c r="S89" s="42"/>
      <c r="T89" s="41"/>
      <c r="U89" s="42"/>
      <c r="V89" s="41"/>
      <c r="W89" s="42"/>
      <c r="X89" s="41"/>
      <c r="Y89" s="42"/>
      <c r="Z89" s="41"/>
      <c r="AA89" s="42"/>
      <c r="AB89" s="41"/>
      <c r="AC89" s="42"/>
      <c r="AD89" s="41"/>
      <c r="AE89" s="42"/>
      <c r="AF89" s="41"/>
      <c r="AG89" s="42"/>
      <c r="AH89" s="41"/>
      <c r="AI89" s="42"/>
      <c r="AJ89" s="41"/>
      <c r="AK89" s="42"/>
      <c r="AL89" s="41"/>
      <c r="AM89" s="42"/>
      <c r="AN89" s="41"/>
      <c r="AO89" s="42"/>
      <c r="AP89" s="41"/>
      <c r="AQ89" s="42"/>
      <c r="AR89" s="41"/>
      <c r="AS89" s="42"/>
      <c r="AT89" s="41"/>
      <c r="AU89" s="42"/>
      <c r="AV89" s="41"/>
      <c r="AW89" s="42"/>
      <c r="AX89" s="41"/>
      <c r="AY89" s="42"/>
      <c r="AZ89" s="41"/>
      <c r="BA89" s="42"/>
      <c r="BB89" s="41"/>
      <c r="BC89" s="42"/>
      <c r="BD89" s="41"/>
      <c r="BE89" s="42"/>
      <c r="BF89" s="41"/>
      <c r="BG89" s="42"/>
      <c r="BH89" s="41"/>
      <c r="BI89" s="42"/>
      <c r="BJ89" s="41"/>
      <c r="BK89" s="42"/>
      <c r="BL89" s="41"/>
      <c r="BM89" s="42"/>
    </row>
    <row r="90" spans="2:65" s="75" customFormat="1">
      <c r="B90" s="176"/>
      <c r="C90" s="82" t="s">
        <v>56</v>
      </c>
      <c r="D90" s="171">
        <f>SUM(D80:D89)</f>
        <v>70000</v>
      </c>
      <c r="E90" s="172"/>
      <c r="F90" s="171">
        <f>SUM(F80:F89)</f>
        <v>0</v>
      </c>
      <c r="G90" s="172"/>
      <c r="H90" s="171">
        <f>SUM(H80:H89)</f>
        <v>0</v>
      </c>
      <c r="I90" s="172"/>
      <c r="J90" s="171">
        <f>SUM(J80:J89)</f>
        <v>0</v>
      </c>
      <c r="K90" s="172"/>
      <c r="L90" s="171">
        <f>SUM(L80:L89)</f>
        <v>0</v>
      </c>
      <c r="M90" s="172"/>
      <c r="N90" s="171">
        <f>SUM(N80:N89)</f>
        <v>0</v>
      </c>
      <c r="O90" s="172"/>
      <c r="P90" s="171">
        <f>SUM(P80:P89)</f>
        <v>0</v>
      </c>
      <c r="Q90" s="172"/>
      <c r="R90" s="171">
        <f>SUM(R80:R89)</f>
        <v>0</v>
      </c>
      <c r="S90" s="172"/>
      <c r="T90" s="171">
        <f>SUM(T80:T89)</f>
        <v>0</v>
      </c>
      <c r="U90" s="172"/>
      <c r="V90" s="171">
        <f>SUM(V80:V89)</f>
        <v>0</v>
      </c>
      <c r="W90" s="172"/>
      <c r="X90" s="171">
        <f>SUM(X80:X89)</f>
        <v>0</v>
      </c>
      <c r="Y90" s="172"/>
      <c r="Z90" s="171">
        <f>SUM(Z80:Z89)</f>
        <v>0</v>
      </c>
      <c r="AA90" s="172"/>
      <c r="AB90" s="171">
        <f>SUM(AB80:AB89)</f>
        <v>0</v>
      </c>
      <c r="AC90" s="172"/>
      <c r="AD90" s="171">
        <f>SUM(AD80:AD89)</f>
        <v>0</v>
      </c>
      <c r="AE90" s="172"/>
      <c r="AF90" s="171">
        <f>SUM(AF80:AF89)</f>
        <v>0</v>
      </c>
      <c r="AG90" s="172"/>
      <c r="AH90" s="171">
        <f>SUM(AH80:AH89)</f>
        <v>0</v>
      </c>
      <c r="AI90" s="172"/>
      <c r="AJ90" s="171">
        <f>SUM(AJ80:AJ89)</f>
        <v>0</v>
      </c>
      <c r="AK90" s="172"/>
      <c r="AL90" s="171">
        <f>SUM(AL80:AL89)</f>
        <v>0</v>
      </c>
      <c r="AM90" s="172"/>
      <c r="AN90" s="171">
        <f>SUM(AN80:AN89)</f>
        <v>0</v>
      </c>
      <c r="AO90" s="172"/>
      <c r="AP90" s="171">
        <f>SUM(AP80:AP89)</f>
        <v>0</v>
      </c>
      <c r="AQ90" s="172"/>
      <c r="AR90" s="171">
        <f>SUM(AR80:AR89)</f>
        <v>0</v>
      </c>
      <c r="AS90" s="172"/>
      <c r="AT90" s="171">
        <f>SUM(AT80:AT89)</f>
        <v>0</v>
      </c>
      <c r="AU90" s="172"/>
      <c r="AV90" s="171">
        <f>SUM(AV80:AV89)</f>
        <v>0</v>
      </c>
      <c r="AW90" s="172"/>
      <c r="AX90" s="171">
        <f>SUM(AX80:AX89)</f>
        <v>0</v>
      </c>
      <c r="AY90" s="172"/>
      <c r="AZ90" s="171">
        <f>SUM(AZ80:AZ89)</f>
        <v>0</v>
      </c>
      <c r="BA90" s="172"/>
      <c r="BB90" s="171">
        <f>SUM(BB80:BB89)</f>
        <v>0</v>
      </c>
      <c r="BC90" s="172"/>
      <c r="BD90" s="171">
        <f>SUM(BD80:BD89)</f>
        <v>0</v>
      </c>
      <c r="BE90" s="172"/>
      <c r="BF90" s="171">
        <f>SUM(BF80:BF89)</f>
        <v>0</v>
      </c>
      <c r="BG90" s="172"/>
      <c r="BH90" s="171">
        <f>SUM(BH80:BH89)</f>
        <v>0</v>
      </c>
      <c r="BI90" s="172"/>
      <c r="BJ90" s="203">
        <f>SUM(BJ80:BJ89)</f>
        <v>0</v>
      </c>
      <c r="BK90" s="204"/>
      <c r="BL90" s="203">
        <f>SUM(BL80:BL89)</f>
        <v>0</v>
      </c>
      <c r="BM90" s="204"/>
    </row>
    <row r="91" spans="2:65">
      <c r="B91" s="178" t="s">
        <v>51</v>
      </c>
      <c r="C91" s="37" t="str">
        <f>設定!L5</f>
        <v>食費</v>
      </c>
      <c r="D91" s="43">
        <v>7000</v>
      </c>
      <c r="E91" s="44" t="s">
        <v>41</v>
      </c>
      <c r="F91" s="43"/>
      <c r="G91" s="44"/>
      <c r="H91" s="43"/>
      <c r="I91" s="44"/>
      <c r="J91" s="43"/>
      <c r="K91" s="44"/>
      <c r="L91" s="43"/>
      <c r="M91" s="44"/>
      <c r="N91" s="43"/>
      <c r="O91" s="44"/>
      <c r="P91" s="43"/>
      <c r="Q91" s="44"/>
      <c r="R91" s="43"/>
      <c r="S91" s="44"/>
      <c r="T91" s="43"/>
      <c r="U91" s="44"/>
      <c r="V91" s="43"/>
      <c r="W91" s="44"/>
      <c r="X91" s="43"/>
      <c r="Y91" s="44"/>
      <c r="Z91" s="43"/>
      <c r="AA91" s="44"/>
      <c r="AB91" s="43"/>
      <c r="AC91" s="44"/>
      <c r="AD91" s="43"/>
      <c r="AE91" s="44"/>
      <c r="AF91" s="43"/>
      <c r="AG91" s="44"/>
      <c r="AH91" s="43"/>
      <c r="AI91" s="44"/>
      <c r="AJ91" s="43"/>
      <c r="AK91" s="44"/>
      <c r="AL91" s="43"/>
      <c r="AM91" s="44"/>
      <c r="AN91" s="43"/>
      <c r="AO91" s="44"/>
      <c r="AP91" s="43"/>
      <c r="AQ91" s="44"/>
      <c r="AR91" s="43"/>
      <c r="AS91" s="44"/>
      <c r="AT91" s="43"/>
      <c r="AU91" s="44"/>
      <c r="AV91" s="43"/>
      <c r="AW91" s="44"/>
      <c r="AX91" s="43"/>
      <c r="AY91" s="44"/>
      <c r="AZ91" s="43"/>
      <c r="BA91" s="44"/>
      <c r="BB91" s="43"/>
      <c r="BC91" s="44"/>
      <c r="BD91" s="43"/>
      <c r="BE91" s="44"/>
      <c r="BF91" s="43"/>
      <c r="BG91" s="44"/>
      <c r="BH91" s="43"/>
      <c r="BI91" s="44"/>
      <c r="BJ91" s="43"/>
      <c r="BK91" s="44"/>
      <c r="BL91" s="43"/>
      <c r="BM91" s="44"/>
    </row>
    <row r="92" spans="2:65">
      <c r="B92" s="179"/>
      <c r="C92" s="36" t="str">
        <f>C91</f>
        <v>食費</v>
      </c>
      <c r="D92" s="41"/>
      <c r="E92" s="42"/>
      <c r="F92" s="41"/>
      <c r="G92" s="42"/>
      <c r="H92" s="41"/>
      <c r="I92" s="42"/>
      <c r="J92" s="41"/>
      <c r="K92" s="42"/>
      <c r="L92" s="41"/>
      <c r="M92" s="42"/>
      <c r="N92" s="41"/>
      <c r="O92" s="42"/>
      <c r="P92" s="41"/>
      <c r="Q92" s="42"/>
      <c r="R92" s="41"/>
      <c r="S92" s="42"/>
      <c r="T92" s="41"/>
      <c r="U92" s="42"/>
      <c r="V92" s="41"/>
      <c r="W92" s="42"/>
      <c r="X92" s="41"/>
      <c r="Y92" s="42"/>
      <c r="Z92" s="41"/>
      <c r="AA92" s="42"/>
      <c r="AB92" s="41"/>
      <c r="AC92" s="42"/>
      <c r="AD92" s="41"/>
      <c r="AE92" s="42"/>
      <c r="AF92" s="41"/>
      <c r="AG92" s="42"/>
      <c r="AH92" s="41"/>
      <c r="AI92" s="42"/>
      <c r="AJ92" s="41"/>
      <c r="AK92" s="42"/>
      <c r="AL92" s="41"/>
      <c r="AM92" s="42"/>
      <c r="AN92" s="41"/>
      <c r="AO92" s="42"/>
      <c r="AP92" s="41"/>
      <c r="AQ92" s="42"/>
      <c r="AR92" s="41"/>
      <c r="AS92" s="42"/>
      <c r="AT92" s="41"/>
      <c r="AU92" s="42"/>
      <c r="AV92" s="41"/>
      <c r="AW92" s="42"/>
      <c r="AX92" s="41"/>
      <c r="AY92" s="42"/>
      <c r="AZ92" s="41"/>
      <c r="BA92" s="42"/>
      <c r="BB92" s="41"/>
      <c r="BC92" s="42"/>
      <c r="BD92" s="41"/>
      <c r="BE92" s="42"/>
      <c r="BF92" s="41"/>
      <c r="BG92" s="42"/>
      <c r="BH92" s="41"/>
      <c r="BI92" s="42"/>
      <c r="BJ92" s="41"/>
      <c r="BK92" s="42"/>
      <c r="BL92" s="41"/>
      <c r="BM92" s="42"/>
    </row>
    <row r="93" spans="2:65">
      <c r="B93" s="179"/>
      <c r="C93" s="36" t="str">
        <f>C92</f>
        <v>食費</v>
      </c>
      <c r="D93" s="41"/>
      <c r="E93" s="42"/>
      <c r="F93" s="41"/>
      <c r="G93" s="42"/>
      <c r="H93" s="41"/>
      <c r="I93" s="42"/>
      <c r="J93" s="41"/>
      <c r="K93" s="42"/>
      <c r="L93" s="41"/>
      <c r="M93" s="42"/>
      <c r="N93" s="41"/>
      <c r="O93" s="42"/>
      <c r="P93" s="41"/>
      <c r="Q93" s="42"/>
      <c r="R93" s="41"/>
      <c r="S93" s="42"/>
      <c r="T93" s="41"/>
      <c r="U93" s="42"/>
      <c r="V93" s="41"/>
      <c r="W93" s="42"/>
      <c r="X93" s="41"/>
      <c r="Y93" s="42"/>
      <c r="Z93" s="41"/>
      <c r="AA93" s="42"/>
      <c r="AB93" s="41"/>
      <c r="AC93" s="42"/>
      <c r="AD93" s="41"/>
      <c r="AE93" s="42"/>
      <c r="AF93" s="41"/>
      <c r="AG93" s="42"/>
      <c r="AH93" s="41"/>
      <c r="AI93" s="42"/>
      <c r="AJ93" s="41"/>
      <c r="AK93" s="42"/>
      <c r="AL93" s="41"/>
      <c r="AM93" s="42"/>
      <c r="AN93" s="41"/>
      <c r="AO93" s="42"/>
      <c r="AP93" s="41"/>
      <c r="AQ93" s="42"/>
      <c r="AR93" s="41"/>
      <c r="AS93" s="42"/>
      <c r="AT93" s="41"/>
      <c r="AU93" s="42"/>
      <c r="AV93" s="41"/>
      <c r="AW93" s="42"/>
      <c r="AX93" s="41"/>
      <c r="AY93" s="42"/>
      <c r="AZ93" s="41"/>
      <c r="BA93" s="42"/>
      <c r="BB93" s="41"/>
      <c r="BC93" s="42"/>
      <c r="BD93" s="41"/>
      <c r="BE93" s="42"/>
      <c r="BF93" s="41"/>
      <c r="BG93" s="42"/>
      <c r="BH93" s="41"/>
      <c r="BI93" s="42"/>
      <c r="BJ93" s="41"/>
      <c r="BK93" s="42"/>
      <c r="BL93" s="41"/>
      <c r="BM93" s="42"/>
    </row>
    <row r="94" spans="2:65">
      <c r="B94" s="179"/>
      <c r="C94" s="38" t="s">
        <v>52</v>
      </c>
      <c r="D94" s="169">
        <f>SUM(D91:D93)</f>
        <v>7000</v>
      </c>
      <c r="E94" s="170"/>
      <c r="F94" s="169">
        <f>SUM(F91:F93)</f>
        <v>0</v>
      </c>
      <c r="G94" s="170"/>
      <c r="H94" s="169">
        <f>SUM(H91:H93)</f>
        <v>0</v>
      </c>
      <c r="I94" s="170"/>
      <c r="J94" s="169">
        <f>SUM(J91:J93)</f>
        <v>0</v>
      </c>
      <c r="K94" s="170"/>
      <c r="L94" s="169">
        <f>SUM(L91:L93)</f>
        <v>0</v>
      </c>
      <c r="M94" s="170"/>
      <c r="N94" s="169">
        <f>SUM(N91:N93)</f>
        <v>0</v>
      </c>
      <c r="O94" s="170"/>
      <c r="P94" s="169">
        <f>SUM(P91:P93)</f>
        <v>0</v>
      </c>
      <c r="Q94" s="170"/>
      <c r="R94" s="169">
        <f>SUM(R91:R93)</f>
        <v>0</v>
      </c>
      <c r="S94" s="170"/>
      <c r="T94" s="169">
        <f>SUM(T91:T93)</f>
        <v>0</v>
      </c>
      <c r="U94" s="170"/>
      <c r="V94" s="169">
        <f>SUM(V91:V93)</f>
        <v>0</v>
      </c>
      <c r="W94" s="170"/>
      <c r="X94" s="169">
        <f>SUM(X91:X93)</f>
        <v>0</v>
      </c>
      <c r="Y94" s="170"/>
      <c r="Z94" s="169">
        <f>SUM(Z91:Z93)</f>
        <v>0</v>
      </c>
      <c r="AA94" s="170"/>
      <c r="AB94" s="169">
        <f>SUM(AB91:AB93)</f>
        <v>0</v>
      </c>
      <c r="AC94" s="170"/>
      <c r="AD94" s="169">
        <f>SUM(AD91:AD93)</f>
        <v>0</v>
      </c>
      <c r="AE94" s="170"/>
      <c r="AF94" s="169">
        <f>SUM(AF91:AF93)</f>
        <v>0</v>
      </c>
      <c r="AG94" s="170"/>
      <c r="AH94" s="169">
        <f>SUM(AH91:AH93)</f>
        <v>0</v>
      </c>
      <c r="AI94" s="170"/>
      <c r="AJ94" s="169">
        <f>SUM(AJ91:AJ93)</f>
        <v>0</v>
      </c>
      <c r="AK94" s="170"/>
      <c r="AL94" s="169">
        <f>SUM(AL91:AL93)</f>
        <v>0</v>
      </c>
      <c r="AM94" s="170"/>
      <c r="AN94" s="169">
        <f>SUM(AN91:AN93)</f>
        <v>0</v>
      </c>
      <c r="AO94" s="170"/>
      <c r="AP94" s="169">
        <f>SUM(AP91:AP93)</f>
        <v>0</v>
      </c>
      <c r="AQ94" s="170"/>
      <c r="AR94" s="169">
        <f>SUM(AR91:AR93)</f>
        <v>0</v>
      </c>
      <c r="AS94" s="170"/>
      <c r="AT94" s="169">
        <f>SUM(AT91:AT93)</f>
        <v>0</v>
      </c>
      <c r="AU94" s="170"/>
      <c r="AV94" s="169">
        <f>SUM(AV91:AV93)</f>
        <v>0</v>
      </c>
      <c r="AW94" s="170"/>
      <c r="AX94" s="169">
        <f>SUM(AX91:AX93)</f>
        <v>0</v>
      </c>
      <c r="AY94" s="170"/>
      <c r="AZ94" s="169">
        <f>SUM(AZ91:AZ93)</f>
        <v>0</v>
      </c>
      <c r="BA94" s="170"/>
      <c r="BB94" s="169">
        <f>SUM(BB91:BB93)</f>
        <v>0</v>
      </c>
      <c r="BC94" s="170"/>
      <c r="BD94" s="169">
        <f>SUM(BD91:BD93)</f>
        <v>0</v>
      </c>
      <c r="BE94" s="170"/>
      <c r="BF94" s="169">
        <f>SUM(BF91:BF93)</f>
        <v>0</v>
      </c>
      <c r="BG94" s="170"/>
      <c r="BH94" s="169">
        <f>SUM(BH91:BH93)</f>
        <v>0</v>
      </c>
      <c r="BI94" s="170"/>
      <c r="BJ94" s="205">
        <f>SUM(BJ91:BJ93)</f>
        <v>0</v>
      </c>
      <c r="BK94" s="206"/>
      <c r="BL94" s="205">
        <f>SUM(BL91:BL93)</f>
        <v>0</v>
      </c>
      <c r="BM94" s="206"/>
    </row>
    <row r="95" spans="2:65">
      <c r="B95" s="179"/>
      <c r="C95" s="36" t="str">
        <f>設定!L6</f>
        <v>外食</v>
      </c>
      <c r="D95" s="41"/>
      <c r="E95" s="42"/>
      <c r="F95" s="41"/>
      <c r="G95" s="42"/>
      <c r="H95" s="41"/>
      <c r="I95" s="42"/>
      <c r="J95" s="41"/>
      <c r="K95" s="42"/>
      <c r="L95" s="41"/>
      <c r="M95" s="42"/>
      <c r="N95" s="41"/>
      <c r="O95" s="42"/>
      <c r="P95" s="41"/>
      <c r="Q95" s="42"/>
      <c r="R95" s="41"/>
      <c r="S95" s="42"/>
      <c r="T95" s="41"/>
      <c r="U95" s="42"/>
      <c r="V95" s="41"/>
      <c r="W95" s="42"/>
      <c r="X95" s="41"/>
      <c r="Y95" s="42"/>
      <c r="Z95" s="41"/>
      <c r="AA95" s="42"/>
      <c r="AB95" s="41"/>
      <c r="AC95" s="42"/>
      <c r="AD95" s="41"/>
      <c r="AE95" s="42"/>
      <c r="AF95" s="41"/>
      <c r="AG95" s="42"/>
      <c r="AH95" s="41"/>
      <c r="AI95" s="42"/>
      <c r="AJ95" s="41"/>
      <c r="AK95" s="42"/>
      <c r="AL95" s="41"/>
      <c r="AM95" s="42"/>
      <c r="AN95" s="41"/>
      <c r="AO95" s="42"/>
      <c r="AP95" s="41"/>
      <c r="AQ95" s="42"/>
      <c r="AR95" s="41"/>
      <c r="AS95" s="42"/>
      <c r="AT95" s="41"/>
      <c r="AU95" s="42"/>
      <c r="AV95" s="41"/>
      <c r="AW95" s="42"/>
      <c r="AX95" s="41"/>
      <c r="AY95" s="42"/>
      <c r="AZ95" s="41"/>
      <c r="BA95" s="42"/>
      <c r="BB95" s="41"/>
      <c r="BC95" s="42"/>
      <c r="BD95" s="41"/>
      <c r="BE95" s="42"/>
      <c r="BF95" s="41"/>
      <c r="BG95" s="42"/>
      <c r="BH95" s="41"/>
      <c r="BI95" s="42"/>
      <c r="BJ95" s="41"/>
      <c r="BK95" s="42"/>
      <c r="BL95" s="41"/>
      <c r="BM95" s="42"/>
    </row>
    <row r="96" spans="2:65">
      <c r="B96" s="179"/>
      <c r="C96" s="36" t="str">
        <f>C95</f>
        <v>外食</v>
      </c>
      <c r="D96" s="41"/>
      <c r="E96" s="42"/>
      <c r="F96" s="41"/>
      <c r="G96" s="42"/>
      <c r="H96" s="41"/>
      <c r="I96" s="42"/>
      <c r="J96" s="41"/>
      <c r="K96" s="42"/>
      <c r="L96" s="41"/>
      <c r="M96" s="42"/>
      <c r="N96" s="41"/>
      <c r="O96" s="42"/>
      <c r="P96" s="41"/>
      <c r="Q96" s="42"/>
      <c r="R96" s="41"/>
      <c r="S96" s="42"/>
      <c r="T96" s="41"/>
      <c r="U96" s="42"/>
      <c r="V96" s="41"/>
      <c r="W96" s="42"/>
      <c r="X96" s="41"/>
      <c r="Y96" s="42"/>
      <c r="Z96" s="41"/>
      <c r="AA96" s="42"/>
      <c r="AB96" s="41"/>
      <c r="AC96" s="42"/>
      <c r="AD96" s="41"/>
      <c r="AE96" s="42"/>
      <c r="AF96" s="41"/>
      <c r="AG96" s="42"/>
      <c r="AH96" s="41"/>
      <c r="AI96" s="42"/>
      <c r="AJ96" s="41"/>
      <c r="AK96" s="42"/>
      <c r="AL96" s="41"/>
      <c r="AM96" s="42"/>
      <c r="AN96" s="41"/>
      <c r="AO96" s="42"/>
      <c r="AP96" s="41"/>
      <c r="AQ96" s="42"/>
      <c r="AR96" s="41"/>
      <c r="AS96" s="42"/>
      <c r="AT96" s="41"/>
      <c r="AU96" s="42"/>
      <c r="AV96" s="41"/>
      <c r="AW96" s="42"/>
      <c r="AX96" s="41"/>
      <c r="AY96" s="42"/>
      <c r="AZ96" s="41"/>
      <c r="BA96" s="42"/>
      <c r="BB96" s="41"/>
      <c r="BC96" s="42"/>
      <c r="BD96" s="41"/>
      <c r="BE96" s="42"/>
      <c r="BF96" s="41"/>
      <c r="BG96" s="42"/>
      <c r="BH96" s="41"/>
      <c r="BI96" s="42"/>
      <c r="BJ96" s="41"/>
      <c r="BK96" s="42"/>
      <c r="BL96" s="41"/>
      <c r="BM96" s="42"/>
    </row>
    <row r="97" spans="2:65">
      <c r="B97" s="179"/>
      <c r="C97" s="36" t="str">
        <f>C96</f>
        <v>外食</v>
      </c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42"/>
      <c r="P97" s="41"/>
      <c r="Q97" s="42"/>
      <c r="R97" s="41"/>
      <c r="S97" s="42"/>
      <c r="T97" s="41"/>
      <c r="U97" s="42"/>
      <c r="V97" s="41"/>
      <c r="W97" s="42"/>
      <c r="X97" s="41"/>
      <c r="Y97" s="42"/>
      <c r="Z97" s="41"/>
      <c r="AA97" s="42"/>
      <c r="AB97" s="41"/>
      <c r="AC97" s="42"/>
      <c r="AD97" s="41"/>
      <c r="AE97" s="42"/>
      <c r="AF97" s="41"/>
      <c r="AG97" s="42"/>
      <c r="AH97" s="41"/>
      <c r="AI97" s="42"/>
      <c r="AJ97" s="41"/>
      <c r="AK97" s="42"/>
      <c r="AL97" s="41"/>
      <c r="AM97" s="42"/>
      <c r="AN97" s="41"/>
      <c r="AO97" s="42"/>
      <c r="AP97" s="41"/>
      <c r="AQ97" s="42"/>
      <c r="AR97" s="41"/>
      <c r="AS97" s="42"/>
      <c r="AT97" s="41"/>
      <c r="AU97" s="42"/>
      <c r="AV97" s="41"/>
      <c r="AW97" s="42"/>
      <c r="AX97" s="41"/>
      <c r="AY97" s="42"/>
      <c r="AZ97" s="41"/>
      <c r="BA97" s="42"/>
      <c r="BB97" s="41"/>
      <c r="BC97" s="42"/>
      <c r="BD97" s="41"/>
      <c r="BE97" s="42"/>
      <c r="BF97" s="41"/>
      <c r="BG97" s="42"/>
      <c r="BH97" s="41"/>
      <c r="BI97" s="42"/>
      <c r="BJ97" s="41"/>
      <c r="BK97" s="42"/>
      <c r="BL97" s="41"/>
      <c r="BM97" s="42"/>
    </row>
    <row r="98" spans="2:65">
      <c r="B98" s="179"/>
      <c r="C98" s="38" t="s">
        <v>52</v>
      </c>
      <c r="D98" s="169">
        <f>SUM(D95:D97)</f>
        <v>0</v>
      </c>
      <c r="E98" s="170"/>
      <c r="F98" s="169">
        <f>SUM(F95:F97)</f>
        <v>0</v>
      </c>
      <c r="G98" s="170"/>
      <c r="H98" s="169">
        <f>SUM(H95:H97)</f>
        <v>0</v>
      </c>
      <c r="I98" s="170"/>
      <c r="J98" s="169">
        <f>SUM(J95:J97)</f>
        <v>0</v>
      </c>
      <c r="K98" s="170"/>
      <c r="L98" s="169">
        <f>SUM(L95:L97)</f>
        <v>0</v>
      </c>
      <c r="M98" s="170"/>
      <c r="N98" s="169">
        <f>SUM(N95:N97)</f>
        <v>0</v>
      </c>
      <c r="O98" s="170"/>
      <c r="P98" s="169">
        <f>SUM(P95:P97)</f>
        <v>0</v>
      </c>
      <c r="Q98" s="170"/>
      <c r="R98" s="169">
        <f>SUM(R95:R97)</f>
        <v>0</v>
      </c>
      <c r="S98" s="170"/>
      <c r="T98" s="169">
        <f>SUM(T95:T97)</f>
        <v>0</v>
      </c>
      <c r="U98" s="170"/>
      <c r="V98" s="169">
        <f>SUM(V95:V97)</f>
        <v>0</v>
      </c>
      <c r="W98" s="170"/>
      <c r="X98" s="169">
        <f>SUM(X95:X97)</f>
        <v>0</v>
      </c>
      <c r="Y98" s="170"/>
      <c r="Z98" s="169">
        <f>SUM(Z95:Z97)</f>
        <v>0</v>
      </c>
      <c r="AA98" s="170"/>
      <c r="AB98" s="169">
        <f>SUM(AB95:AB97)</f>
        <v>0</v>
      </c>
      <c r="AC98" s="170"/>
      <c r="AD98" s="169">
        <f>SUM(AD95:AD97)</f>
        <v>0</v>
      </c>
      <c r="AE98" s="170"/>
      <c r="AF98" s="169">
        <f>SUM(AF95:AF97)</f>
        <v>0</v>
      </c>
      <c r="AG98" s="170"/>
      <c r="AH98" s="169">
        <f>SUM(AH95:AH97)</f>
        <v>0</v>
      </c>
      <c r="AI98" s="170"/>
      <c r="AJ98" s="169">
        <f>SUM(AJ95:AJ97)</f>
        <v>0</v>
      </c>
      <c r="AK98" s="170"/>
      <c r="AL98" s="169">
        <f>SUM(AL95:AL97)</f>
        <v>0</v>
      </c>
      <c r="AM98" s="170"/>
      <c r="AN98" s="169">
        <f>SUM(AN95:AN97)</f>
        <v>0</v>
      </c>
      <c r="AO98" s="170"/>
      <c r="AP98" s="169">
        <f>SUM(AP95:AP97)</f>
        <v>0</v>
      </c>
      <c r="AQ98" s="170"/>
      <c r="AR98" s="169">
        <f>SUM(AR95:AR97)</f>
        <v>0</v>
      </c>
      <c r="AS98" s="170"/>
      <c r="AT98" s="169">
        <f>SUM(AT95:AT97)</f>
        <v>0</v>
      </c>
      <c r="AU98" s="170"/>
      <c r="AV98" s="169">
        <f>SUM(AV95:AV97)</f>
        <v>0</v>
      </c>
      <c r="AW98" s="170"/>
      <c r="AX98" s="169">
        <f>SUM(AX95:AX97)</f>
        <v>0</v>
      </c>
      <c r="AY98" s="170"/>
      <c r="AZ98" s="169">
        <f>SUM(AZ95:AZ97)</f>
        <v>0</v>
      </c>
      <c r="BA98" s="170"/>
      <c r="BB98" s="169">
        <f>SUM(BB95:BB97)</f>
        <v>0</v>
      </c>
      <c r="BC98" s="170"/>
      <c r="BD98" s="169">
        <f>SUM(BD95:BD97)</f>
        <v>0</v>
      </c>
      <c r="BE98" s="170"/>
      <c r="BF98" s="169">
        <f>SUM(BF95:BF97)</f>
        <v>0</v>
      </c>
      <c r="BG98" s="170"/>
      <c r="BH98" s="169">
        <f>SUM(BH95:BH97)</f>
        <v>0</v>
      </c>
      <c r="BI98" s="170"/>
      <c r="BJ98" s="205">
        <f>SUM(BJ95:BJ97)</f>
        <v>0</v>
      </c>
      <c r="BK98" s="206"/>
      <c r="BL98" s="205">
        <f>SUM(BL95:BL97)</f>
        <v>0</v>
      </c>
      <c r="BM98" s="206"/>
    </row>
    <row r="99" spans="2:65">
      <c r="B99" s="179"/>
      <c r="C99" s="36" t="str">
        <f>設定!L7</f>
        <v>日用品</v>
      </c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42"/>
      <c r="P99" s="41"/>
      <c r="Q99" s="42"/>
      <c r="R99" s="41"/>
      <c r="S99" s="42"/>
      <c r="T99" s="41"/>
      <c r="U99" s="42"/>
      <c r="V99" s="41"/>
      <c r="W99" s="42"/>
      <c r="X99" s="41"/>
      <c r="Y99" s="42"/>
      <c r="Z99" s="41"/>
      <c r="AA99" s="42"/>
      <c r="AB99" s="41"/>
      <c r="AC99" s="42"/>
      <c r="AD99" s="41"/>
      <c r="AE99" s="42"/>
      <c r="AF99" s="41"/>
      <c r="AG99" s="42"/>
      <c r="AH99" s="41"/>
      <c r="AI99" s="42"/>
      <c r="AJ99" s="41"/>
      <c r="AK99" s="42"/>
      <c r="AL99" s="41"/>
      <c r="AM99" s="42"/>
      <c r="AN99" s="41"/>
      <c r="AO99" s="42"/>
      <c r="AP99" s="41"/>
      <c r="AQ99" s="42"/>
      <c r="AR99" s="41"/>
      <c r="AS99" s="42"/>
      <c r="AT99" s="41"/>
      <c r="AU99" s="42"/>
      <c r="AV99" s="41"/>
      <c r="AW99" s="42"/>
      <c r="AX99" s="41"/>
      <c r="AY99" s="42"/>
      <c r="AZ99" s="41"/>
      <c r="BA99" s="42"/>
      <c r="BB99" s="41"/>
      <c r="BC99" s="42"/>
      <c r="BD99" s="41"/>
      <c r="BE99" s="42"/>
      <c r="BF99" s="41"/>
      <c r="BG99" s="42"/>
      <c r="BH99" s="41"/>
      <c r="BI99" s="42"/>
      <c r="BJ99" s="41"/>
      <c r="BK99" s="42"/>
      <c r="BL99" s="41"/>
      <c r="BM99" s="42"/>
    </row>
    <row r="100" spans="2:65">
      <c r="B100" s="179"/>
      <c r="C100" s="36" t="str">
        <f>C99</f>
        <v>日用品</v>
      </c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42"/>
      <c r="P100" s="41"/>
      <c r="Q100" s="42"/>
      <c r="R100" s="41"/>
      <c r="S100" s="42"/>
      <c r="T100" s="41"/>
      <c r="U100" s="42"/>
      <c r="V100" s="41"/>
      <c r="W100" s="42"/>
      <c r="X100" s="41"/>
      <c r="Y100" s="42"/>
      <c r="Z100" s="41"/>
      <c r="AA100" s="42"/>
      <c r="AB100" s="41"/>
      <c r="AC100" s="42"/>
      <c r="AD100" s="41"/>
      <c r="AE100" s="42"/>
      <c r="AF100" s="41"/>
      <c r="AG100" s="42"/>
      <c r="AH100" s="41"/>
      <c r="AI100" s="42"/>
      <c r="AJ100" s="41"/>
      <c r="AK100" s="42"/>
      <c r="AL100" s="41"/>
      <c r="AM100" s="42"/>
      <c r="AN100" s="41"/>
      <c r="AO100" s="42"/>
      <c r="AP100" s="41"/>
      <c r="AQ100" s="42"/>
      <c r="AR100" s="41"/>
      <c r="AS100" s="42"/>
      <c r="AT100" s="41"/>
      <c r="AU100" s="42"/>
      <c r="AV100" s="41"/>
      <c r="AW100" s="42"/>
      <c r="AX100" s="41"/>
      <c r="AY100" s="42"/>
      <c r="AZ100" s="41"/>
      <c r="BA100" s="42"/>
      <c r="BB100" s="41"/>
      <c r="BC100" s="42"/>
      <c r="BD100" s="41"/>
      <c r="BE100" s="42"/>
      <c r="BF100" s="41"/>
      <c r="BG100" s="42"/>
      <c r="BH100" s="41"/>
      <c r="BI100" s="42"/>
      <c r="BJ100" s="41"/>
      <c r="BK100" s="42"/>
      <c r="BL100" s="41"/>
      <c r="BM100" s="42"/>
    </row>
    <row r="101" spans="2:65">
      <c r="B101" s="179"/>
      <c r="C101" s="36" t="str">
        <f>C100</f>
        <v>日用品</v>
      </c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42"/>
      <c r="P101" s="41"/>
      <c r="Q101" s="42"/>
      <c r="R101" s="41"/>
      <c r="S101" s="42"/>
      <c r="T101" s="41"/>
      <c r="U101" s="42"/>
      <c r="V101" s="41"/>
      <c r="W101" s="42"/>
      <c r="X101" s="41"/>
      <c r="Y101" s="42"/>
      <c r="Z101" s="41"/>
      <c r="AA101" s="42"/>
      <c r="AB101" s="41"/>
      <c r="AC101" s="42"/>
      <c r="AD101" s="41"/>
      <c r="AE101" s="42"/>
      <c r="AF101" s="41"/>
      <c r="AG101" s="42"/>
      <c r="AH101" s="41"/>
      <c r="AI101" s="42"/>
      <c r="AJ101" s="41"/>
      <c r="AK101" s="42"/>
      <c r="AL101" s="41"/>
      <c r="AM101" s="42"/>
      <c r="AN101" s="41"/>
      <c r="AO101" s="42"/>
      <c r="AP101" s="41"/>
      <c r="AQ101" s="42"/>
      <c r="AR101" s="41"/>
      <c r="AS101" s="42"/>
      <c r="AT101" s="41"/>
      <c r="AU101" s="42"/>
      <c r="AV101" s="41"/>
      <c r="AW101" s="42"/>
      <c r="AX101" s="41"/>
      <c r="AY101" s="42"/>
      <c r="AZ101" s="41"/>
      <c r="BA101" s="42"/>
      <c r="BB101" s="41"/>
      <c r="BC101" s="42"/>
      <c r="BD101" s="41"/>
      <c r="BE101" s="42"/>
      <c r="BF101" s="41"/>
      <c r="BG101" s="42"/>
      <c r="BH101" s="41"/>
      <c r="BI101" s="42"/>
      <c r="BJ101" s="41"/>
      <c r="BK101" s="42"/>
      <c r="BL101" s="41"/>
      <c r="BM101" s="42"/>
    </row>
    <row r="102" spans="2:65">
      <c r="B102" s="179"/>
      <c r="C102" s="38" t="s">
        <v>52</v>
      </c>
      <c r="D102" s="169">
        <f>SUM(D99:D101)</f>
        <v>0</v>
      </c>
      <c r="E102" s="170"/>
      <c r="F102" s="169">
        <f>SUM(F99:F101)</f>
        <v>0</v>
      </c>
      <c r="G102" s="170"/>
      <c r="H102" s="169">
        <f>SUM(H99:H101)</f>
        <v>0</v>
      </c>
      <c r="I102" s="170"/>
      <c r="J102" s="169">
        <f>SUM(J99:J101)</f>
        <v>0</v>
      </c>
      <c r="K102" s="170"/>
      <c r="L102" s="169">
        <f>SUM(L99:L101)</f>
        <v>0</v>
      </c>
      <c r="M102" s="170"/>
      <c r="N102" s="169">
        <f>SUM(N99:N101)</f>
        <v>0</v>
      </c>
      <c r="O102" s="170"/>
      <c r="P102" s="169">
        <f>SUM(P99:P101)</f>
        <v>0</v>
      </c>
      <c r="Q102" s="170"/>
      <c r="R102" s="169">
        <f>SUM(R99:R101)</f>
        <v>0</v>
      </c>
      <c r="S102" s="170"/>
      <c r="T102" s="169">
        <f>SUM(T99:T101)</f>
        <v>0</v>
      </c>
      <c r="U102" s="170"/>
      <c r="V102" s="169">
        <f>SUM(V99:V101)</f>
        <v>0</v>
      </c>
      <c r="W102" s="170"/>
      <c r="X102" s="169">
        <f>SUM(X99:X101)</f>
        <v>0</v>
      </c>
      <c r="Y102" s="170"/>
      <c r="Z102" s="169">
        <f>SUM(Z99:Z101)</f>
        <v>0</v>
      </c>
      <c r="AA102" s="170"/>
      <c r="AB102" s="169">
        <f>SUM(AB99:AB101)</f>
        <v>0</v>
      </c>
      <c r="AC102" s="170"/>
      <c r="AD102" s="169">
        <f>SUM(AD99:AD101)</f>
        <v>0</v>
      </c>
      <c r="AE102" s="170"/>
      <c r="AF102" s="169">
        <f>SUM(AF99:AF101)</f>
        <v>0</v>
      </c>
      <c r="AG102" s="170"/>
      <c r="AH102" s="169">
        <f>SUM(AH99:AH101)</f>
        <v>0</v>
      </c>
      <c r="AI102" s="170"/>
      <c r="AJ102" s="169">
        <f>SUM(AJ99:AJ101)</f>
        <v>0</v>
      </c>
      <c r="AK102" s="170"/>
      <c r="AL102" s="169">
        <f>SUM(AL99:AL101)</f>
        <v>0</v>
      </c>
      <c r="AM102" s="170"/>
      <c r="AN102" s="169">
        <f>SUM(AN99:AN101)</f>
        <v>0</v>
      </c>
      <c r="AO102" s="170"/>
      <c r="AP102" s="169">
        <f>SUM(AP99:AP101)</f>
        <v>0</v>
      </c>
      <c r="AQ102" s="170"/>
      <c r="AR102" s="169">
        <f>SUM(AR99:AR101)</f>
        <v>0</v>
      </c>
      <c r="AS102" s="170"/>
      <c r="AT102" s="169">
        <f>SUM(AT99:AT101)</f>
        <v>0</v>
      </c>
      <c r="AU102" s="170"/>
      <c r="AV102" s="169">
        <f>SUM(AV99:AV101)</f>
        <v>0</v>
      </c>
      <c r="AW102" s="170"/>
      <c r="AX102" s="169">
        <f>SUM(AX99:AX101)</f>
        <v>0</v>
      </c>
      <c r="AY102" s="170"/>
      <c r="AZ102" s="169">
        <f>SUM(AZ99:AZ101)</f>
        <v>0</v>
      </c>
      <c r="BA102" s="170"/>
      <c r="BB102" s="169">
        <f>SUM(BB99:BB101)</f>
        <v>0</v>
      </c>
      <c r="BC102" s="170"/>
      <c r="BD102" s="169">
        <f>SUM(BD99:BD101)</f>
        <v>0</v>
      </c>
      <c r="BE102" s="170"/>
      <c r="BF102" s="169">
        <f>SUM(BF99:BF101)</f>
        <v>0</v>
      </c>
      <c r="BG102" s="170"/>
      <c r="BH102" s="169">
        <f>SUM(BH99:BH101)</f>
        <v>0</v>
      </c>
      <c r="BI102" s="170"/>
      <c r="BJ102" s="205">
        <f>SUM(BJ99:BJ101)</f>
        <v>0</v>
      </c>
      <c r="BK102" s="206"/>
      <c r="BL102" s="205">
        <f>SUM(BL99:BL101)</f>
        <v>0</v>
      </c>
      <c r="BM102" s="206"/>
    </row>
    <row r="103" spans="2:65">
      <c r="B103" s="179"/>
      <c r="C103" s="36" t="str">
        <f>設定!L8</f>
        <v>娯楽費</v>
      </c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42"/>
      <c r="P103" s="41"/>
      <c r="Q103" s="42"/>
      <c r="R103" s="41"/>
      <c r="S103" s="42"/>
      <c r="T103" s="41"/>
      <c r="U103" s="42"/>
      <c r="V103" s="41"/>
      <c r="W103" s="42"/>
      <c r="X103" s="41"/>
      <c r="Y103" s="42"/>
      <c r="Z103" s="41"/>
      <c r="AA103" s="42"/>
      <c r="AB103" s="41"/>
      <c r="AC103" s="42"/>
      <c r="AD103" s="41"/>
      <c r="AE103" s="42"/>
      <c r="AF103" s="41"/>
      <c r="AG103" s="42"/>
      <c r="AH103" s="41"/>
      <c r="AI103" s="42"/>
      <c r="AJ103" s="41"/>
      <c r="AK103" s="42"/>
      <c r="AL103" s="41"/>
      <c r="AM103" s="42"/>
      <c r="AN103" s="41"/>
      <c r="AO103" s="42"/>
      <c r="AP103" s="41"/>
      <c r="AQ103" s="42"/>
      <c r="AR103" s="41"/>
      <c r="AS103" s="42"/>
      <c r="AT103" s="41"/>
      <c r="AU103" s="42"/>
      <c r="AV103" s="41"/>
      <c r="AW103" s="42"/>
      <c r="AX103" s="41"/>
      <c r="AY103" s="42"/>
      <c r="AZ103" s="41"/>
      <c r="BA103" s="42"/>
      <c r="BB103" s="41"/>
      <c r="BC103" s="42"/>
      <c r="BD103" s="41"/>
      <c r="BE103" s="42"/>
      <c r="BF103" s="41"/>
      <c r="BG103" s="42"/>
      <c r="BH103" s="41"/>
      <c r="BI103" s="42"/>
      <c r="BJ103" s="41"/>
      <c r="BK103" s="42"/>
      <c r="BL103" s="41"/>
      <c r="BM103" s="42"/>
    </row>
    <row r="104" spans="2:65">
      <c r="B104" s="179"/>
      <c r="C104" s="36" t="str">
        <f>C103</f>
        <v>娯楽費</v>
      </c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42"/>
      <c r="P104" s="41"/>
      <c r="Q104" s="42"/>
      <c r="R104" s="41"/>
      <c r="S104" s="42"/>
      <c r="T104" s="41"/>
      <c r="U104" s="42"/>
      <c r="V104" s="41"/>
      <c r="W104" s="42"/>
      <c r="X104" s="41"/>
      <c r="Y104" s="42"/>
      <c r="Z104" s="41"/>
      <c r="AA104" s="42"/>
      <c r="AB104" s="41"/>
      <c r="AC104" s="42"/>
      <c r="AD104" s="41"/>
      <c r="AE104" s="42"/>
      <c r="AF104" s="41"/>
      <c r="AG104" s="42"/>
      <c r="AH104" s="41"/>
      <c r="AI104" s="42"/>
      <c r="AJ104" s="41"/>
      <c r="AK104" s="42"/>
      <c r="AL104" s="41"/>
      <c r="AM104" s="42"/>
      <c r="AN104" s="41"/>
      <c r="AO104" s="42"/>
      <c r="AP104" s="41"/>
      <c r="AQ104" s="42"/>
      <c r="AR104" s="41"/>
      <c r="AS104" s="42"/>
      <c r="AT104" s="41"/>
      <c r="AU104" s="42"/>
      <c r="AV104" s="41"/>
      <c r="AW104" s="42"/>
      <c r="AX104" s="41"/>
      <c r="AY104" s="42"/>
      <c r="AZ104" s="41"/>
      <c r="BA104" s="42"/>
      <c r="BB104" s="41"/>
      <c r="BC104" s="42"/>
      <c r="BD104" s="41"/>
      <c r="BE104" s="42"/>
      <c r="BF104" s="41"/>
      <c r="BG104" s="42"/>
      <c r="BH104" s="41"/>
      <c r="BI104" s="42"/>
      <c r="BJ104" s="41"/>
      <c r="BK104" s="42"/>
      <c r="BL104" s="41"/>
      <c r="BM104" s="42"/>
    </row>
    <row r="105" spans="2:65">
      <c r="B105" s="179"/>
      <c r="C105" s="36" t="str">
        <f>C103</f>
        <v>娯楽費</v>
      </c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42"/>
      <c r="P105" s="41"/>
      <c r="Q105" s="42"/>
      <c r="R105" s="41"/>
      <c r="S105" s="42"/>
      <c r="T105" s="41"/>
      <c r="U105" s="42"/>
      <c r="V105" s="41"/>
      <c r="W105" s="42"/>
      <c r="X105" s="41"/>
      <c r="Y105" s="42"/>
      <c r="Z105" s="41"/>
      <c r="AA105" s="42"/>
      <c r="AB105" s="41"/>
      <c r="AC105" s="42"/>
      <c r="AD105" s="41"/>
      <c r="AE105" s="42"/>
      <c r="AF105" s="41"/>
      <c r="AG105" s="42"/>
      <c r="AH105" s="41"/>
      <c r="AI105" s="42"/>
      <c r="AJ105" s="41"/>
      <c r="AK105" s="42"/>
      <c r="AL105" s="41"/>
      <c r="AM105" s="42"/>
      <c r="AN105" s="41"/>
      <c r="AO105" s="42"/>
      <c r="AP105" s="41"/>
      <c r="AQ105" s="42"/>
      <c r="AR105" s="41"/>
      <c r="AS105" s="42"/>
      <c r="AT105" s="41"/>
      <c r="AU105" s="42"/>
      <c r="AV105" s="41"/>
      <c r="AW105" s="42"/>
      <c r="AX105" s="41"/>
      <c r="AY105" s="42"/>
      <c r="AZ105" s="41"/>
      <c r="BA105" s="42"/>
      <c r="BB105" s="41"/>
      <c r="BC105" s="42"/>
      <c r="BD105" s="41"/>
      <c r="BE105" s="42"/>
      <c r="BF105" s="41"/>
      <c r="BG105" s="42"/>
      <c r="BH105" s="41"/>
      <c r="BI105" s="42"/>
      <c r="BJ105" s="41"/>
      <c r="BK105" s="42"/>
      <c r="BL105" s="41"/>
      <c r="BM105" s="42"/>
    </row>
    <row r="106" spans="2:65">
      <c r="B106" s="179"/>
      <c r="C106" s="38" t="s">
        <v>52</v>
      </c>
      <c r="D106" s="169">
        <f>SUM(D103:D105)</f>
        <v>0</v>
      </c>
      <c r="E106" s="170"/>
      <c r="F106" s="169">
        <f>SUM(F103:F105)</f>
        <v>0</v>
      </c>
      <c r="G106" s="170"/>
      <c r="H106" s="169">
        <f>SUM(H103:H105)</f>
        <v>0</v>
      </c>
      <c r="I106" s="170"/>
      <c r="J106" s="169">
        <f>SUM(J103:J105)</f>
        <v>0</v>
      </c>
      <c r="K106" s="170"/>
      <c r="L106" s="169">
        <f>SUM(L103:L105)</f>
        <v>0</v>
      </c>
      <c r="M106" s="170"/>
      <c r="N106" s="169">
        <f>SUM(N103:N105)</f>
        <v>0</v>
      </c>
      <c r="O106" s="170"/>
      <c r="P106" s="169">
        <f>SUM(P103:P105)</f>
        <v>0</v>
      </c>
      <c r="Q106" s="170"/>
      <c r="R106" s="169">
        <f>SUM(R103:R105)</f>
        <v>0</v>
      </c>
      <c r="S106" s="170"/>
      <c r="T106" s="169">
        <f>SUM(T103:T105)</f>
        <v>0</v>
      </c>
      <c r="U106" s="170"/>
      <c r="V106" s="169">
        <f>SUM(V103:V105)</f>
        <v>0</v>
      </c>
      <c r="W106" s="170"/>
      <c r="X106" s="169">
        <f>SUM(X103:X105)</f>
        <v>0</v>
      </c>
      <c r="Y106" s="170"/>
      <c r="Z106" s="169">
        <f>SUM(Z103:Z105)</f>
        <v>0</v>
      </c>
      <c r="AA106" s="170"/>
      <c r="AB106" s="169">
        <f>SUM(AB103:AB105)</f>
        <v>0</v>
      </c>
      <c r="AC106" s="170"/>
      <c r="AD106" s="169">
        <f>SUM(AD103:AD105)</f>
        <v>0</v>
      </c>
      <c r="AE106" s="170"/>
      <c r="AF106" s="169">
        <f>SUM(AF103:AF105)</f>
        <v>0</v>
      </c>
      <c r="AG106" s="170"/>
      <c r="AH106" s="169">
        <f>SUM(AH103:AH105)</f>
        <v>0</v>
      </c>
      <c r="AI106" s="170"/>
      <c r="AJ106" s="169">
        <f>SUM(AJ103:AJ105)</f>
        <v>0</v>
      </c>
      <c r="AK106" s="170"/>
      <c r="AL106" s="169">
        <f>SUM(AL103:AL105)</f>
        <v>0</v>
      </c>
      <c r="AM106" s="170"/>
      <c r="AN106" s="169">
        <f>SUM(AN103:AN105)</f>
        <v>0</v>
      </c>
      <c r="AO106" s="170"/>
      <c r="AP106" s="169">
        <f>SUM(AP103:AP105)</f>
        <v>0</v>
      </c>
      <c r="AQ106" s="170"/>
      <c r="AR106" s="169">
        <f>SUM(AR103:AR105)</f>
        <v>0</v>
      </c>
      <c r="AS106" s="170"/>
      <c r="AT106" s="169">
        <f>SUM(AT103:AT105)</f>
        <v>0</v>
      </c>
      <c r="AU106" s="170"/>
      <c r="AV106" s="169">
        <f>SUM(AV103:AV105)</f>
        <v>0</v>
      </c>
      <c r="AW106" s="170"/>
      <c r="AX106" s="169">
        <f>SUM(AX103:AX105)</f>
        <v>0</v>
      </c>
      <c r="AY106" s="170"/>
      <c r="AZ106" s="169">
        <f>SUM(AZ103:AZ105)</f>
        <v>0</v>
      </c>
      <c r="BA106" s="170"/>
      <c r="BB106" s="169">
        <f>SUM(BB103:BB105)</f>
        <v>0</v>
      </c>
      <c r="BC106" s="170"/>
      <c r="BD106" s="169">
        <f>SUM(BD103:BD105)</f>
        <v>0</v>
      </c>
      <c r="BE106" s="170"/>
      <c r="BF106" s="169">
        <f>SUM(BF103:BF105)</f>
        <v>0</v>
      </c>
      <c r="BG106" s="170"/>
      <c r="BH106" s="169">
        <f>SUM(BH103:BH105)</f>
        <v>0</v>
      </c>
      <c r="BI106" s="170"/>
      <c r="BJ106" s="205">
        <f>SUM(BJ103:BJ105)</f>
        <v>0</v>
      </c>
      <c r="BK106" s="206"/>
      <c r="BL106" s="205">
        <f>SUM(BL103:BL105)</f>
        <v>0</v>
      </c>
      <c r="BM106" s="206"/>
    </row>
    <row r="107" spans="2:65">
      <c r="B107" s="179"/>
      <c r="C107" s="36" t="str">
        <f>設定!L9</f>
        <v>美容費</v>
      </c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42"/>
      <c r="P107" s="41"/>
      <c r="Q107" s="42"/>
      <c r="R107" s="41"/>
      <c r="S107" s="42"/>
      <c r="T107" s="41"/>
      <c r="U107" s="42"/>
      <c r="V107" s="41"/>
      <c r="W107" s="42"/>
      <c r="X107" s="41"/>
      <c r="Y107" s="42"/>
      <c r="Z107" s="41"/>
      <c r="AA107" s="42"/>
      <c r="AB107" s="41"/>
      <c r="AC107" s="42"/>
      <c r="AD107" s="41"/>
      <c r="AE107" s="42"/>
      <c r="AF107" s="41"/>
      <c r="AG107" s="42"/>
      <c r="AH107" s="41"/>
      <c r="AI107" s="42"/>
      <c r="AJ107" s="41"/>
      <c r="AK107" s="42"/>
      <c r="AL107" s="41"/>
      <c r="AM107" s="42"/>
      <c r="AN107" s="41"/>
      <c r="AO107" s="42"/>
      <c r="AP107" s="41"/>
      <c r="AQ107" s="42"/>
      <c r="AR107" s="41"/>
      <c r="AS107" s="42"/>
      <c r="AT107" s="41"/>
      <c r="AU107" s="42"/>
      <c r="AV107" s="41"/>
      <c r="AW107" s="42"/>
      <c r="AX107" s="41"/>
      <c r="AY107" s="42"/>
      <c r="AZ107" s="41"/>
      <c r="BA107" s="42"/>
      <c r="BB107" s="41"/>
      <c r="BC107" s="42"/>
      <c r="BD107" s="41"/>
      <c r="BE107" s="42"/>
      <c r="BF107" s="41"/>
      <c r="BG107" s="42"/>
      <c r="BH107" s="41"/>
      <c r="BI107" s="42"/>
      <c r="BJ107" s="41"/>
      <c r="BK107" s="42"/>
      <c r="BL107" s="41"/>
      <c r="BM107" s="42"/>
    </row>
    <row r="108" spans="2:65">
      <c r="B108" s="179"/>
      <c r="C108" s="36" t="str">
        <f>C107</f>
        <v>美容費</v>
      </c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42"/>
      <c r="P108" s="41"/>
      <c r="Q108" s="42"/>
      <c r="R108" s="41"/>
      <c r="S108" s="42"/>
      <c r="T108" s="41"/>
      <c r="U108" s="42"/>
      <c r="V108" s="41"/>
      <c r="W108" s="42"/>
      <c r="X108" s="41"/>
      <c r="Y108" s="42"/>
      <c r="Z108" s="41"/>
      <c r="AA108" s="42"/>
      <c r="AB108" s="41"/>
      <c r="AC108" s="42"/>
      <c r="AD108" s="41"/>
      <c r="AE108" s="42"/>
      <c r="AF108" s="41"/>
      <c r="AG108" s="42"/>
      <c r="AH108" s="41"/>
      <c r="AI108" s="42"/>
      <c r="AJ108" s="41"/>
      <c r="AK108" s="42"/>
      <c r="AL108" s="41"/>
      <c r="AM108" s="42"/>
      <c r="AN108" s="41"/>
      <c r="AO108" s="42"/>
      <c r="AP108" s="41"/>
      <c r="AQ108" s="42"/>
      <c r="AR108" s="41"/>
      <c r="AS108" s="42"/>
      <c r="AT108" s="41"/>
      <c r="AU108" s="42"/>
      <c r="AV108" s="41"/>
      <c r="AW108" s="42"/>
      <c r="AX108" s="41"/>
      <c r="AY108" s="42"/>
      <c r="AZ108" s="41"/>
      <c r="BA108" s="42"/>
      <c r="BB108" s="41"/>
      <c r="BC108" s="42"/>
      <c r="BD108" s="41"/>
      <c r="BE108" s="42"/>
      <c r="BF108" s="41"/>
      <c r="BG108" s="42"/>
      <c r="BH108" s="41"/>
      <c r="BI108" s="42"/>
      <c r="BJ108" s="41"/>
      <c r="BK108" s="42"/>
      <c r="BL108" s="41"/>
      <c r="BM108" s="42"/>
    </row>
    <row r="109" spans="2:65">
      <c r="B109" s="179"/>
      <c r="C109" s="36" t="str">
        <f>C107</f>
        <v>美容費</v>
      </c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42"/>
      <c r="P109" s="41"/>
      <c r="Q109" s="42"/>
      <c r="R109" s="41"/>
      <c r="S109" s="42"/>
      <c r="T109" s="41"/>
      <c r="U109" s="42"/>
      <c r="V109" s="41"/>
      <c r="W109" s="42"/>
      <c r="X109" s="41"/>
      <c r="Y109" s="42"/>
      <c r="Z109" s="41"/>
      <c r="AA109" s="42"/>
      <c r="AB109" s="41"/>
      <c r="AC109" s="42"/>
      <c r="AD109" s="41"/>
      <c r="AE109" s="42"/>
      <c r="AF109" s="41"/>
      <c r="AG109" s="42"/>
      <c r="AH109" s="41"/>
      <c r="AI109" s="42"/>
      <c r="AJ109" s="41"/>
      <c r="AK109" s="42"/>
      <c r="AL109" s="41"/>
      <c r="AM109" s="42"/>
      <c r="AN109" s="41"/>
      <c r="AO109" s="42"/>
      <c r="AP109" s="41"/>
      <c r="AQ109" s="42"/>
      <c r="AR109" s="41"/>
      <c r="AS109" s="42"/>
      <c r="AT109" s="41"/>
      <c r="AU109" s="42"/>
      <c r="AV109" s="41"/>
      <c r="AW109" s="42"/>
      <c r="AX109" s="41"/>
      <c r="AY109" s="42"/>
      <c r="AZ109" s="41"/>
      <c r="BA109" s="42"/>
      <c r="BB109" s="41"/>
      <c r="BC109" s="42"/>
      <c r="BD109" s="41"/>
      <c r="BE109" s="42"/>
      <c r="BF109" s="41"/>
      <c r="BG109" s="42"/>
      <c r="BH109" s="41"/>
      <c r="BI109" s="42"/>
      <c r="BJ109" s="41"/>
      <c r="BK109" s="42"/>
      <c r="BL109" s="41"/>
      <c r="BM109" s="42"/>
    </row>
    <row r="110" spans="2:65">
      <c r="B110" s="179"/>
      <c r="C110" s="38" t="s">
        <v>52</v>
      </c>
      <c r="D110" s="169">
        <f>SUM(D107:D109)</f>
        <v>0</v>
      </c>
      <c r="E110" s="170"/>
      <c r="F110" s="169">
        <f>SUM(F107:F109)</f>
        <v>0</v>
      </c>
      <c r="G110" s="170"/>
      <c r="H110" s="169">
        <f>SUM(H107:H109)</f>
        <v>0</v>
      </c>
      <c r="I110" s="170"/>
      <c r="J110" s="169">
        <f>SUM(J107:J109)</f>
        <v>0</v>
      </c>
      <c r="K110" s="170"/>
      <c r="L110" s="169">
        <f>SUM(L107:L109)</f>
        <v>0</v>
      </c>
      <c r="M110" s="170"/>
      <c r="N110" s="169">
        <f>SUM(N107:N109)</f>
        <v>0</v>
      </c>
      <c r="O110" s="170"/>
      <c r="P110" s="169">
        <f>SUM(P107:P109)</f>
        <v>0</v>
      </c>
      <c r="Q110" s="170"/>
      <c r="R110" s="169">
        <f>SUM(R107:R109)</f>
        <v>0</v>
      </c>
      <c r="S110" s="170"/>
      <c r="T110" s="169">
        <f>SUM(T107:T109)</f>
        <v>0</v>
      </c>
      <c r="U110" s="170"/>
      <c r="V110" s="169">
        <f>SUM(V107:V109)</f>
        <v>0</v>
      </c>
      <c r="W110" s="170"/>
      <c r="X110" s="169">
        <f>SUM(X107:X109)</f>
        <v>0</v>
      </c>
      <c r="Y110" s="170"/>
      <c r="Z110" s="169">
        <f>SUM(Z107:Z109)</f>
        <v>0</v>
      </c>
      <c r="AA110" s="170"/>
      <c r="AB110" s="169">
        <f>SUM(AB107:AB109)</f>
        <v>0</v>
      </c>
      <c r="AC110" s="170"/>
      <c r="AD110" s="169">
        <f>SUM(AD107:AD109)</f>
        <v>0</v>
      </c>
      <c r="AE110" s="170"/>
      <c r="AF110" s="169">
        <f>SUM(AF107:AF109)</f>
        <v>0</v>
      </c>
      <c r="AG110" s="170"/>
      <c r="AH110" s="169">
        <f>SUM(AH107:AH109)</f>
        <v>0</v>
      </c>
      <c r="AI110" s="170"/>
      <c r="AJ110" s="169">
        <f>SUM(AJ107:AJ109)</f>
        <v>0</v>
      </c>
      <c r="AK110" s="170"/>
      <c r="AL110" s="169">
        <f>SUM(AL107:AL109)</f>
        <v>0</v>
      </c>
      <c r="AM110" s="170"/>
      <c r="AN110" s="169">
        <f>SUM(AN107:AN109)</f>
        <v>0</v>
      </c>
      <c r="AO110" s="170"/>
      <c r="AP110" s="169">
        <f>SUM(AP107:AP109)</f>
        <v>0</v>
      </c>
      <c r="AQ110" s="170"/>
      <c r="AR110" s="169">
        <f>SUM(AR107:AR109)</f>
        <v>0</v>
      </c>
      <c r="AS110" s="170"/>
      <c r="AT110" s="169">
        <f>SUM(AT107:AT109)</f>
        <v>0</v>
      </c>
      <c r="AU110" s="170"/>
      <c r="AV110" s="169">
        <f>SUM(AV107:AV109)</f>
        <v>0</v>
      </c>
      <c r="AW110" s="170"/>
      <c r="AX110" s="169">
        <f>SUM(AX107:AX109)</f>
        <v>0</v>
      </c>
      <c r="AY110" s="170"/>
      <c r="AZ110" s="169">
        <f>SUM(AZ107:AZ109)</f>
        <v>0</v>
      </c>
      <c r="BA110" s="170"/>
      <c r="BB110" s="169">
        <f>SUM(BB107:BB109)</f>
        <v>0</v>
      </c>
      <c r="BC110" s="170"/>
      <c r="BD110" s="169">
        <f>SUM(BD107:BD109)</f>
        <v>0</v>
      </c>
      <c r="BE110" s="170"/>
      <c r="BF110" s="169">
        <f>SUM(BF107:BF109)</f>
        <v>0</v>
      </c>
      <c r="BG110" s="170"/>
      <c r="BH110" s="169">
        <f>SUM(BH107:BH109)</f>
        <v>0</v>
      </c>
      <c r="BI110" s="170"/>
      <c r="BJ110" s="205">
        <f>SUM(BJ107:BJ109)</f>
        <v>0</v>
      </c>
      <c r="BK110" s="206"/>
      <c r="BL110" s="205">
        <f>SUM(BL107:BL109)</f>
        <v>0</v>
      </c>
      <c r="BM110" s="206"/>
    </row>
    <row r="111" spans="2:65">
      <c r="B111" s="179"/>
      <c r="C111" s="36" t="str">
        <f>設定!L10</f>
        <v>交際費</v>
      </c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42"/>
      <c r="P111" s="41"/>
      <c r="Q111" s="42"/>
      <c r="R111" s="41"/>
      <c r="S111" s="42"/>
      <c r="T111" s="41"/>
      <c r="U111" s="42"/>
      <c r="V111" s="41"/>
      <c r="W111" s="42"/>
      <c r="X111" s="41"/>
      <c r="Y111" s="42"/>
      <c r="Z111" s="41"/>
      <c r="AA111" s="42"/>
      <c r="AB111" s="41"/>
      <c r="AC111" s="42"/>
      <c r="AD111" s="41"/>
      <c r="AE111" s="42"/>
      <c r="AF111" s="41"/>
      <c r="AG111" s="42"/>
      <c r="AH111" s="41"/>
      <c r="AI111" s="42"/>
      <c r="AJ111" s="41"/>
      <c r="AK111" s="42"/>
      <c r="AL111" s="41"/>
      <c r="AM111" s="42"/>
      <c r="AN111" s="41"/>
      <c r="AO111" s="42"/>
      <c r="AP111" s="41"/>
      <c r="AQ111" s="42"/>
      <c r="AR111" s="41"/>
      <c r="AS111" s="42"/>
      <c r="AT111" s="41"/>
      <c r="AU111" s="42"/>
      <c r="AV111" s="41"/>
      <c r="AW111" s="42"/>
      <c r="AX111" s="41"/>
      <c r="AY111" s="42"/>
      <c r="AZ111" s="41"/>
      <c r="BA111" s="42"/>
      <c r="BB111" s="41"/>
      <c r="BC111" s="42"/>
      <c r="BD111" s="41"/>
      <c r="BE111" s="42"/>
      <c r="BF111" s="41"/>
      <c r="BG111" s="42"/>
      <c r="BH111" s="41"/>
      <c r="BI111" s="42"/>
      <c r="BJ111" s="41"/>
      <c r="BK111" s="42"/>
      <c r="BL111" s="41"/>
      <c r="BM111" s="42"/>
    </row>
    <row r="112" spans="2:65">
      <c r="B112" s="179"/>
      <c r="C112" s="36" t="str">
        <f>C111</f>
        <v>交際費</v>
      </c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42"/>
      <c r="P112" s="41"/>
      <c r="Q112" s="42"/>
      <c r="R112" s="41"/>
      <c r="S112" s="42"/>
      <c r="T112" s="41"/>
      <c r="U112" s="42"/>
      <c r="V112" s="41"/>
      <c r="W112" s="42"/>
      <c r="X112" s="41"/>
      <c r="Y112" s="42"/>
      <c r="Z112" s="41"/>
      <c r="AA112" s="42"/>
      <c r="AB112" s="41"/>
      <c r="AC112" s="42"/>
      <c r="AD112" s="41"/>
      <c r="AE112" s="42"/>
      <c r="AF112" s="41"/>
      <c r="AG112" s="42"/>
      <c r="AH112" s="41"/>
      <c r="AI112" s="42"/>
      <c r="AJ112" s="41"/>
      <c r="AK112" s="42"/>
      <c r="AL112" s="41"/>
      <c r="AM112" s="42"/>
      <c r="AN112" s="41"/>
      <c r="AO112" s="42"/>
      <c r="AP112" s="41"/>
      <c r="AQ112" s="42"/>
      <c r="AR112" s="41"/>
      <c r="AS112" s="42"/>
      <c r="AT112" s="41"/>
      <c r="AU112" s="42"/>
      <c r="AV112" s="41"/>
      <c r="AW112" s="42"/>
      <c r="AX112" s="41"/>
      <c r="AY112" s="42"/>
      <c r="AZ112" s="41"/>
      <c r="BA112" s="42"/>
      <c r="BB112" s="41"/>
      <c r="BC112" s="42"/>
      <c r="BD112" s="41"/>
      <c r="BE112" s="42"/>
      <c r="BF112" s="41"/>
      <c r="BG112" s="42"/>
      <c r="BH112" s="41"/>
      <c r="BI112" s="42"/>
      <c r="BJ112" s="41"/>
      <c r="BK112" s="42"/>
      <c r="BL112" s="41"/>
      <c r="BM112" s="42"/>
    </row>
    <row r="113" spans="2:65">
      <c r="B113" s="179"/>
      <c r="C113" s="36" t="str">
        <f>C111</f>
        <v>交際費</v>
      </c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42"/>
      <c r="P113" s="41"/>
      <c r="Q113" s="42"/>
      <c r="R113" s="41"/>
      <c r="S113" s="42"/>
      <c r="T113" s="41"/>
      <c r="U113" s="42"/>
      <c r="V113" s="41"/>
      <c r="W113" s="42"/>
      <c r="X113" s="41"/>
      <c r="Y113" s="42"/>
      <c r="Z113" s="41"/>
      <c r="AA113" s="42"/>
      <c r="AB113" s="41"/>
      <c r="AC113" s="42"/>
      <c r="AD113" s="41"/>
      <c r="AE113" s="42"/>
      <c r="AF113" s="41"/>
      <c r="AG113" s="42"/>
      <c r="AH113" s="41"/>
      <c r="AI113" s="42"/>
      <c r="AJ113" s="41"/>
      <c r="AK113" s="42"/>
      <c r="AL113" s="41"/>
      <c r="AM113" s="42"/>
      <c r="AN113" s="41"/>
      <c r="AO113" s="42"/>
      <c r="AP113" s="41"/>
      <c r="AQ113" s="42"/>
      <c r="AR113" s="41"/>
      <c r="AS113" s="42"/>
      <c r="AT113" s="41"/>
      <c r="AU113" s="42"/>
      <c r="AV113" s="41"/>
      <c r="AW113" s="42"/>
      <c r="AX113" s="41"/>
      <c r="AY113" s="42"/>
      <c r="AZ113" s="41"/>
      <c r="BA113" s="42"/>
      <c r="BB113" s="41"/>
      <c r="BC113" s="42"/>
      <c r="BD113" s="41"/>
      <c r="BE113" s="42"/>
      <c r="BF113" s="41"/>
      <c r="BG113" s="42"/>
      <c r="BH113" s="41"/>
      <c r="BI113" s="42"/>
      <c r="BJ113" s="41"/>
      <c r="BK113" s="42"/>
      <c r="BL113" s="41"/>
      <c r="BM113" s="42"/>
    </row>
    <row r="114" spans="2:65">
      <c r="B114" s="179"/>
      <c r="C114" s="38" t="s">
        <v>52</v>
      </c>
      <c r="D114" s="169">
        <f>SUM(D111:D113)</f>
        <v>0</v>
      </c>
      <c r="E114" s="170"/>
      <c r="F114" s="169">
        <f>SUM(F111:F113)</f>
        <v>0</v>
      </c>
      <c r="G114" s="170"/>
      <c r="H114" s="169">
        <f>SUM(H111:H113)</f>
        <v>0</v>
      </c>
      <c r="I114" s="170"/>
      <c r="J114" s="169">
        <f>SUM(J111:J113)</f>
        <v>0</v>
      </c>
      <c r="K114" s="170"/>
      <c r="L114" s="169">
        <f>SUM(L111:L113)</f>
        <v>0</v>
      </c>
      <c r="M114" s="170"/>
      <c r="N114" s="169">
        <f>SUM(N111:N113)</f>
        <v>0</v>
      </c>
      <c r="O114" s="170"/>
      <c r="P114" s="169">
        <f>SUM(P111:P113)</f>
        <v>0</v>
      </c>
      <c r="Q114" s="170"/>
      <c r="R114" s="169">
        <f>SUM(R111:R113)</f>
        <v>0</v>
      </c>
      <c r="S114" s="170"/>
      <c r="T114" s="169">
        <f>SUM(T111:T113)</f>
        <v>0</v>
      </c>
      <c r="U114" s="170"/>
      <c r="V114" s="169">
        <f>SUM(V111:V113)</f>
        <v>0</v>
      </c>
      <c r="W114" s="170"/>
      <c r="X114" s="169">
        <f>SUM(X111:X113)</f>
        <v>0</v>
      </c>
      <c r="Y114" s="170"/>
      <c r="Z114" s="169">
        <f>SUM(Z111:Z113)</f>
        <v>0</v>
      </c>
      <c r="AA114" s="170"/>
      <c r="AB114" s="169">
        <f>SUM(AB111:AB113)</f>
        <v>0</v>
      </c>
      <c r="AC114" s="170"/>
      <c r="AD114" s="169">
        <f>SUM(AD111:AD113)</f>
        <v>0</v>
      </c>
      <c r="AE114" s="170"/>
      <c r="AF114" s="169">
        <f>SUM(AF111:AF113)</f>
        <v>0</v>
      </c>
      <c r="AG114" s="170"/>
      <c r="AH114" s="169">
        <f>SUM(AH111:AH113)</f>
        <v>0</v>
      </c>
      <c r="AI114" s="170"/>
      <c r="AJ114" s="169">
        <f>SUM(AJ111:AJ113)</f>
        <v>0</v>
      </c>
      <c r="AK114" s="170"/>
      <c r="AL114" s="169">
        <f>SUM(AL111:AL113)</f>
        <v>0</v>
      </c>
      <c r="AM114" s="170"/>
      <c r="AN114" s="169">
        <f>SUM(AN111:AN113)</f>
        <v>0</v>
      </c>
      <c r="AO114" s="170"/>
      <c r="AP114" s="169">
        <f>SUM(AP111:AP113)</f>
        <v>0</v>
      </c>
      <c r="AQ114" s="170"/>
      <c r="AR114" s="169">
        <f>SUM(AR111:AR113)</f>
        <v>0</v>
      </c>
      <c r="AS114" s="170"/>
      <c r="AT114" s="169">
        <f>SUM(AT111:AT113)</f>
        <v>0</v>
      </c>
      <c r="AU114" s="170"/>
      <c r="AV114" s="169">
        <f>SUM(AV111:AV113)</f>
        <v>0</v>
      </c>
      <c r="AW114" s="170"/>
      <c r="AX114" s="169">
        <f>SUM(AX111:AX113)</f>
        <v>0</v>
      </c>
      <c r="AY114" s="170"/>
      <c r="AZ114" s="169">
        <f>SUM(AZ111:AZ113)</f>
        <v>0</v>
      </c>
      <c r="BA114" s="170"/>
      <c r="BB114" s="169">
        <f>SUM(BB111:BB113)</f>
        <v>0</v>
      </c>
      <c r="BC114" s="170"/>
      <c r="BD114" s="169">
        <f>SUM(BD111:BD113)</f>
        <v>0</v>
      </c>
      <c r="BE114" s="170"/>
      <c r="BF114" s="169">
        <f>SUM(BF111:BF113)</f>
        <v>0</v>
      </c>
      <c r="BG114" s="170"/>
      <c r="BH114" s="169">
        <f>SUM(BH111:BH113)</f>
        <v>0</v>
      </c>
      <c r="BI114" s="170"/>
      <c r="BJ114" s="205">
        <f>SUM(BJ111:BJ113)</f>
        <v>0</v>
      </c>
      <c r="BK114" s="206"/>
      <c r="BL114" s="205">
        <f>SUM(BL111:BL113)</f>
        <v>0</v>
      </c>
      <c r="BM114" s="206"/>
    </row>
    <row r="115" spans="2:65">
      <c r="B115" s="179"/>
      <c r="C115" s="36" t="str">
        <f>設定!L11</f>
        <v>その他</v>
      </c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42"/>
      <c r="P115" s="41"/>
      <c r="Q115" s="42"/>
      <c r="R115" s="41"/>
      <c r="S115" s="42"/>
      <c r="T115" s="41"/>
      <c r="U115" s="42"/>
      <c r="V115" s="41"/>
      <c r="W115" s="42"/>
      <c r="X115" s="41"/>
      <c r="Y115" s="42"/>
      <c r="Z115" s="41"/>
      <c r="AA115" s="42"/>
      <c r="AB115" s="41"/>
      <c r="AC115" s="42"/>
      <c r="AD115" s="41"/>
      <c r="AE115" s="42"/>
      <c r="AF115" s="41"/>
      <c r="AG115" s="42"/>
      <c r="AH115" s="41"/>
      <c r="AI115" s="42"/>
      <c r="AJ115" s="41"/>
      <c r="AK115" s="42"/>
      <c r="AL115" s="41"/>
      <c r="AM115" s="42"/>
      <c r="AN115" s="41"/>
      <c r="AO115" s="42"/>
      <c r="AP115" s="41"/>
      <c r="AQ115" s="42"/>
      <c r="AR115" s="41"/>
      <c r="AS115" s="42"/>
      <c r="AT115" s="41"/>
      <c r="AU115" s="42"/>
      <c r="AV115" s="41"/>
      <c r="AW115" s="42"/>
      <c r="AX115" s="41"/>
      <c r="AY115" s="42"/>
      <c r="AZ115" s="41"/>
      <c r="BA115" s="42"/>
      <c r="BB115" s="41"/>
      <c r="BC115" s="42"/>
      <c r="BD115" s="41"/>
      <c r="BE115" s="42"/>
      <c r="BF115" s="41"/>
      <c r="BG115" s="42"/>
      <c r="BH115" s="41"/>
      <c r="BI115" s="42"/>
      <c r="BJ115" s="41"/>
      <c r="BK115" s="42"/>
      <c r="BL115" s="41"/>
      <c r="BM115" s="42"/>
    </row>
    <row r="116" spans="2:65">
      <c r="B116" s="179"/>
      <c r="C116" s="36" t="str">
        <f>C115</f>
        <v>その他</v>
      </c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42"/>
      <c r="P116" s="41"/>
      <c r="Q116" s="42"/>
      <c r="R116" s="41"/>
      <c r="S116" s="42"/>
      <c r="T116" s="41"/>
      <c r="U116" s="42"/>
      <c r="V116" s="41"/>
      <c r="W116" s="42"/>
      <c r="X116" s="41"/>
      <c r="Y116" s="42"/>
      <c r="Z116" s="41"/>
      <c r="AA116" s="42"/>
      <c r="AB116" s="41"/>
      <c r="AC116" s="42"/>
      <c r="AD116" s="41"/>
      <c r="AE116" s="42"/>
      <c r="AF116" s="41"/>
      <c r="AG116" s="42"/>
      <c r="AH116" s="41"/>
      <c r="AI116" s="42"/>
      <c r="AJ116" s="41"/>
      <c r="AK116" s="42"/>
      <c r="AL116" s="41"/>
      <c r="AM116" s="42"/>
      <c r="AN116" s="41"/>
      <c r="AO116" s="42"/>
      <c r="AP116" s="41"/>
      <c r="AQ116" s="42"/>
      <c r="AR116" s="41"/>
      <c r="AS116" s="42"/>
      <c r="AT116" s="41"/>
      <c r="AU116" s="42"/>
      <c r="AV116" s="41"/>
      <c r="AW116" s="42"/>
      <c r="AX116" s="41"/>
      <c r="AY116" s="42"/>
      <c r="AZ116" s="41"/>
      <c r="BA116" s="42"/>
      <c r="BB116" s="41"/>
      <c r="BC116" s="42"/>
      <c r="BD116" s="41"/>
      <c r="BE116" s="42"/>
      <c r="BF116" s="41"/>
      <c r="BG116" s="42"/>
      <c r="BH116" s="41"/>
      <c r="BI116" s="42"/>
      <c r="BJ116" s="41"/>
      <c r="BK116" s="42"/>
      <c r="BL116" s="41"/>
      <c r="BM116" s="42"/>
    </row>
    <row r="117" spans="2:65">
      <c r="B117" s="179"/>
      <c r="C117" s="36" t="str">
        <f>C115</f>
        <v>その他</v>
      </c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42"/>
      <c r="P117" s="41"/>
      <c r="Q117" s="42"/>
      <c r="R117" s="41"/>
      <c r="S117" s="42"/>
      <c r="T117" s="41"/>
      <c r="U117" s="42"/>
      <c r="V117" s="41"/>
      <c r="W117" s="42"/>
      <c r="X117" s="41"/>
      <c r="Y117" s="42"/>
      <c r="Z117" s="41"/>
      <c r="AA117" s="42"/>
      <c r="AB117" s="41"/>
      <c r="AC117" s="42"/>
      <c r="AD117" s="41"/>
      <c r="AE117" s="42"/>
      <c r="AF117" s="41"/>
      <c r="AG117" s="42"/>
      <c r="AH117" s="41"/>
      <c r="AI117" s="42"/>
      <c r="AJ117" s="41"/>
      <c r="AK117" s="42"/>
      <c r="AL117" s="41"/>
      <c r="AM117" s="42"/>
      <c r="AN117" s="41"/>
      <c r="AO117" s="42"/>
      <c r="AP117" s="41"/>
      <c r="AQ117" s="42"/>
      <c r="AR117" s="41"/>
      <c r="AS117" s="42"/>
      <c r="AT117" s="41"/>
      <c r="AU117" s="42"/>
      <c r="AV117" s="41"/>
      <c r="AW117" s="42"/>
      <c r="AX117" s="41"/>
      <c r="AY117" s="42"/>
      <c r="AZ117" s="41"/>
      <c r="BA117" s="42"/>
      <c r="BB117" s="41"/>
      <c r="BC117" s="42"/>
      <c r="BD117" s="41"/>
      <c r="BE117" s="42"/>
      <c r="BF117" s="41"/>
      <c r="BG117" s="42"/>
      <c r="BH117" s="41"/>
      <c r="BI117" s="42"/>
      <c r="BJ117" s="41"/>
      <c r="BK117" s="42"/>
      <c r="BL117" s="41"/>
      <c r="BM117" s="42"/>
    </row>
    <row r="118" spans="2:65">
      <c r="B118" s="179"/>
      <c r="C118" s="38" t="s">
        <v>52</v>
      </c>
      <c r="D118" s="169">
        <f>SUM(D115:D117)</f>
        <v>0</v>
      </c>
      <c r="E118" s="170"/>
      <c r="F118" s="169">
        <f>SUM(F115:F117)</f>
        <v>0</v>
      </c>
      <c r="G118" s="170"/>
      <c r="H118" s="169">
        <f>SUM(H115:H117)</f>
        <v>0</v>
      </c>
      <c r="I118" s="170"/>
      <c r="J118" s="169">
        <f>SUM(J115:J117)</f>
        <v>0</v>
      </c>
      <c r="K118" s="170"/>
      <c r="L118" s="169">
        <f>SUM(L115:L117)</f>
        <v>0</v>
      </c>
      <c r="M118" s="170"/>
      <c r="N118" s="169">
        <f>SUM(N115:N117)</f>
        <v>0</v>
      </c>
      <c r="O118" s="170"/>
      <c r="P118" s="169">
        <f>SUM(P115:P117)</f>
        <v>0</v>
      </c>
      <c r="Q118" s="170"/>
      <c r="R118" s="169">
        <f>SUM(R115:R117)</f>
        <v>0</v>
      </c>
      <c r="S118" s="170"/>
      <c r="T118" s="169">
        <f>SUM(T115:T117)</f>
        <v>0</v>
      </c>
      <c r="U118" s="170"/>
      <c r="V118" s="169">
        <f>SUM(V115:V117)</f>
        <v>0</v>
      </c>
      <c r="W118" s="170"/>
      <c r="X118" s="169">
        <f>SUM(X115:X117)</f>
        <v>0</v>
      </c>
      <c r="Y118" s="170"/>
      <c r="Z118" s="169">
        <f>SUM(Z115:Z117)</f>
        <v>0</v>
      </c>
      <c r="AA118" s="170"/>
      <c r="AB118" s="169">
        <f>SUM(AB115:AB117)</f>
        <v>0</v>
      </c>
      <c r="AC118" s="170"/>
      <c r="AD118" s="169">
        <f>SUM(AD115:AD117)</f>
        <v>0</v>
      </c>
      <c r="AE118" s="170"/>
      <c r="AF118" s="169">
        <f>SUM(AF115:AF117)</f>
        <v>0</v>
      </c>
      <c r="AG118" s="170"/>
      <c r="AH118" s="169">
        <f>SUM(AH115:AH117)</f>
        <v>0</v>
      </c>
      <c r="AI118" s="170"/>
      <c r="AJ118" s="169">
        <f>SUM(AJ115:AJ117)</f>
        <v>0</v>
      </c>
      <c r="AK118" s="170"/>
      <c r="AL118" s="169">
        <f>SUM(AL115:AL117)</f>
        <v>0</v>
      </c>
      <c r="AM118" s="170"/>
      <c r="AN118" s="169">
        <f>SUM(AN115:AN117)</f>
        <v>0</v>
      </c>
      <c r="AO118" s="170"/>
      <c r="AP118" s="169">
        <f>SUM(AP115:AP117)</f>
        <v>0</v>
      </c>
      <c r="AQ118" s="170"/>
      <c r="AR118" s="169">
        <f>SUM(AR115:AR117)</f>
        <v>0</v>
      </c>
      <c r="AS118" s="170"/>
      <c r="AT118" s="169">
        <f>SUM(AT115:AT117)</f>
        <v>0</v>
      </c>
      <c r="AU118" s="170"/>
      <c r="AV118" s="169">
        <f>SUM(AV115:AV117)</f>
        <v>0</v>
      </c>
      <c r="AW118" s="170"/>
      <c r="AX118" s="169">
        <f>SUM(AX115:AX117)</f>
        <v>0</v>
      </c>
      <c r="AY118" s="170"/>
      <c r="AZ118" s="169">
        <f>SUM(AZ115:AZ117)</f>
        <v>0</v>
      </c>
      <c r="BA118" s="170"/>
      <c r="BB118" s="169">
        <f>SUM(BB115:BB117)</f>
        <v>0</v>
      </c>
      <c r="BC118" s="170"/>
      <c r="BD118" s="169">
        <f>SUM(BD115:BD117)</f>
        <v>0</v>
      </c>
      <c r="BE118" s="170"/>
      <c r="BF118" s="169">
        <f>SUM(BF115:BF117)</f>
        <v>0</v>
      </c>
      <c r="BG118" s="170"/>
      <c r="BH118" s="169">
        <f>SUM(BH115:BH117)</f>
        <v>0</v>
      </c>
      <c r="BI118" s="170"/>
      <c r="BJ118" s="205">
        <f>SUM(BJ115:BJ117)</f>
        <v>0</v>
      </c>
      <c r="BK118" s="206"/>
      <c r="BL118" s="205">
        <f>SUM(BL115:BL117)</f>
        <v>0</v>
      </c>
      <c r="BM118" s="206"/>
    </row>
    <row r="119" spans="2:65">
      <c r="B119" s="179"/>
      <c r="C119" s="36">
        <f>設定!L12</f>
        <v>0</v>
      </c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42"/>
      <c r="P119" s="41"/>
      <c r="Q119" s="42"/>
      <c r="R119" s="41"/>
      <c r="S119" s="42"/>
      <c r="T119" s="41"/>
      <c r="U119" s="42"/>
      <c r="V119" s="41"/>
      <c r="W119" s="42"/>
      <c r="X119" s="41"/>
      <c r="Y119" s="42"/>
      <c r="Z119" s="41"/>
      <c r="AA119" s="42"/>
      <c r="AB119" s="41"/>
      <c r="AC119" s="42"/>
      <c r="AD119" s="41"/>
      <c r="AE119" s="42"/>
      <c r="AF119" s="41"/>
      <c r="AG119" s="42"/>
      <c r="AH119" s="41"/>
      <c r="AI119" s="42"/>
      <c r="AJ119" s="41"/>
      <c r="AK119" s="42"/>
      <c r="AL119" s="41"/>
      <c r="AM119" s="42"/>
      <c r="AN119" s="41"/>
      <c r="AO119" s="42"/>
      <c r="AP119" s="41"/>
      <c r="AQ119" s="42"/>
      <c r="AR119" s="41"/>
      <c r="AS119" s="42"/>
      <c r="AT119" s="41"/>
      <c r="AU119" s="42"/>
      <c r="AV119" s="41"/>
      <c r="AW119" s="42"/>
      <c r="AX119" s="41"/>
      <c r="AY119" s="42"/>
      <c r="AZ119" s="41"/>
      <c r="BA119" s="42"/>
      <c r="BB119" s="41"/>
      <c r="BC119" s="42"/>
      <c r="BD119" s="41"/>
      <c r="BE119" s="42"/>
      <c r="BF119" s="41"/>
      <c r="BG119" s="42"/>
      <c r="BH119" s="41"/>
      <c r="BI119" s="42"/>
      <c r="BJ119" s="41"/>
      <c r="BK119" s="42"/>
      <c r="BL119" s="41"/>
      <c r="BM119" s="42"/>
    </row>
    <row r="120" spans="2:65">
      <c r="B120" s="179"/>
      <c r="C120" s="36">
        <f>C119</f>
        <v>0</v>
      </c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42"/>
      <c r="P120" s="41"/>
      <c r="Q120" s="42"/>
      <c r="R120" s="41"/>
      <c r="S120" s="42"/>
      <c r="T120" s="41"/>
      <c r="U120" s="42"/>
      <c r="V120" s="41"/>
      <c r="W120" s="42"/>
      <c r="X120" s="41"/>
      <c r="Y120" s="42"/>
      <c r="Z120" s="41"/>
      <c r="AA120" s="42"/>
      <c r="AB120" s="41"/>
      <c r="AC120" s="42"/>
      <c r="AD120" s="41"/>
      <c r="AE120" s="42"/>
      <c r="AF120" s="41"/>
      <c r="AG120" s="42"/>
      <c r="AH120" s="41"/>
      <c r="AI120" s="42"/>
      <c r="AJ120" s="41"/>
      <c r="AK120" s="42"/>
      <c r="AL120" s="41"/>
      <c r="AM120" s="42"/>
      <c r="AN120" s="41"/>
      <c r="AO120" s="42"/>
      <c r="AP120" s="41"/>
      <c r="AQ120" s="42"/>
      <c r="AR120" s="41"/>
      <c r="AS120" s="42"/>
      <c r="AT120" s="41"/>
      <c r="AU120" s="42"/>
      <c r="AV120" s="41"/>
      <c r="AW120" s="42"/>
      <c r="AX120" s="41"/>
      <c r="AY120" s="42"/>
      <c r="AZ120" s="41"/>
      <c r="BA120" s="42"/>
      <c r="BB120" s="41"/>
      <c r="BC120" s="42"/>
      <c r="BD120" s="41"/>
      <c r="BE120" s="42"/>
      <c r="BF120" s="41"/>
      <c r="BG120" s="42"/>
      <c r="BH120" s="41"/>
      <c r="BI120" s="42"/>
      <c r="BJ120" s="41"/>
      <c r="BK120" s="42"/>
      <c r="BL120" s="41"/>
      <c r="BM120" s="42"/>
    </row>
    <row r="121" spans="2:65">
      <c r="B121" s="179"/>
      <c r="C121" s="36">
        <f>C119</f>
        <v>0</v>
      </c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42"/>
      <c r="P121" s="41"/>
      <c r="Q121" s="42"/>
      <c r="R121" s="41"/>
      <c r="S121" s="42"/>
      <c r="T121" s="41"/>
      <c r="U121" s="42"/>
      <c r="V121" s="41"/>
      <c r="W121" s="42"/>
      <c r="X121" s="41"/>
      <c r="Y121" s="42"/>
      <c r="Z121" s="41"/>
      <c r="AA121" s="42"/>
      <c r="AB121" s="41"/>
      <c r="AC121" s="42"/>
      <c r="AD121" s="41"/>
      <c r="AE121" s="42"/>
      <c r="AF121" s="41"/>
      <c r="AG121" s="42"/>
      <c r="AH121" s="41"/>
      <c r="AI121" s="42"/>
      <c r="AJ121" s="41"/>
      <c r="AK121" s="42"/>
      <c r="AL121" s="41"/>
      <c r="AM121" s="42"/>
      <c r="AN121" s="41"/>
      <c r="AO121" s="42"/>
      <c r="AP121" s="41"/>
      <c r="AQ121" s="42"/>
      <c r="AR121" s="41"/>
      <c r="AS121" s="42"/>
      <c r="AT121" s="41"/>
      <c r="AU121" s="42"/>
      <c r="AV121" s="41"/>
      <c r="AW121" s="42"/>
      <c r="AX121" s="41"/>
      <c r="AY121" s="42"/>
      <c r="AZ121" s="41"/>
      <c r="BA121" s="42"/>
      <c r="BB121" s="41"/>
      <c r="BC121" s="42"/>
      <c r="BD121" s="41"/>
      <c r="BE121" s="42"/>
      <c r="BF121" s="41"/>
      <c r="BG121" s="42"/>
      <c r="BH121" s="41"/>
      <c r="BI121" s="42"/>
      <c r="BJ121" s="41"/>
      <c r="BK121" s="42"/>
      <c r="BL121" s="41"/>
      <c r="BM121" s="42"/>
    </row>
    <row r="122" spans="2:65">
      <c r="B122" s="179"/>
      <c r="C122" s="38" t="s">
        <v>52</v>
      </c>
      <c r="D122" s="169">
        <f>SUM(D119:D121)</f>
        <v>0</v>
      </c>
      <c r="E122" s="170"/>
      <c r="F122" s="169">
        <f>SUM(F119:F121)</f>
        <v>0</v>
      </c>
      <c r="G122" s="170"/>
      <c r="H122" s="169">
        <f>SUM(H119:H121)</f>
        <v>0</v>
      </c>
      <c r="I122" s="170"/>
      <c r="J122" s="169">
        <f>SUM(J119:J121)</f>
        <v>0</v>
      </c>
      <c r="K122" s="170"/>
      <c r="L122" s="169">
        <f>SUM(L119:L121)</f>
        <v>0</v>
      </c>
      <c r="M122" s="170"/>
      <c r="N122" s="169">
        <f>SUM(N119:N121)</f>
        <v>0</v>
      </c>
      <c r="O122" s="170"/>
      <c r="P122" s="169">
        <f>SUM(P119:P121)</f>
        <v>0</v>
      </c>
      <c r="Q122" s="170"/>
      <c r="R122" s="169">
        <f>SUM(R119:R121)</f>
        <v>0</v>
      </c>
      <c r="S122" s="170"/>
      <c r="T122" s="169">
        <f>SUM(T119:T121)</f>
        <v>0</v>
      </c>
      <c r="U122" s="170"/>
      <c r="V122" s="169">
        <f>SUM(V119:V121)</f>
        <v>0</v>
      </c>
      <c r="W122" s="170"/>
      <c r="X122" s="169">
        <f>SUM(X119:X121)</f>
        <v>0</v>
      </c>
      <c r="Y122" s="170"/>
      <c r="Z122" s="169">
        <f>SUM(Z119:Z121)</f>
        <v>0</v>
      </c>
      <c r="AA122" s="170"/>
      <c r="AB122" s="169">
        <f>SUM(AB119:AB121)</f>
        <v>0</v>
      </c>
      <c r="AC122" s="170"/>
      <c r="AD122" s="169">
        <f>SUM(AD119:AD121)</f>
        <v>0</v>
      </c>
      <c r="AE122" s="170"/>
      <c r="AF122" s="169">
        <f>SUM(AF119:AF121)</f>
        <v>0</v>
      </c>
      <c r="AG122" s="170"/>
      <c r="AH122" s="169">
        <f>SUM(AH119:AH121)</f>
        <v>0</v>
      </c>
      <c r="AI122" s="170"/>
      <c r="AJ122" s="169">
        <f>SUM(AJ119:AJ121)</f>
        <v>0</v>
      </c>
      <c r="AK122" s="170"/>
      <c r="AL122" s="169">
        <f>SUM(AL119:AL121)</f>
        <v>0</v>
      </c>
      <c r="AM122" s="170"/>
      <c r="AN122" s="169">
        <f>SUM(AN119:AN121)</f>
        <v>0</v>
      </c>
      <c r="AO122" s="170"/>
      <c r="AP122" s="169">
        <f>SUM(AP119:AP121)</f>
        <v>0</v>
      </c>
      <c r="AQ122" s="170"/>
      <c r="AR122" s="169">
        <f>SUM(AR119:AR121)</f>
        <v>0</v>
      </c>
      <c r="AS122" s="170"/>
      <c r="AT122" s="169">
        <f>SUM(AT119:AT121)</f>
        <v>0</v>
      </c>
      <c r="AU122" s="170"/>
      <c r="AV122" s="169">
        <f>SUM(AV119:AV121)</f>
        <v>0</v>
      </c>
      <c r="AW122" s="170"/>
      <c r="AX122" s="169">
        <f>SUM(AX119:AX121)</f>
        <v>0</v>
      </c>
      <c r="AY122" s="170"/>
      <c r="AZ122" s="169">
        <f>SUM(AZ119:AZ121)</f>
        <v>0</v>
      </c>
      <c r="BA122" s="170"/>
      <c r="BB122" s="169">
        <f>SUM(BB119:BB121)</f>
        <v>0</v>
      </c>
      <c r="BC122" s="170"/>
      <c r="BD122" s="169">
        <f>SUM(BD119:BD121)</f>
        <v>0</v>
      </c>
      <c r="BE122" s="170"/>
      <c r="BF122" s="169">
        <f>SUM(BF119:BF121)</f>
        <v>0</v>
      </c>
      <c r="BG122" s="170"/>
      <c r="BH122" s="169">
        <f>SUM(BH119:BH121)</f>
        <v>0</v>
      </c>
      <c r="BI122" s="170"/>
      <c r="BJ122" s="205">
        <f>SUM(BJ119:BJ121)</f>
        <v>0</v>
      </c>
      <c r="BK122" s="206"/>
      <c r="BL122" s="205">
        <f>SUM(BL119:BL121)</f>
        <v>0</v>
      </c>
      <c r="BM122" s="206"/>
    </row>
    <row r="123" spans="2:65">
      <c r="B123" s="179"/>
      <c r="C123" s="36">
        <f>設定!L13</f>
        <v>0</v>
      </c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42"/>
      <c r="P123" s="41"/>
      <c r="Q123" s="42"/>
      <c r="R123" s="41"/>
      <c r="S123" s="42"/>
      <c r="T123" s="41"/>
      <c r="U123" s="42"/>
      <c r="V123" s="41"/>
      <c r="W123" s="42"/>
      <c r="X123" s="41"/>
      <c r="Y123" s="42"/>
      <c r="Z123" s="41"/>
      <c r="AA123" s="42"/>
      <c r="AB123" s="41"/>
      <c r="AC123" s="42"/>
      <c r="AD123" s="41"/>
      <c r="AE123" s="42"/>
      <c r="AF123" s="41"/>
      <c r="AG123" s="42"/>
      <c r="AH123" s="41"/>
      <c r="AI123" s="42"/>
      <c r="AJ123" s="41"/>
      <c r="AK123" s="42"/>
      <c r="AL123" s="41"/>
      <c r="AM123" s="42"/>
      <c r="AN123" s="41"/>
      <c r="AO123" s="42"/>
      <c r="AP123" s="41"/>
      <c r="AQ123" s="42"/>
      <c r="AR123" s="41"/>
      <c r="AS123" s="42"/>
      <c r="AT123" s="41"/>
      <c r="AU123" s="42"/>
      <c r="AV123" s="41"/>
      <c r="AW123" s="42"/>
      <c r="AX123" s="41"/>
      <c r="AY123" s="42"/>
      <c r="AZ123" s="41"/>
      <c r="BA123" s="42"/>
      <c r="BB123" s="41"/>
      <c r="BC123" s="42"/>
      <c r="BD123" s="41"/>
      <c r="BE123" s="42"/>
      <c r="BF123" s="41"/>
      <c r="BG123" s="42"/>
      <c r="BH123" s="41"/>
      <c r="BI123" s="42"/>
      <c r="BJ123" s="41"/>
      <c r="BK123" s="42"/>
      <c r="BL123" s="41"/>
      <c r="BM123" s="42"/>
    </row>
    <row r="124" spans="2:65">
      <c r="B124" s="179"/>
      <c r="C124" s="36">
        <f>C123</f>
        <v>0</v>
      </c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42"/>
      <c r="P124" s="41"/>
      <c r="Q124" s="42"/>
      <c r="R124" s="41"/>
      <c r="S124" s="42"/>
      <c r="T124" s="41"/>
      <c r="U124" s="42"/>
      <c r="V124" s="41"/>
      <c r="W124" s="42"/>
      <c r="X124" s="41"/>
      <c r="Y124" s="42"/>
      <c r="Z124" s="41"/>
      <c r="AA124" s="42"/>
      <c r="AB124" s="41"/>
      <c r="AC124" s="42"/>
      <c r="AD124" s="41"/>
      <c r="AE124" s="42"/>
      <c r="AF124" s="41"/>
      <c r="AG124" s="42"/>
      <c r="AH124" s="41"/>
      <c r="AI124" s="42"/>
      <c r="AJ124" s="41"/>
      <c r="AK124" s="42"/>
      <c r="AL124" s="41"/>
      <c r="AM124" s="42"/>
      <c r="AN124" s="41"/>
      <c r="AO124" s="42"/>
      <c r="AP124" s="41"/>
      <c r="AQ124" s="42"/>
      <c r="AR124" s="41"/>
      <c r="AS124" s="42"/>
      <c r="AT124" s="41"/>
      <c r="AU124" s="42"/>
      <c r="AV124" s="41"/>
      <c r="AW124" s="42"/>
      <c r="AX124" s="41"/>
      <c r="AY124" s="42"/>
      <c r="AZ124" s="41"/>
      <c r="BA124" s="42"/>
      <c r="BB124" s="41"/>
      <c r="BC124" s="42"/>
      <c r="BD124" s="41"/>
      <c r="BE124" s="42"/>
      <c r="BF124" s="41"/>
      <c r="BG124" s="42"/>
      <c r="BH124" s="41"/>
      <c r="BI124" s="42"/>
      <c r="BJ124" s="41"/>
      <c r="BK124" s="42"/>
      <c r="BL124" s="41"/>
      <c r="BM124" s="42"/>
    </row>
    <row r="125" spans="2:65">
      <c r="B125" s="179"/>
      <c r="C125" s="36">
        <f>C123</f>
        <v>0</v>
      </c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42"/>
      <c r="P125" s="41"/>
      <c r="Q125" s="42"/>
      <c r="R125" s="41"/>
      <c r="S125" s="42"/>
      <c r="T125" s="41"/>
      <c r="U125" s="42"/>
      <c r="V125" s="41"/>
      <c r="W125" s="42"/>
      <c r="X125" s="41"/>
      <c r="Y125" s="42"/>
      <c r="Z125" s="41"/>
      <c r="AA125" s="42"/>
      <c r="AB125" s="41"/>
      <c r="AC125" s="42"/>
      <c r="AD125" s="41"/>
      <c r="AE125" s="42"/>
      <c r="AF125" s="41"/>
      <c r="AG125" s="42"/>
      <c r="AH125" s="41"/>
      <c r="AI125" s="42"/>
      <c r="AJ125" s="41"/>
      <c r="AK125" s="42"/>
      <c r="AL125" s="41"/>
      <c r="AM125" s="42"/>
      <c r="AN125" s="41"/>
      <c r="AO125" s="42"/>
      <c r="AP125" s="41"/>
      <c r="AQ125" s="42"/>
      <c r="AR125" s="41"/>
      <c r="AS125" s="42"/>
      <c r="AT125" s="41"/>
      <c r="AU125" s="42"/>
      <c r="AV125" s="41"/>
      <c r="AW125" s="42"/>
      <c r="AX125" s="41"/>
      <c r="AY125" s="42"/>
      <c r="AZ125" s="41"/>
      <c r="BA125" s="42"/>
      <c r="BB125" s="41"/>
      <c r="BC125" s="42"/>
      <c r="BD125" s="41"/>
      <c r="BE125" s="42"/>
      <c r="BF125" s="41"/>
      <c r="BG125" s="42"/>
      <c r="BH125" s="41"/>
      <c r="BI125" s="42"/>
      <c r="BJ125" s="41"/>
      <c r="BK125" s="42"/>
      <c r="BL125" s="41"/>
      <c r="BM125" s="42"/>
    </row>
    <row r="126" spans="2:65">
      <c r="B126" s="179"/>
      <c r="C126" s="38" t="s">
        <v>52</v>
      </c>
      <c r="D126" s="169">
        <f>SUM(D123:D125)</f>
        <v>0</v>
      </c>
      <c r="E126" s="170"/>
      <c r="F126" s="169">
        <f>SUM(F123:F125)</f>
        <v>0</v>
      </c>
      <c r="G126" s="170"/>
      <c r="H126" s="169">
        <f>SUM(H123:H125)</f>
        <v>0</v>
      </c>
      <c r="I126" s="170"/>
      <c r="J126" s="169">
        <f>SUM(J123:J125)</f>
        <v>0</v>
      </c>
      <c r="K126" s="170"/>
      <c r="L126" s="169">
        <f>SUM(L123:L125)</f>
        <v>0</v>
      </c>
      <c r="M126" s="170"/>
      <c r="N126" s="169">
        <f>SUM(N123:N125)</f>
        <v>0</v>
      </c>
      <c r="O126" s="170"/>
      <c r="P126" s="169">
        <f>SUM(P123:P125)</f>
        <v>0</v>
      </c>
      <c r="Q126" s="170"/>
      <c r="R126" s="169">
        <f>SUM(R123:R125)</f>
        <v>0</v>
      </c>
      <c r="S126" s="170"/>
      <c r="T126" s="169">
        <f>SUM(T123:T125)</f>
        <v>0</v>
      </c>
      <c r="U126" s="170"/>
      <c r="V126" s="169">
        <f>SUM(V123:V125)</f>
        <v>0</v>
      </c>
      <c r="W126" s="170"/>
      <c r="X126" s="169">
        <f>SUM(X123:X125)</f>
        <v>0</v>
      </c>
      <c r="Y126" s="170"/>
      <c r="Z126" s="169">
        <f>SUM(Z123:Z125)</f>
        <v>0</v>
      </c>
      <c r="AA126" s="170"/>
      <c r="AB126" s="169">
        <f>SUM(AB123:AB125)</f>
        <v>0</v>
      </c>
      <c r="AC126" s="170"/>
      <c r="AD126" s="169">
        <f>SUM(AD123:AD125)</f>
        <v>0</v>
      </c>
      <c r="AE126" s="170"/>
      <c r="AF126" s="169">
        <f>SUM(AF123:AF125)</f>
        <v>0</v>
      </c>
      <c r="AG126" s="170"/>
      <c r="AH126" s="169">
        <f>SUM(AH123:AH125)</f>
        <v>0</v>
      </c>
      <c r="AI126" s="170"/>
      <c r="AJ126" s="169">
        <f>SUM(AJ123:AJ125)</f>
        <v>0</v>
      </c>
      <c r="AK126" s="170"/>
      <c r="AL126" s="169">
        <f>SUM(AL123:AL125)</f>
        <v>0</v>
      </c>
      <c r="AM126" s="170"/>
      <c r="AN126" s="169">
        <f>SUM(AN123:AN125)</f>
        <v>0</v>
      </c>
      <c r="AO126" s="170"/>
      <c r="AP126" s="169">
        <f>SUM(AP123:AP125)</f>
        <v>0</v>
      </c>
      <c r="AQ126" s="170"/>
      <c r="AR126" s="169">
        <f>SUM(AR123:AR125)</f>
        <v>0</v>
      </c>
      <c r="AS126" s="170"/>
      <c r="AT126" s="169">
        <f>SUM(AT123:AT125)</f>
        <v>0</v>
      </c>
      <c r="AU126" s="170"/>
      <c r="AV126" s="169">
        <f>SUM(AV123:AV125)</f>
        <v>0</v>
      </c>
      <c r="AW126" s="170"/>
      <c r="AX126" s="169">
        <f>SUM(AX123:AX125)</f>
        <v>0</v>
      </c>
      <c r="AY126" s="170"/>
      <c r="AZ126" s="169">
        <f>SUM(AZ123:AZ125)</f>
        <v>0</v>
      </c>
      <c r="BA126" s="170"/>
      <c r="BB126" s="169">
        <f>SUM(BB123:BB125)</f>
        <v>0</v>
      </c>
      <c r="BC126" s="170"/>
      <c r="BD126" s="169">
        <f>SUM(BD123:BD125)</f>
        <v>0</v>
      </c>
      <c r="BE126" s="170"/>
      <c r="BF126" s="169">
        <f>SUM(BF123:BF125)</f>
        <v>0</v>
      </c>
      <c r="BG126" s="170"/>
      <c r="BH126" s="169">
        <f>SUM(BH123:BH125)</f>
        <v>0</v>
      </c>
      <c r="BI126" s="170"/>
      <c r="BJ126" s="205">
        <f>SUM(BJ123:BJ125)</f>
        <v>0</v>
      </c>
      <c r="BK126" s="206"/>
      <c r="BL126" s="205">
        <f>SUM(BL123:BL125)</f>
        <v>0</v>
      </c>
      <c r="BM126" s="206"/>
    </row>
    <row r="127" spans="2:65">
      <c r="B127" s="179"/>
      <c r="C127" s="36">
        <f>設定!L14</f>
        <v>0</v>
      </c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42"/>
      <c r="P127" s="41"/>
      <c r="Q127" s="42"/>
      <c r="R127" s="41"/>
      <c r="S127" s="42"/>
      <c r="T127" s="41"/>
      <c r="U127" s="42"/>
      <c r="V127" s="41"/>
      <c r="W127" s="42"/>
      <c r="X127" s="41"/>
      <c r="Y127" s="42"/>
      <c r="Z127" s="41"/>
      <c r="AA127" s="42"/>
      <c r="AB127" s="41"/>
      <c r="AC127" s="42"/>
      <c r="AD127" s="41"/>
      <c r="AE127" s="42"/>
      <c r="AF127" s="41"/>
      <c r="AG127" s="42"/>
      <c r="AH127" s="41"/>
      <c r="AI127" s="42"/>
      <c r="AJ127" s="41"/>
      <c r="AK127" s="42"/>
      <c r="AL127" s="41"/>
      <c r="AM127" s="42"/>
      <c r="AN127" s="41"/>
      <c r="AO127" s="42"/>
      <c r="AP127" s="41"/>
      <c r="AQ127" s="42"/>
      <c r="AR127" s="41"/>
      <c r="AS127" s="42"/>
      <c r="AT127" s="41"/>
      <c r="AU127" s="42"/>
      <c r="AV127" s="41"/>
      <c r="AW127" s="42"/>
      <c r="AX127" s="41"/>
      <c r="AY127" s="42"/>
      <c r="AZ127" s="41"/>
      <c r="BA127" s="42"/>
      <c r="BB127" s="41"/>
      <c r="BC127" s="42"/>
      <c r="BD127" s="41"/>
      <c r="BE127" s="42"/>
      <c r="BF127" s="41"/>
      <c r="BG127" s="42"/>
      <c r="BH127" s="41"/>
      <c r="BI127" s="42"/>
      <c r="BJ127" s="41"/>
      <c r="BK127" s="42"/>
      <c r="BL127" s="41"/>
      <c r="BM127" s="42"/>
    </row>
    <row r="128" spans="2:65">
      <c r="B128" s="179"/>
      <c r="C128" s="36">
        <f>C127</f>
        <v>0</v>
      </c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42"/>
      <c r="P128" s="41"/>
      <c r="Q128" s="42"/>
      <c r="R128" s="41"/>
      <c r="S128" s="42"/>
      <c r="T128" s="41"/>
      <c r="U128" s="42"/>
      <c r="V128" s="41"/>
      <c r="W128" s="42"/>
      <c r="X128" s="41"/>
      <c r="Y128" s="42"/>
      <c r="Z128" s="41"/>
      <c r="AA128" s="42"/>
      <c r="AB128" s="41"/>
      <c r="AC128" s="42"/>
      <c r="AD128" s="41"/>
      <c r="AE128" s="42"/>
      <c r="AF128" s="41"/>
      <c r="AG128" s="42"/>
      <c r="AH128" s="41"/>
      <c r="AI128" s="42"/>
      <c r="AJ128" s="41"/>
      <c r="AK128" s="42"/>
      <c r="AL128" s="41"/>
      <c r="AM128" s="42"/>
      <c r="AN128" s="41"/>
      <c r="AO128" s="42"/>
      <c r="AP128" s="41"/>
      <c r="AQ128" s="42"/>
      <c r="AR128" s="41"/>
      <c r="AS128" s="42"/>
      <c r="AT128" s="41"/>
      <c r="AU128" s="42"/>
      <c r="AV128" s="41"/>
      <c r="AW128" s="42"/>
      <c r="AX128" s="41"/>
      <c r="AY128" s="42"/>
      <c r="AZ128" s="41"/>
      <c r="BA128" s="42"/>
      <c r="BB128" s="41"/>
      <c r="BC128" s="42"/>
      <c r="BD128" s="41"/>
      <c r="BE128" s="42"/>
      <c r="BF128" s="41"/>
      <c r="BG128" s="42"/>
      <c r="BH128" s="41"/>
      <c r="BI128" s="42"/>
      <c r="BJ128" s="41"/>
      <c r="BK128" s="42"/>
      <c r="BL128" s="41"/>
      <c r="BM128" s="42"/>
    </row>
    <row r="129" spans="2:65">
      <c r="B129" s="179"/>
      <c r="C129" s="36">
        <f>C127</f>
        <v>0</v>
      </c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42"/>
      <c r="P129" s="41"/>
      <c r="Q129" s="42"/>
      <c r="R129" s="41"/>
      <c r="S129" s="42"/>
      <c r="T129" s="41"/>
      <c r="U129" s="42"/>
      <c r="V129" s="41"/>
      <c r="W129" s="42"/>
      <c r="X129" s="41"/>
      <c r="Y129" s="42"/>
      <c r="Z129" s="41"/>
      <c r="AA129" s="42"/>
      <c r="AB129" s="41"/>
      <c r="AC129" s="42"/>
      <c r="AD129" s="41"/>
      <c r="AE129" s="42"/>
      <c r="AF129" s="41"/>
      <c r="AG129" s="42"/>
      <c r="AH129" s="41"/>
      <c r="AI129" s="42"/>
      <c r="AJ129" s="41"/>
      <c r="AK129" s="42"/>
      <c r="AL129" s="41"/>
      <c r="AM129" s="42"/>
      <c r="AN129" s="41"/>
      <c r="AO129" s="42"/>
      <c r="AP129" s="41"/>
      <c r="AQ129" s="42"/>
      <c r="AR129" s="41"/>
      <c r="AS129" s="42"/>
      <c r="AT129" s="41"/>
      <c r="AU129" s="42"/>
      <c r="AV129" s="41"/>
      <c r="AW129" s="42"/>
      <c r="AX129" s="41"/>
      <c r="AY129" s="42"/>
      <c r="AZ129" s="41"/>
      <c r="BA129" s="42"/>
      <c r="BB129" s="41"/>
      <c r="BC129" s="42"/>
      <c r="BD129" s="41"/>
      <c r="BE129" s="42"/>
      <c r="BF129" s="41"/>
      <c r="BG129" s="42"/>
      <c r="BH129" s="41"/>
      <c r="BI129" s="42"/>
      <c r="BJ129" s="41"/>
      <c r="BK129" s="42"/>
      <c r="BL129" s="41"/>
      <c r="BM129" s="42"/>
    </row>
    <row r="130" spans="2:65">
      <c r="B130" s="179"/>
      <c r="C130" s="38" t="s">
        <v>52</v>
      </c>
      <c r="D130" s="169">
        <f>SUM(D127:D129)</f>
        <v>0</v>
      </c>
      <c r="E130" s="170"/>
      <c r="F130" s="169">
        <f>SUM(F127:F129)</f>
        <v>0</v>
      </c>
      <c r="G130" s="170"/>
      <c r="H130" s="169">
        <f>SUM(H127:H129)</f>
        <v>0</v>
      </c>
      <c r="I130" s="170"/>
      <c r="J130" s="169">
        <f>SUM(J127:J129)</f>
        <v>0</v>
      </c>
      <c r="K130" s="170"/>
      <c r="L130" s="169">
        <f>SUM(L127:L129)</f>
        <v>0</v>
      </c>
      <c r="M130" s="170"/>
      <c r="N130" s="169">
        <f>SUM(N127:N129)</f>
        <v>0</v>
      </c>
      <c r="O130" s="170"/>
      <c r="P130" s="169">
        <f>SUM(P127:P129)</f>
        <v>0</v>
      </c>
      <c r="Q130" s="170"/>
      <c r="R130" s="169">
        <f>SUM(R127:R129)</f>
        <v>0</v>
      </c>
      <c r="S130" s="170"/>
      <c r="T130" s="169">
        <f>SUM(T127:T129)</f>
        <v>0</v>
      </c>
      <c r="U130" s="170"/>
      <c r="V130" s="169">
        <f>SUM(V127:V129)</f>
        <v>0</v>
      </c>
      <c r="W130" s="170"/>
      <c r="X130" s="169">
        <f>SUM(X127:X129)</f>
        <v>0</v>
      </c>
      <c r="Y130" s="170"/>
      <c r="Z130" s="169">
        <f>SUM(Z127:Z129)</f>
        <v>0</v>
      </c>
      <c r="AA130" s="170"/>
      <c r="AB130" s="169">
        <f>SUM(AB127:AB129)</f>
        <v>0</v>
      </c>
      <c r="AC130" s="170"/>
      <c r="AD130" s="169">
        <f>SUM(AD127:AD129)</f>
        <v>0</v>
      </c>
      <c r="AE130" s="170"/>
      <c r="AF130" s="169">
        <f>SUM(AF127:AF129)</f>
        <v>0</v>
      </c>
      <c r="AG130" s="170"/>
      <c r="AH130" s="169">
        <f>SUM(AH127:AH129)</f>
        <v>0</v>
      </c>
      <c r="AI130" s="170"/>
      <c r="AJ130" s="169">
        <f>SUM(AJ127:AJ129)</f>
        <v>0</v>
      </c>
      <c r="AK130" s="170"/>
      <c r="AL130" s="169">
        <f>SUM(AL127:AL129)</f>
        <v>0</v>
      </c>
      <c r="AM130" s="170"/>
      <c r="AN130" s="169">
        <f>SUM(AN127:AN129)</f>
        <v>0</v>
      </c>
      <c r="AO130" s="170"/>
      <c r="AP130" s="169">
        <f>SUM(AP127:AP129)</f>
        <v>0</v>
      </c>
      <c r="AQ130" s="170"/>
      <c r="AR130" s="169">
        <f>SUM(AR127:AR129)</f>
        <v>0</v>
      </c>
      <c r="AS130" s="170"/>
      <c r="AT130" s="169">
        <f>SUM(AT127:AT129)</f>
        <v>0</v>
      </c>
      <c r="AU130" s="170"/>
      <c r="AV130" s="169">
        <f>SUM(AV127:AV129)</f>
        <v>0</v>
      </c>
      <c r="AW130" s="170"/>
      <c r="AX130" s="169">
        <f>SUM(AX127:AX129)</f>
        <v>0</v>
      </c>
      <c r="AY130" s="170"/>
      <c r="AZ130" s="169">
        <f>SUM(AZ127:AZ129)</f>
        <v>0</v>
      </c>
      <c r="BA130" s="170"/>
      <c r="BB130" s="169">
        <f>SUM(BB127:BB129)</f>
        <v>0</v>
      </c>
      <c r="BC130" s="170"/>
      <c r="BD130" s="169">
        <f>SUM(BD127:BD129)</f>
        <v>0</v>
      </c>
      <c r="BE130" s="170"/>
      <c r="BF130" s="169">
        <f>SUM(BF127:BF129)</f>
        <v>0</v>
      </c>
      <c r="BG130" s="170"/>
      <c r="BH130" s="169">
        <f>SUM(BH127:BH129)</f>
        <v>0</v>
      </c>
      <c r="BI130" s="170"/>
      <c r="BJ130" s="205">
        <f>SUM(BJ127:BJ129)</f>
        <v>0</v>
      </c>
      <c r="BK130" s="206"/>
      <c r="BL130" s="205">
        <f>SUM(BL127:BL129)</f>
        <v>0</v>
      </c>
      <c r="BM130" s="206"/>
    </row>
    <row r="131" spans="2:65" s="75" customFormat="1">
      <c r="B131" s="180"/>
      <c r="C131" s="84" t="s">
        <v>57</v>
      </c>
      <c r="D131" s="171">
        <f>SUM(D94,D98,D102,D106,D110,D114,D118,D122,D126,D130)</f>
        <v>7000</v>
      </c>
      <c r="E131" s="172"/>
      <c r="F131" s="171">
        <f>SUM(F94,F98,F102,F106,F110,F114,F118,F122,F126,F130)</f>
        <v>0</v>
      </c>
      <c r="G131" s="172"/>
      <c r="H131" s="171">
        <f>SUM(H94,H98,H102,H106,H110,H114,H118,H122,H126,H130)</f>
        <v>0</v>
      </c>
      <c r="I131" s="172"/>
      <c r="J131" s="171">
        <f>SUM(J94,J98,J102,J106,J110,J114,J118,J122,J126,J130)</f>
        <v>0</v>
      </c>
      <c r="K131" s="172"/>
      <c r="L131" s="171">
        <f>SUM(L94,L98,L102,L106,L110,L114,L118,L122,L126,L130)</f>
        <v>0</v>
      </c>
      <c r="M131" s="172"/>
      <c r="N131" s="171">
        <f>SUM(N94,N98,N102,N106,N110,N114,N118,N122,N126,N130)</f>
        <v>0</v>
      </c>
      <c r="O131" s="172"/>
      <c r="P131" s="171">
        <f>SUM(P94,P98,P102,P106,P110,P114,P118,P122,P126,P130)</f>
        <v>0</v>
      </c>
      <c r="Q131" s="172"/>
      <c r="R131" s="171">
        <f>SUM(R94,R98,R102,R106,R110,R114,R118,R122,R126,R130)</f>
        <v>0</v>
      </c>
      <c r="S131" s="172"/>
      <c r="T131" s="171">
        <f>SUM(T94,T98,T102,T106,T110,T114,T118,T122,T126,T130)</f>
        <v>0</v>
      </c>
      <c r="U131" s="172"/>
      <c r="V131" s="171">
        <f>SUM(V94,V98,V102,V106,V110,V114,V118,V122,V126,V130)</f>
        <v>0</v>
      </c>
      <c r="W131" s="172"/>
      <c r="X131" s="171">
        <f>SUM(X94,X98,X102,X106,X110,X114,X118,X122,X126,X130)</f>
        <v>0</v>
      </c>
      <c r="Y131" s="172"/>
      <c r="Z131" s="171">
        <f>SUM(Z94,Z98,Z102,Z106,Z110,Z114,Z118,Z122,Z126,Z130)</f>
        <v>0</v>
      </c>
      <c r="AA131" s="172"/>
      <c r="AB131" s="171">
        <f>SUM(AB94,AB98,AB102,AB106,AB110,AB114,AB118,AB122,AB126,AB130)</f>
        <v>0</v>
      </c>
      <c r="AC131" s="172"/>
      <c r="AD131" s="171">
        <f>SUM(AD94,AD98,AD102,AD106,AD110,AD114,AD118,AD122,AD126,AD130)</f>
        <v>0</v>
      </c>
      <c r="AE131" s="172"/>
      <c r="AF131" s="171">
        <f>SUM(AF94,AF98,AF102,AF106,AF110,AF114,AF118,AF122,AF126,AF130)</f>
        <v>0</v>
      </c>
      <c r="AG131" s="172"/>
      <c r="AH131" s="171">
        <f>SUM(AH94,AH98,AH102,AH106,AH110,AH114,AH118,AH122,AH126,AH130)</f>
        <v>0</v>
      </c>
      <c r="AI131" s="172"/>
      <c r="AJ131" s="171">
        <f>SUM(AJ94,AJ98,AJ102,AJ106,AJ110,AJ114,AJ118,AJ122,AJ126,AJ130)</f>
        <v>0</v>
      </c>
      <c r="AK131" s="172"/>
      <c r="AL131" s="171">
        <f>SUM(AL94,AL98,AL102,AL106,AL110,AL114,AL118,AL122,AL126,AL130)</f>
        <v>0</v>
      </c>
      <c r="AM131" s="172"/>
      <c r="AN131" s="171">
        <f>SUM(AN94,AN98,AN102,AN106,AN110,AN114,AN118,AN122,AN126,AN130)</f>
        <v>0</v>
      </c>
      <c r="AO131" s="172"/>
      <c r="AP131" s="171">
        <f>SUM(AP94,AP98,AP102,AP106,AP110,AP114,AP118,AP122,AP126,AP130)</f>
        <v>0</v>
      </c>
      <c r="AQ131" s="172"/>
      <c r="AR131" s="171">
        <f>SUM(AR94,AR98,AR102,AR106,AR110,AR114,AR118,AR122,AR126,AR130)</f>
        <v>0</v>
      </c>
      <c r="AS131" s="172"/>
      <c r="AT131" s="171">
        <f>SUM(AT94,AT98,AT102,AT106,AT110,AT114,AT118,AT122,AT126,AT130)</f>
        <v>0</v>
      </c>
      <c r="AU131" s="172"/>
      <c r="AV131" s="171">
        <f>SUM(AV94,AV98,AV102,AV106,AV110,AV114,AV118,AV122,AV126,AV130)</f>
        <v>0</v>
      </c>
      <c r="AW131" s="172"/>
      <c r="AX131" s="171">
        <f>SUM(AX94,AX98,AX102,AX106,AX110,AX114,AX118,AX122,AX126,AX130)</f>
        <v>0</v>
      </c>
      <c r="AY131" s="172"/>
      <c r="AZ131" s="171">
        <f>SUM(AZ94,AZ98,AZ102,AZ106,AZ110,AZ114,AZ118,AZ122,AZ126,AZ130)</f>
        <v>0</v>
      </c>
      <c r="BA131" s="172"/>
      <c r="BB131" s="171">
        <f>SUM(BB94,BB98,BB102,BB106,BB110,BB114,BB118,BB122,BB126,BB130)</f>
        <v>0</v>
      </c>
      <c r="BC131" s="172"/>
      <c r="BD131" s="171">
        <f>SUM(BD94,BD98,BD102,BD106,BD110,BD114,BD118,BD122,BD126,BD130)</f>
        <v>0</v>
      </c>
      <c r="BE131" s="172"/>
      <c r="BF131" s="171">
        <f>SUM(BF94,BF98,BF102,BF106,BF110,BF114,BF118,BF122,BF126,BF130)</f>
        <v>0</v>
      </c>
      <c r="BG131" s="172"/>
      <c r="BH131" s="171">
        <f>SUM(BH94,BH98,BH102,BH106,BH110,BH114,BH118,BH122,BH126,BH130)</f>
        <v>0</v>
      </c>
      <c r="BI131" s="172"/>
      <c r="BJ131" s="207">
        <f>SUM(BJ94,BJ98,BJ102,BJ106,BJ110,BJ114,BJ118,BJ122,BJ126,BJ130)</f>
        <v>0</v>
      </c>
      <c r="BK131" s="208"/>
      <c r="BL131" s="207">
        <f>SUM(BL94,BL98,BL102,BL106,BL110,BL114,BL118,BL122,BL126,BL130)</f>
        <v>0</v>
      </c>
      <c r="BM131" s="208"/>
    </row>
    <row r="132" spans="2:65" s="75" customFormat="1">
      <c r="B132" s="85"/>
      <c r="C132" s="85" t="s">
        <v>58</v>
      </c>
      <c r="D132" s="167">
        <f>SUM(D68,D79,D90,D131)</f>
        <v>147000</v>
      </c>
      <c r="E132" s="168"/>
      <c r="F132" s="167">
        <f>SUM(F68,F79,F90,F131)</f>
        <v>0</v>
      </c>
      <c r="G132" s="168"/>
      <c r="H132" s="167">
        <f>SUM(H68,H79,H90,H131)</f>
        <v>0</v>
      </c>
      <c r="I132" s="168"/>
      <c r="J132" s="167">
        <f>SUM(J68,J79,J90,J131)</f>
        <v>0</v>
      </c>
      <c r="K132" s="168"/>
      <c r="L132" s="167">
        <f>SUM(L68,L79,L90,L131)</f>
        <v>0</v>
      </c>
      <c r="M132" s="168"/>
      <c r="N132" s="167">
        <f>SUM(N68,N79,N90,N131)</f>
        <v>0</v>
      </c>
      <c r="O132" s="168"/>
      <c r="P132" s="167">
        <f>SUM(P68,P79,P90,P131)</f>
        <v>0</v>
      </c>
      <c r="Q132" s="168"/>
      <c r="R132" s="167">
        <f>SUM(R68,R79,R90,R131)</f>
        <v>0</v>
      </c>
      <c r="S132" s="168"/>
      <c r="T132" s="167">
        <f>SUM(T68,T79,T90,T131)</f>
        <v>0</v>
      </c>
      <c r="U132" s="168"/>
      <c r="V132" s="167">
        <f>SUM(V68,V79,V90,V131)</f>
        <v>0</v>
      </c>
      <c r="W132" s="168"/>
      <c r="X132" s="167">
        <f>SUM(X68,X79,X90,X131)</f>
        <v>0</v>
      </c>
      <c r="Y132" s="168"/>
      <c r="Z132" s="167">
        <f>SUM(Z68,Z79,Z90,Z131)</f>
        <v>0</v>
      </c>
      <c r="AA132" s="168"/>
      <c r="AB132" s="167">
        <f>SUM(AB68,AB79,AB90,AB131)</f>
        <v>0</v>
      </c>
      <c r="AC132" s="168"/>
      <c r="AD132" s="167">
        <f>SUM(AD68,AD79,AD90,AD131)</f>
        <v>0</v>
      </c>
      <c r="AE132" s="168"/>
      <c r="AF132" s="167">
        <f>SUM(AF68,AF79,AF90,AF131)</f>
        <v>0</v>
      </c>
      <c r="AG132" s="168"/>
      <c r="AH132" s="167">
        <f>SUM(AH68,AH79,AH90,AH131)</f>
        <v>0</v>
      </c>
      <c r="AI132" s="168"/>
      <c r="AJ132" s="167">
        <f>SUM(AJ68,AJ79,AJ90,AJ131)</f>
        <v>0</v>
      </c>
      <c r="AK132" s="168"/>
      <c r="AL132" s="167">
        <f>SUM(AL68,AL79,AL90,AL131)</f>
        <v>0</v>
      </c>
      <c r="AM132" s="168"/>
      <c r="AN132" s="167">
        <f>SUM(AN68,AN79,AN90,AN131)</f>
        <v>0</v>
      </c>
      <c r="AO132" s="168"/>
      <c r="AP132" s="167">
        <f>SUM(AP68,AP79,AP90,AP131)</f>
        <v>0</v>
      </c>
      <c r="AQ132" s="168"/>
      <c r="AR132" s="167">
        <f>SUM(AR68,AR79,AR90,AR131)</f>
        <v>0</v>
      </c>
      <c r="AS132" s="168"/>
      <c r="AT132" s="167">
        <f>SUM(AT68,AT79,AT90,AT131)</f>
        <v>0</v>
      </c>
      <c r="AU132" s="168"/>
      <c r="AV132" s="167">
        <f>SUM(AV68,AV79,AV90,AV131)</f>
        <v>0</v>
      </c>
      <c r="AW132" s="168"/>
      <c r="AX132" s="167">
        <f>SUM(AX68,AX79,AX90,AX131)</f>
        <v>0</v>
      </c>
      <c r="AY132" s="168"/>
      <c r="AZ132" s="167">
        <f>SUM(AZ68,AZ79,AZ90,AZ131)</f>
        <v>0</v>
      </c>
      <c r="BA132" s="168"/>
      <c r="BB132" s="167">
        <f>SUM(BB68,BB79,BB90,BB131)</f>
        <v>0</v>
      </c>
      <c r="BC132" s="168"/>
      <c r="BD132" s="167">
        <f>SUM(BD68,BD79,BD90,BD131)</f>
        <v>0</v>
      </c>
      <c r="BE132" s="168"/>
      <c r="BF132" s="167">
        <f>SUM(BF68,BF79,BF90,BF131)</f>
        <v>0</v>
      </c>
      <c r="BG132" s="168"/>
      <c r="BH132" s="167">
        <f>SUM(BH68,BH79,BH90,BH131)</f>
        <v>0</v>
      </c>
      <c r="BI132" s="168"/>
      <c r="BJ132" s="209">
        <f>SUM(BJ68,BJ79,BJ90,BJ131)</f>
        <v>0</v>
      </c>
      <c r="BK132" s="210"/>
      <c r="BL132" s="209">
        <f>SUM(BL68,BL79,BL90,BL131)</f>
        <v>0</v>
      </c>
      <c r="BM132" s="210"/>
    </row>
    <row r="133" spans="2:65" s="75" customFormat="1" ht="21" thickBot="1">
      <c r="B133" s="76"/>
      <c r="C133" s="76" t="s">
        <v>59</v>
      </c>
      <c r="D133" s="165">
        <f>D57-D132</f>
        <v>183000</v>
      </c>
      <c r="E133" s="166"/>
      <c r="F133" s="165">
        <f>F57-F132</f>
        <v>0</v>
      </c>
      <c r="G133" s="166"/>
      <c r="H133" s="165">
        <f>H57-H132</f>
        <v>0</v>
      </c>
      <c r="I133" s="166"/>
      <c r="J133" s="165">
        <f>J57-J132</f>
        <v>0</v>
      </c>
      <c r="K133" s="166"/>
      <c r="L133" s="165">
        <f>L57-L132</f>
        <v>0</v>
      </c>
      <c r="M133" s="166"/>
      <c r="N133" s="165">
        <f>N57-N132</f>
        <v>0</v>
      </c>
      <c r="O133" s="166"/>
      <c r="P133" s="165">
        <f>P57-P132</f>
        <v>0</v>
      </c>
      <c r="Q133" s="166"/>
      <c r="R133" s="165">
        <f>R57-R132</f>
        <v>0</v>
      </c>
      <c r="S133" s="166"/>
      <c r="T133" s="165">
        <f>T57-T132</f>
        <v>0</v>
      </c>
      <c r="U133" s="166"/>
      <c r="V133" s="165">
        <f>V57-V132</f>
        <v>0</v>
      </c>
      <c r="W133" s="166"/>
      <c r="X133" s="165">
        <f>X57-X132</f>
        <v>0</v>
      </c>
      <c r="Y133" s="166"/>
      <c r="Z133" s="165">
        <f>Z57-Z132</f>
        <v>0</v>
      </c>
      <c r="AA133" s="166"/>
      <c r="AB133" s="165">
        <f>AB57-AB132</f>
        <v>0</v>
      </c>
      <c r="AC133" s="166"/>
      <c r="AD133" s="165">
        <f>AD57-AD132</f>
        <v>0</v>
      </c>
      <c r="AE133" s="166"/>
      <c r="AF133" s="165">
        <f>AF57-AF132</f>
        <v>0</v>
      </c>
      <c r="AG133" s="166"/>
      <c r="AH133" s="165">
        <f>AH57-AH132</f>
        <v>0</v>
      </c>
      <c r="AI133" s="166"/>
      <c r="AJ133" s="165">
        <f>AJ57-AJ132</f>
        <v>0</v>
      </c>
      <c r="AK133" s="166"/>
      <c r="AL133" s="165">
        <f>AL57-AL132</f>
        <v>0</v>
      </c>
      <c r="AM133" s="166"/>
      <c r="AN133" s="165">
        <f>AN57-AN132</f>
        <v>0</v>
      </c>
      <c r="AO133" s="166"/>
      <c r="AP133" s="165">
        <f>AP57-AP132</f>
        <v>0</v>
      </c>
      <c r="AQ133" s="166"/>
      <c r="AR133" s="165">
        <f>AR57-AR132</f>
        <v>0</v>
      </c>
      <c r="AS133" s="166"/>
      <c r="AT133" s="165">
        <f>AT57-AT132</f>
        <v>0</v>
      </c>
      <c r="AU133" s="166"/>
      <c r="AV133" s="165">
        <f>AV57-AV132</f>
        <v>0</v>
      </c>
      <c r="AW133" s="166"/>
      <c r="AX133" s="165">
        <f>AX57-AX132</f>
        <v>0</v>
      </c>
      <c r="AY133" s="166"/>
      <c r="AZ133" s="165">
        <f>AZ57-AZ132</f>
        <v>0</v>
      </c>
      <c r="BA133" s="166"/>
      <c r="BB133" s="165">
        <f>BB57-BB132</f>
        <v>0</v>
      </c>
      <c r="BC133" s="166"/>
      <c r="BD133" s="165">
        <f>BD57-BD132</f>
        <v>0</v>
      </c>
      <c r="BE133" s="166"/>
      <c r="BF133" s="165">
        <f>BF57-BF132</f>
        <v>0</v>
      </c>
      <c r="BG133" s="166"/>
      <c r="BH133" s="165">
        <f>BH57-BH132</f>
        <v>0</v>
      </c>
      <c r="BI133" s="166"/>
      <c r="BJ133" s="153">
        <f>BJ57-BJ132</f>
        <v>0</v>
      </c>
      <c r="BK133" s="154"/>
      <c r="BL133" s="153">
        <f>BL57-BL132</f>
        <v>0</v>
      </c>
      <c r="BM133" s="154"/>
    </row>
  </sheetData>
  <autoFilter ref="B17:BM133" xr:uid="{88227389-CFF8-704D-B614-F81B36103950}"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  <filterColumn colId="16" showButton="0"/>
    <filterColumn colId="18" showButton="0"/>
    <filterColumn colId="20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</autoFilter>
  <mergeCells count="1260">
    <mergeCell ref="BJ133:BK133"/>
    <mergeCell ref="BL133:BM133"/>
    <mergeCell ref="AX133:AY133"/>
    <mergeCell ref="AZ133:BA133"/>
    <mergeCell ref="BB133:BC133"/>
    <mergeCell ref="BD133:BE133"/>
    <mergeCell ref="BF133:BG133"/>
    <mergeCell ref="BH133:BI133"/>
    <mergeCell ref="AL133:AM133"/>
    <mergeCell ref="AN133:AO133"/>
    <mergeCell ref="AP133:AQ133"/>
    <mergeCell ref="AR133:AS133"/>
    <mergeCell ref="AT133:AU133"/>
    <mergeCell ref="AV133:AW133"/>
    <mergeCell ref="Z133:AA133"/>
    <mergeCell ref="AB133:AC133"/>
    <mergeCell ref="AD133:AE133"/>
    <mergeCell ref="AF133:AG133"/>
    <mergeCell ref="AH133:AI133"/>
    <mergeCell ref="AJ133:AK133"/>
    <mergeCell ref="N133:O133"/>
    <mergeCell ref="P133:Q133"/>
    <mergeCell ref="R133:S133"/>
    <mergeCell ref="T133:U133"/>
    <mergeCell ref="V133:W133"/>
    <mergeCell ref="X133:Y133"/>
    <mergeCell ref="BD132:BE132"/>
    <mergeCell ref="BF132:BG132"/>
    <mergeCell ref="BH132:BI132"/>
    <mergeCell ref="BJ132:BK132"/>
    <mergeCell ref="BL132:BM132"/>
    <mergeCell ref="D133:E133"/>
    <mergeCell ref="F133:G133"/>
    <mergeCell ref="H133:I133"/>
    <mergeCell ref="J133:K133"/>
    <mergeCell ref="L133:M133"/>
    <mergeCell ref="AR132:AS132"/>
    <mergeCell ref="AT132:AU132"/>
    <mergeCell ref="AV132:AW132"/>
    <mergeCell ref="AX132:AY132"/>
    <mergeCell ref="AZ132:BA132"/>
    <mergeCell ref="BB132:BC132"/>
    <mergeCell ref="AF132:AG132"/>
    <mergeCell ref="AH132:AI132"/>
    <mergeCell ref="AJ132:AK132"/>
    <mergeCell ref="AL132:AM132"/>
    <mergeCell ref="AN132:AO132"/>
    <mergeCell ref="AP132:AQ132"/>
    <mergeCell ref="T132:U132"/>
    <mergeCell ref="V132:W132"/>
    <mergeCell ref="X132:Y132"/>
    <mergeCell ref="Z132:AA132"/>
    <mergeCell ref="AB132:AC132"/>
    <mergeCell ref="AD132:AE132"/>
    <mergeCell ref="BJ131:BK131"/>
    <mergeCell ref="BL131:BM131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AX131:AY131"/>
    <mergeCell ref="AZ131:BA131"/>
    <mergeCell ref="BB131:BC131"/>
    <mergeCell ref="BD131:BE131"/>
    <mergeCell ref="BF131:BG131"/>
    <mergeCell ref="BH131:BI131"/>
    <mergeCell ref="AL131:AM131"/>
    <mergeCell ref="AN131:AO131"/>
    <mergeCell ref="AP131:AQ131"/>
    <mergeCell ref="AR131:AS131"/>
    <mergeCell ref="AT131:AU131"/>
    <mergeCell ref="AV131:AW131"/>
    <mergeCell ref="Z131:AA131"/>
    <mergeCell ref="AB131:AC131"/>
    <mergeCell ref="AD131:AE131"/>
    <mergeCell ref="AF131:AG131"/>
    <mergeCell ref="AH131:AI131"/>
    <mergeCell ref="AJ131:AK131"/>
    <mergeCell ref="N131:O131"/>
    <mergeCell ref="P131:Q131"/>
    <mergeCell ref="R131:S131"/>
    <mergeCell ref="T131:U131"/>
    <mergeCell ref="V131:W131"/>
    <mergeCell ref="X131:Y131"/>
    <mergeCell ref="BD130:BE130"/>
    <mergeCell ref="BF130:BG130"/>
    <mergeCell ref="BH130:BI130"/>
    <mergeCell ref="BJ130:BK130"/>
    <mergeCell ref="BL130:BM130"/>
    <mergeCell ref="D131:E131"/>
    <mergeCell ref="F131:G131"/>
    <mergeCell ref="H131:I131"/>
    <mergeCell ref="J131:K131"/>
    <mergeCell ref="L131:M131"/>
    <mergeCell ref="AR130:AS130"/>
    <mergeCell ref="AT130:AU130"/>
    <mergeCell ref="AV130:AW130"/>
    <mergeCell ref="AX130:AY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T130:U130"/>
    <mergeCell ref="V130:W130"/>
    <mergeCell ref="X130:Y130"/>
    <mergeCell ref="Z130:AA130"/>
    <mergeCell ref="AB130:AC130"/>
    <mergeCell ref="AD130:AE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AX126:AY126"/>
    <mergeCell ref="AZ126:BA126"/>
    <mergeCell ref="BB126:BC126"/>
    <mergeCell ref="BD126:BE126"/>
    <mergeCell ref="BF126:BG126"/>
    <mergeCell ref="BH126:BI126"/>
    <mergeCell ref="AL126:AM126"/>
    <mergeCell ref="AN126:AO126"/>
    <mergeCell ref="AP126:AQ126"/>
    <mergeCell ref="AR126:AS126"/>
    <mergeCell ref="AT126:AU126"/>
    <mergeCell ref="AV126:AW126"/>
    <mergeCell ref="Z126:AA126"/>
    <mergeCell ref="AB126:AC126"/>
    <mergeCell ref="AD126:AE126"/>
    <mergeCell ref="AF126:AG126"/>
    <mergeCell ref="AH126:AI126"/>
    <mergeCell ref="AJ126:AK126"/>
    <mergeCell ref="N126:O126"/>
    <mergeCell ref="P126:Q126"/>
    <mergeCell ref="R126:S126"/>
    <mergeCell ref="T126:U126"/>
    <mergeCell ref="V126:W126"/>
    <mergeCell ref="X126:Y126"/>
    <mergeCell ref="BJ122:BK122"/>
    <mergeCell ref="BL122:BM122"/>
    <mergeCell ref="D126:E126"/>
    <mergeCell ref="F126:G126"/>
    <mergeCell ref="H126:I126"/>
    <mergeCell ref="J126:K126"/>
    <mergeCell ref="L126:M126"/>
    <mergeCell ref="AR122:AS122"/>
    <mergeCell ref="AT122:AU122"/>
    <mergeCell ref="AV122:AW122"/>
    <mergeCell ref="AX122:AY122"/>
    <mergeCell ref="AZ122:BA122"/>
    <mergeCell ref="BB122:BC122"/>
    <mergeCell ref="AF122:AG122"/>
    <mergeCell ref="AH122:AI122"/>
    <mergeCell ref="AJ122:AK122"/>
    <mergeCell ref="AL122:AM122"/>
    <mergeCell ref="AN122:AO122"/>
    <mergeCell ref="AP122:AQ122"/>
    <mergeCell ref="T122:U122"/>
    <mergeCell ref="V122:W122"/>
    <mergeCell ref="X122:Y122"/>
    <mergeCell ref="Z122:AA122"/>
    <mergeCell ref="AB122:AC122"/>
    <mergeCell ref="AD122:AE122"/>
    <mergeCell ref="BJ126:BK126"/>
    <mergeCell ref="BL126:BM126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BD122:BE122"/>
    <mergeCell ref="BF122:BG122"/>
    <mergeCell ref="BH122:BI122"/>
    <mergeCell ref="BJ114:BK114"/>
    <mergeCell ref="BL114:BM114"/>
    <mergeCell ref="D118:E118"/>
    <mergeCell ref="F118:G118"/>
    <mergeCell ref="H118:I118"/>
    <mergeCell ref="J118:K118"/>
    <mergeCell ref="L118:M118"/>
    <mergeCell ref="AR114:AS114"/>
    <mergeCell ref="AT114:AU114"/>
    <mergeCell ref="AV114:AW114"/>
    <mergeCell ref="AX114:AY114"/>
    <mergeCell ref="AZ114:BA114"/>
    <mergeCell ref="BB114:BC114"/>
    <mergeCell ref="AF114:AG114"/>
    <mergeCell ref="AH114:AI114"/>
    <mergeCell ref="AJ114:AK114"/>
    <mergeCell ref="AL114:AM114"/>
    <mergeCell ref="AN114:AO114"/>
    <mergeCell ref="AP114:AQ114"/>
    <mergeCell ref="T114:U114"/>
    <mergeCell ref="V114:W114"/>
    <mergeCell ref="X114:Y114"/>
    <mergeCell ref="Z114:AA114"/>
    <mergeCell ref="AB114:AC114"/>
    <mergeCell ref="AD114:AE114"/>
    <mergeCell ref="BJ118:BK118"/>
    <mergeCell ref="BL118:BM118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N110:O110"/>
    <mergeCell ref="P110:Q110"/>
    <mergeCell ref="R110:S110"/>
    <mergeCell ref="T110:U110"/>
    <mergeCell ref="V110:W110"/>
    <mergeCell ref="X110:Y110"/>
    <mergeCell ref="BD114:BE114"/>
    <mergeCell ref="BF114:BG114"/>
    <mergeCell ref="BH114:BI114"/>
    <mergeCell ref="BJ106:BK106"/>
    <mergeCell ref="BL106:BM106"/>
    <mergeCell ref="D110:E110"/>
    <mergeCell ref="F110:G110"/>
    <mergeCell ref="H110:I110"/>
    <mergeCell ref="J110:K110"/>
    <mergeCell ref="L110:M110"/>
    <mergeCell ref="AR106:AS106"/>
    <mergeCell ref="AT106:AU106"/>
    <mergeCell ref="AV106:AW106"/>
    <mergeCell ref="AX106:AY106"/>
    <mergeCell ref="AZ106:BA106"/>
    <mergeCell ref="BB106:BC106"/>
    <mergeCell ref="AF106:AG106"/>
    <mergeCell ref="AH106:AI106"/>
    <mergeCell ref="AJ106:AK106"/>
    <mergeCell ref="AL106:AM106"/>
    <mergeCell ref="AN106:AO106"/>
    <mergeCell ref="AP106:AQ106"/>
    <mergeCell ref="T106:U106"/>
    <mergeCell ref="V106:W106"/>
    <mergeCell ref="X106:Y106"/>
    <mergeCell ref="Z106:AA106"/>
    <mergeCell ref="AB106:AC106"/>
    <mergeCell ref="AD106:AE106"/>
    <mergeCell ref="BJ110:BK110"/>
    <mergeCell ref="BL110:BM110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AX102:AY102"/>
    <mergeCell ref="AZ102:BA102"/>
    <mergeCell ref="BB102:BC102"/>
    <mergeCell ref="BD102:BE102"/>
    <mergeCell ref="BF102:BG102"/>
    <mergeCell ref="BH102:BI102"/>
    <mergeCell ref="AL102:AM102"/>
    <mergeCell ref="AN102:AO102"/>
    <mergeCell ref="AP102:AQ102"/>
    <mergeCell ref="AR102:AS102"/>
    <mergeCell ref="AT102:AU102"/>
    <mergeCell ref="AV102:AW102"/>
    <mergeCell ref="Z102:AA102"/>
    <mergeCell ref="AB102:AC102"/>
    <mergeCell ref="AD102:AE102"/>
    <mergeCell ref="AF102:AG102"/>
    <mergeCell ref="AH102:AI102"/>
    <mergeCell ref="AJ102:AK102"/>
    <mergeCell ref="N102:O102"/>
    <mergeCell ref="P102:Q102"/>
    <mergeCell ref="R102:S102"/>
    <mergeCell ref="T102:U102"/>
    <mergeCell ref="V102:W102"/>
    <mergeCell ref="X102:Y102"/>
    <mergeCell ref="BD106:BE106"/>
    <mergeCell ref="BF106:BG106"/>
    <mergeCell ref="BH106:BI106"/>
    <mergeCell ref="BD98:BE98"/>
    <mergeCell ref="BF98:BG98"/>
    <mergeCell ref="BH98:BI98"/>
    <mergeCell ref="BJ98:BK98"/>
    <mergeCell ref="BL98:BM98"/>
    <mergeCell ref="D102:E102"/>
    <mergeCell ref="F102:G102"/>
    <mergeCell ref="H102:I102"/>
    <mergeCell ref="J102:K102"/>
    <mergeCell ref="L102:M102"/>
    <mergeCell ref="AR98:AS98"/>
    <mergeCell ref="AT98:AU98"/>
    <mergeCell ref="AV98:AW98"/>
    <mergeCell ref="AX98:AY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T98:U98"/>
    <mergeCell ref="V98:W98"/>
    <mergeCell ref="X98:Y98"/>
    <mergeCell ref="Z98:AA98"/>
    <mergeCell ref="AB98:AC98"/>
    <mergeCell ref="AD98:AE98"/>
    <mergeCell ref="BJ102:BK102"/>
    <mergeCell ref="BL102:BM102"/>
    <mergeCell ref="BJ94:BK94"/>
    <mergeCell ref="BL94:BM94"/>
    <mergeCell ref="D98:E98"/>
    <mergeCell ref="F98:G98"/>
    <mergeCell ref="H98:I98"/>
    <mergeCell ref="J98:K98"/>
    <mergeCell ref="L98:M98"/>
    <mergeCell ref="N98:O98"/>
    <mergeCell ref="P98:Q98"/>
    <mergeCell ref="R98:S98"/>
    <mergeCell ref="AX94:AY94"/>
    <mergeCell ref="AZ94:BA94"/>
    <mergeCell ref="BB94:BC94"/>
    <mergeCell ref="BD94:BE94"/>
    <mergeCell ref="BF94:BG94"/>
    <mergeCell ref="BH94:BI94"/>
    <mergeCell ref="AL94:AM94"/>
    <mergeCell ref="AN94:AO94"/>
    <mergeCell ref="AP94:AQ94"/>
    <mergeCell ref="AR94:AS94"/>
    <mergeCell ref="AT94:AU94"/>
    <mergeCell ref="AV94:AW94"/>
    <mergeCell ref="Z94:AA94"/>
    <mergeCell ref="AB94:AC94"/>
    <mergeCell ref="AD94:AE94"/>
    <mergeCell ref="AF94:AG94"/>
    <mergeCell ref="AH94:AI94"/>
    <mergeCell ref="AJ94:AK94"/>
    <mergeCell ref="N94:O94"/>
    <mergeCell ref="P94:Q94"/>
    <mergeCell ref="R94:S94"/>
    <mergeCell ref="T94:U94"/>
    <mergeCell ref="V94:W94"/>
    <mergeCell ref="X94:Y94"/>
    <mergeCell ref="B91:B131"/>
    <mergeCell ref="D94:E94"/>
    <mergeCell ref="F94:G94"/>
    <mergeCell ref="H94:I94"/>
    <mergeCell ref="J94:K94"/>
    <mergeCell ref="L94:M94"/>
    <mergeCell ref="BB90:BC90"/>
    <mergeCell ref="BD90:BE90"/>
    <mergeCell ref="BF90:BG90"/>
    <mergeCell ref="BH90:BI90"/>
    <mergeCell ref="BJ90:BK90"/>
    <mergeCell ref="BL90:BM90"/>
    <mergeCell ref="AP90:AQ90"/>
    <mergeCell ref="AR90:AS90"/>
    <mergeCell ref="AT90:AU90"/>
    <mergeCell ref="AV90:AW90"/>
    <mergeCell ref="AX90:AY90"/>
    <mergeCell ref="AZ90:BA90"/>
    <mergeCell ref="AD90:AE90"/>
    <mergeCell ref="AF90:AG90"/>
    <mergeCell ref="AH90:AI90"/>
    <mergeCell ref="AJ90:AK90"/>
    <mergeCell ref="AL90:AM90"/>
    <mergeCell ref="AN90:AO90"/>
    <mergeCell ref="R90:S90"/>
    <mergeCell ref="T90:U90"/>
    <mergeCell ref="V90:W90"/>
    <mergeCell ref="X90:Y90"/>
    <mergeCell ref="Z90:AA90"/>
    <mergeCell ref="AB90:AC90"/>
    <mergeCell ref="BJ79:BK79"/>
    <mergeCell ref="BL79:BM79"/>
    <mergeCell ref="B80:B90"/>
    <mergeCell ref="D90:E90"/>
    <mergeCell ref="F90:G90"/>
    <mergeCell ref="H90:I90"/>
    <mergeCell ref="J90:K90"/>
    <mergeCell ref="L90:M90"/>
    <mergeCell ref="N90:O90"/>
    <mergeCell ref="P90:Q90"/>
    <mergeCell ref="AX79:AY79"/>
    <mergeCell ref="AZ79:BA79"/>
    <mergeCell ref="BB79:BC79"/>
    <mergeCell ref="BD79:BE79"/>
    <mergeCell ref="BF79:BG79"/>
    <mergeCell ref="BH79:BI79"/>
    <mergeCell ref="AL79:AM79"/>
    <mergeCell ref="AN79:AO79"/>
    <mergeCell ref="AP79:AQ79"/>
    <mergeCell ref="AR79:AS79"/>
    <mergeCell ref="AT79:AU79"/>
    <mergeCell ref="AV79:AW79"/>
    <mergeCell ref="Z79:AA79"/>
    <mergeCell ref="AB79:AC79"/>
    <mergeCell ref="AD79:AE79"/>
    <mergeCell ref="AF79:AG79"/>
    <mergeCell ref="AH79:AI79"/>
    <mergeCell ref="AJ79:AK79"/>
    <mergeCell ref="N79:O79"/>
    <mergeCell ref="P79:Q79"/>
    <mergeCell ref="R79:S79"/>
    <mergeCell ref="T79:U79"/>
    <mergeCell ref="V79:W79"/>
    <mergeCell ref="X79:Y79"/>
    <mergeCell ref="B69:B79"/>
    <mergeCell ref="D79:E79"/>
    <mergeCell ref="F79:G79"/>
    <mergeCell ref="H79:I79"/>
    <mergeCell ref="J79:K79"/>
    <mergeCell ref="L79:M79"/>
    <mergeCell ref="BB68:BC68"/>
    <mergeCell ref="BD68:BE68"/>
    <mergeCell ref="BF68:BG68"/>
    <mergeCell ref="BH68:BI68"/>
    <mergeCell ref="BJ68:BK68"/>
    <mergeCell ref="BL68:BM68"/>
    <mergeCell ref="AP68:AQ68"/>
    <mergeCell ref="AR68:AS68"/>
    <mergeCell ref="AT68:AU68"/>
    <mergeCell ref="AV68:AW68"/>
    <mergeCell ref="AX68:AY68"/>
    <mergeCell ref="AZ68:BA68"/>
    <mergeCell ref="AD68:AE68"/>
    <mergeCell ref="AF68:AG68"/>
    <mergeCell ref="AH68:AI68"/>
    <mergeCell ref="AJ68:AK68"/>
    <mergeCell ref="AL68:AM68"/>
    <mergeCell ref="AN68:AO68"/>
    <mergeCell ref="R68:S68"/>
    <mergeCell ref="T68:U68"/>
    <mergeCell ref="V68:W68"/>
    <mergeCell ref="X68:Y68"/>
    <mergeCell ref="Z68:AA68"/>
    <mergeCell ref="AB68:AC68"/>
    <mergeCell ref="B58:B68"/>
    <mergeCell ref="D68:E68"/>
    <mergeCell ref="F68:G68"/>
    <mergeCell ref="H68:I68"/>
    <mergeCell ref="J68:K68"/>
    <mergeCell ref="L68:M68"/>
    <mergeCell ref="N68:O68"/>
    <mergeCell ref="P68:Q68"/>
    <mergeCell ref="AX57:AY57"/>
    <mergeCell ref="AZ57:BA57"/>
    <mergeCell ref="BB57:BC57"/>
    <mergeCell ref="BD57:BE57"/>
    <mergeCell ref="BF57:BG57"/>
    <mergeCell ref="BH57:BI57"/>
    <mergeCell ref="AL57:AM57"/>
    <mergeCell ref="AN57:AO57"/>
    <mergeCell ref="AP57:AQ57"/>
    <mergeCell ref="AR57:AS57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N57:O57"/>
    <mergeCell ref="P57:Q57"/>
    <mergeCell ref="R57:S57"/>
    <mergeCell ref="T57:U57"/>
    <mergeCell ref="V57:W57"/>
    <mergeCell ref="X57:Y57"/>
    <mergeCell ref="BJ45:BK45"/>
    <mergeCell ref="BL45:BM45"/>
    <mergeCell ref="B47:B57"/>
    <mergeCell ref="D57:E57"/>
    <mergeCell ref="F57:G57"/>
    <mergeCell ref="H57:I57"/>
    <mergeCell ref="J57:K57"/>
    <mergeCell ref="L57:M57"/>
    <mergeCell ref="AT45:AU45"/>
    <mergeCell ref="AV45:AW45"/>
    <mergeCell ref="AX45:AY45"/>
    <mergeCell ref="AZ45:BA45"/>
    <mergeCell ref="BB45:BC45"/>
    <mergeCell ref="BD45:BE45"/>
    <mergeCell ref="AH45:AI45"/>
    <mergeCell ref="AJ45:AK45"/>
    <mergeCell ref="AL45:AM45"/>
    <mergeCell ref="AN45:AO45"/>
    <mergeCell ref="AP45:AQ45"/>
    <mergeCell ref="AR45:AS45"/>
    <mergeCell ref="V45:W45"/>
    <mergeCell ref="X45:Y45"/>
    <mergeCell ref="Z45:AA45"/>
    <mergeCell ref="AB45:AC45"/>
    <mergeCell ref="AD45:AE45"/>
    <mergeCell ref="AF45:AG45"/>
    <mergeCell ref="BJ57:BK57"/>
    <mergeCell ref="BL57:BM57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AZ44:BA44"/>
    <mergeCell ref="BB44:BC44"/>
    <mergeCell ref="BD44:BE44"/>
    <mergeCell ref="BF44:BG44"/>
    <mergeCell ref="BH44:BI44"/>
    <mergeCell ref="BJ44:BK44"/>
    <mergeCell ref="AN44:AO44"/>
    <mergeCell ref="AP44:AQ44"/>
    <mergeCell ref="AR44:AS44"/>
    <mergeCell ref="AT44:AU44"/>
    <mergeCell ref="AV44:AW44"/>
    <mergeCell ref="AX44:AY44"/>
    <mergeCell ref="AB44:AC44"/>
    <mergeCell ref="AD44:AE44"/>
    <mergeCell ref="AF44:AG44"/>
    <mergeCell ref="AH44:AI44"/>
    <mergeCell ref="AJ44:AK44"/>
    <mergeCell ref="AL44:AM44"/>
    <mergeCell ref="P44:Q44"/>
    <mergeCell ref="R44:S44"/>
    <mergeCell ref="T44:U44"/>
    <mergeCell ref="V44:W44"/>
    <mergeCell ref="X44:Y44"/>
    <mergeCell ref="Z44:AA44"/>
    <mergeCell ref="BF45:BG45"/>
    <mergeCell ref="BH45:BI45"/>
    <mergeCell ref="BL43:BM43"/>
    <mergeCell ref="D44:E44"/>
    <mergeCell ref="F44:G44"/>
    <mergeCell ref="H44:I44"/>
    <mergeCell ref="J44:K44"/>
    <mergeCell ref="L44:M44"/>
    <mergeCell ref="N44:O44"/>
    <mergeCell ref="AT43:AU43"/>
    <mergeCell ref="AV43:AW43"/>
    <mergeCell ref="AX43:AY43"/>
    <mergeCell ref="AZ43:BA43"/>
    <mergeCell ref="BB43:BC43"/>
    <mergeCell ref="BD43:BE43"/>
    <mergeCell ref="AH43:AI43"/>
    <mergeCell ref="AJ43:AK43"/>
    <mergeCell ref="AL43:AM43"/>
    <mergeCell ref="AN43:AO43"/>
    <mergeCell ref="AP43:AQ43"/>
    <mergeCell ref="AR43:AS43"/>
    <mergeCell ref="V43:W43"/>
    <mergeCell ref="X43:Y43"/>
    <mergeCell ref="Z43:AA43"/>
    <mergeCell ref="AB43:AC43"/>
    <mergeCell ref="AD43:AE43"/>
    <mergeCell ref="AF43:AG43"/>
    <mergeCell ref="BL44:BM44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AZ37:BA37"/>
    <mergeCell ref="BB37:BC37"/>
    <mergeCell ref="BD37:BE37"/>
    <mergeCell ref="BF37:BG37"/>
    <mergeCell ref="BH37:BI37"/>
    <mergeCell ref="BJ37:BK37"/>
    <mergeCell ref="AN37:AO37"/>
    <mergeCell ref="AP37:AQ37"/>
    <mergeCell ref="AR37:AS37"/>
    <mergeCell ref="AT37:AU37"/>
    <mergeCell ref="AV37:AW37"/>
    <mergeCell ref="AX37:AY37"/>
    <mergeCell ref="AB37:AC37"/>
    <mergeCell ref="AD37:AE37"/>
    <mergeCell ref="AF37:AG37"/>
    <mergeCell ref="AH37:AI37"/>
    <mergeCell ref="AJ37:AK37"/>
    <mergeCell ref="AL37:AM37"/>
    <mergeCell ref="P37:Q37"/>
    <mergeCell ref="R37:S37"/>
    <mergeCell ref="T37:U37"/>
    <mergeCell ref="V37:W37"/>
    <mergeCell ref="BF43:BG43"/>
    <mergeCell ref="BH43:BI43"/>
    <mergeCell ref="BJ43:BK43"/>
    <mergeCell ref="D37:E37"/>
    <mergeCell ref="F37:G37"/>
    <mergeCell ref="H37:I37"/>
    <mergeCell ref="J37:K37"/>
    <mergeCell ref="L37:M37"/>
    <mergeCell ref="N37:O37"/>
    <mergeCell ref="BB36:BC36"/>
    <mergeCell ref="BD36:BE36"/>
    <mergeCell ref="BF36:BG36"/>
    <mergeCell ref="BH36:BI36"/>
    <mergeCell ref="BJ36:BK36"/>
    <mergeCell ref="BL36:BM36"/>
    <mergeCell ref="AP36:AQ36"/>
    <mergeCell ref="AR36:AS36"/>
    <mergeCell ref="AT36:AU36"/>
    <mergeCell ref="AV36:AW36"/>
    <mergeCell ref="AX36:AY36"/>
    <mergeCell ref="AZ36:BA36"/>
    <mergeCell ref="AD36:AE36"/>
    <mergeCell ref="AF36:AG36"/>
    <mergeCell ref="AH36:AI36"/>
    <mergeCell ref="AJ36:AK36"/>
    <mergeCell ref="AL36:AM36"/>
    <mergeCell ref="AN36:AO36"/>
    <mergeCell ref="R36:S36"/>
    <mergeCell ref="T36:U36"/>
    <mergeCell ref="V36:W36"/>
    <mergeCell ref="X36:Y36"/>
    <mergeCell ref="Z36:AA36"/>
    <mergeCell ref="AB36:AC36"/>
    <mergeCell ref="BL37:BM37"/>
    <mergeCell ref="B36:B41"/>
    <mergeCell ref="D36:E36"/>
    <mergeCell ref="F36:G36"/>
    <mergeCell ref="H36:I36"/>
    <mergeCell ref="J36:K36"/>
    <mergeCell ref="L36:M36"/>
    <mergeCell ref="N36:O36"/>
    <mergeCell ref="P36:Q36"/>
    <mergeCell ref="AX34:AY34"/>
    <mergeCell ref="AZ34:BA34"/>
    <mergeCell ref="BB34:BC34"/>
    <mergeCell ref="BD34:BE34"/>
    <mergeCell ref="BF34:BG34"/>
    <mergeCell ref="BH34:BI34"/>
    <mergeCell ref="AL34:AM34"/>
    <mergeCell ref="AN34:AO34"/>
    <mergeCell ref="AP34:AQ34"/>
    <mergeCell ref="AR34:AS34"/>
    <mergeCell ref="AT34:AU34"/>
    <mergeCell ref="AV34:AW34"/>
    <mergeCell ref="Z34:AA34"/>
    <mergeCell ref="AB34:AC34"/>
    <mergeCell ref="AD34:AE34"/>
    <mergeCell ref="AF34:AG34"/>
    <mergeCell ref="AH34:AI34"/>
    <mergeCell ref="AJ34:AK34"/>
    <mergeCell ref="N34:O34"/>
    <mergeCell ref="P34:Q34"/>
    <mergeCell ref="R34:S34"/>
    <mergeCell ref="T34:U34"/>
    <mergeCell ref="X37:Y37"/>
    <mergeCell ref="Z37:AA37"/>
    <mergeCell ref="V34:W34"/>
    <mergeCell ref="X34:Y34"/>
    <mergeCell ref="BD33:BE33"/>
    <mergeCell ref="BF33:BG33"/>
    <mergeCell ref="BH33:BI33"/>
    <mergeCell ref="BJ33:BK33"/>
    <mergeCell ref="BL33:BM33"/>
    <mergeCell ref="D34:E34"/>
    <mergeCell ref="F34:G34"/>
    <mergeCell ref="H34:I34"/>
    <mergeCell ref="J34:K34"/>
    <mergeCell ref="L34:M34"/>
    <mergeCell ref="AR33:AS33"/>
    <mergeCell ref="AT33:AU33"/>
    <mergeCell ref="AV33:AW33"/>
    <mergeCell ref="AX33:AY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T33:U33"/>
    <mergeCell ref="V33:W33"/>
    <mergeCell ref="X33:Y33"/>
    <mergeCell ref="Z33:AA33"/>
    <mergeCell ref="AB33:AC33"/>
    <mergeCell ref="AD33:AE33"/>
    <mergeCell ref="BJ34:BK34"/>
    <mergeCell ref="BL34:BM34"/>
    <mergeCell ref="D33:E33"/>
    <mergeCell ref="F33:G33"/>
    <mergeCell ref="H33:I33"/>
    <mergeCell ref="J33:K33"/>
    <mergeCell ref="L33:M33"/>
    <mergeCell ref="N33:O33"/>
    <mergeCell ref="P33:Q33"/>
    <mergeCell ref="R33:S33"/>
    <mergeCell ref="AX32:AY32"/>
    <mergeCell ref="AZ32:BA32"/>
    <mergeCell ref="BB32:BC32"/>
    <mergeCell ref="BD32:BE32"/>
    <mergeCell ref="BF32:BG32"/>
    <mergeCell ref="BH32:BI32"/>
    <mergeCell ref="AL32:AM32"/>
    <mergeCell ref="AN32:AO32"/>
    <mergeCell ref="AP32:AQ32"/>
    <mergeCell ref="AR32:AS32"/>
    <mergeCell ref="AT32:AU32"/>
    <mergeCell ref="AV32:AW32"/>
    <mergeCell ref="Z32:AA32"/>
    <mergeCell ref="AB32:AC32"/>
    <mergeCell ref="AD32:AE32"/>
    <mergeCell ref="AF32:AG32"/>
    <mergeCell ref="AH32:AI32"/>
    <mergeCell ref="AJ32:AK32"/>
    <mergeCell ref="N32:O32"/>
    <mergeCell ref="P32:Q32"/>
    <mergeCell ref="R32:S32"/>
    <mergeCell ref="T32:U32"/>
    <mergeCell ref="V32:W32"/>
    <mergeCell ref="X32:Y32"/>
    <mergeCell ref="BJ31:BK31"/>
    <mergeCell ref="BL31:BM31"/>
    <mergeCell ref="D32:E32"/>
    <mergeCell ref="F32:G32"/>
    <mergeCell ref="H32:I32"/>
    <mergeCell ref="J32:K32"/>
    <mergeCell ref="L32:M32"/>
    <mergeCell ref="AR31:AS31"/>
    <mergeCell ref="AT31:AU31"/>
    <mergeCell ref="AV31:AW31"/>
    <mergeCell ref="AX31:AY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T31:U31"/>
    <mergeCell ref="V31:W31"/>
    <mergeCell ref="X31:Y31"/>
    <mergeCell ref="Z31:AA31"/>
    <mergeCell ref="AB31:AC31"/>
    <mergeCell ref="AD31:AE31"/>
    <mergeCell ref="BJ32:BK32"/>
    <mergeCell ref="BL32:BM32"/>
    <mergeCell ref="D31:E31"/>
    <mergeCell ref="F31:G31"/>
    <mergeCell ref="H31:I31"/>
    <mergeCell ref="J31:K31"/>
    <mergeCell ref="L31:M31"/>
    <mergeCell ref="N31:O31"/>
    <mergeCell ref="P31:Q31"/>
    <mergeCell ref="R31:S31"/>
    <mergeCell ref="AX30:AY30"/>
    <mergeCell ref="AZ30:BA30"/>
    <mergeCell ref="BB30:BC30"/>
    <mergeCell ref="BD30:BE30"/>
    <mergeCell ref="BF30:BG30"/>
    <mergeCell ref="BH30:BI30"/>
    <mergeCell ref="AL30:AM30"/>
    <mergeCell ref="AN30:AO30"/>
    <mergeCell ref="AP30:AQ30"/>
    <mergeCell ref="AR30:AS30"/>
    <mergeCell ref="AT30:AU30"/>
    <mergeCell ref="AV30:AW30"/>
    <mergeCell ref="Z30:AA30"/>
    <mergeCell ref="AB30:AC30"/>
    <mergeCell ref="AD30:AE30"/>
    <mergeCell ref="AF30:AG30"/>
    <mergeCell ref="AH30:AI30"/>
    <mergeCell ref="AJ30:AK30"/>
    <mergeCell ref="N30:O30"/>
    <mergeCell ref="P30:Q30"/>
    <mergeCell ref="R30:S30"/>
    <mergeCell ref="T30:U30"/>
    <mergeCell ref="V30:W30"/>
    <mergeCell ref="X30:Y30"/>
    <mergeCell ref="BD31:BE31"/>
    <mergeCell ref="BF31:BG31"/>
    <mergeCell ref="BH31:BI31"/>
    <mergeCell ref="BJ29:BK29"/>
    <mergeCell ref="BL29:BM29"/>
    <mergeCell ref="D30:E30"/>
    <mergeCell ref="F30:G30"/>
    <mergeCell ref="H30:I30"/>
    <mergeCell ref="J30:K30"/>
    <mergeCell ref="L30:M30"/>
    <mergeCell ref="AR29:AS29"/>
    <mergeCell ref="AT29:AU29"/>
    <mergeCell ref="AV29:AW29"/>
    <mergeCell ref="AX29:AY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T29:U29"/>
    <mergeCell ref="V29:W29"/>
    <mergeCell ref="X29:Y29"/>
    <mergeCell ref="Z29:AA29"/>
    <mergeCell ref="AB29:AC29"/>
    <mergeCell ref="AD29:AE29"/>
    <mergeCell ref="BJ30:BK30"/>
    <mergeCell ref="BL30:BM30"/>
    <mergeCell ref="D29:E29"/>
    <mergeCell ref="F29:G29"/>
    <mergeCell ref="H29:I29"/>
    <mergeCell ref="J29:K29"/>
    <mergeCell ref="L29:M29"/>
    <mergeCell ref="N29:O29"/>
    <mergeCell ref="P29:Q29"/>
    <mergeCell ref="R29:S29"/>
    <mergeCell ref="AX28:AY28"/>
    <mergeCell ref="AZ28:BA28"/>
    <mergeCell ref="BB28:BC28"/>
    <mergeCell ref="BD28:BE28"/>
    <mergeCell ref="BF28:BG28"/>
    <mergeCell ref="BH28:BI28"/>
    <mergeCell ref="AL28:AM28"/>
    <mergeCell ref="AN28:AO28"/>
    <mergeCell ref="AP28:AQ28"/>
    <mergeCell ref="AR28:AS28"/>
    <mergeCell ref="AT28:AU28"/>
    <mergeCell ref="AV28:AW28"/>
    <mergeCell ref="Z28:AA28"/>
    <mergeCell ref="AB28:AC28"/>
    <mergeCell ref="AD28:AE28"/>
    <mergeCell ref="AF28:AG28"/>
    <mergeCell ref="AH28:AI28"/>
    <mergeCell ref="AJ28:AK28"/>
    <mergeCell ref="N28:O28"/>
    <mergeCell ref="P28:Q28"/>
    <mergeCell ref="R28:S28"/>
    <mergeCell ref="T28:U28"/>
    <mergeCell ref="V28:W28"/>
    <mergeCell ref="X28:Y28"/>
    <mergeCell ref="BD29:BE29"/>
    <mergeCell ref="BF29:BG29"/>
    <mergeCell ref="BH29:BI29"/>
    <mergeCell ref="BJ27:BK27"/>
    <mergeCell ref="BL27:BM27"/>
    <mergeCell ref="D28:E28"/>
    <mergeCell ref="F28:G28"/>
    <mergeCell ref="H28:I28"/>
    <mergeCell ref="J28:K28"/>
    <mergeCell ref="L28:M28"/>
    <mergeCell ref="AR27:AS27"/>
    <mergeCell ref="AT27:AU27"/>
    <mergeCell ref="AV27:AW27"/>
    <mergeCell ref="AX27:AY27"/>
    <mergeCell ref="AZ27:BA27"/>
    <mergeCell ref="BB27:BC27"/>
    <mergeCell ref="AF27:AG27"/>
    <mergeCell ref="AH27:AI27"/>
    <mergeCell ref="AJ27:AK27"/>
    <mergeCell ref="AL27:AM27"/>
    <mergeCell ref="AN27:AO27"/>
    <mergeCell ref="AP27:AQ27"/>
    <mergeCell ref="T27:U27"/>
    <mergeCell ref="V27:W27"/>
    <mergeCell ref="X27:Y27"/>
    <mergeCell ref="Z27:AA27"/>
    <mergeCell ref="AB27:AC27"/>
    <mergeCell ref="AD27:AE27"/>
    <mergeCell ref="BJ28:BK28"/>
    <mergeCell ref="BL28:BM28"/>
    <mergeCell ref="D27:E27"/>
    <mergeCell ref="F27:G27"/>
    <mergeCell ref="H27:I27"/>
    <mergeCell ref="J27:K27"/>
    <mergeCell ref="L27:M27"/>
    <mergeCell ref="N27:O27"/>
    <mergeCell ref="P27:Q27"/>
    <mergeCell ref="R27:S27"/>
    <mergeCell ref="AX26:AY26"/>
    <mergeCell ref="AZ26:BA26"/>
    <mergeCell ref="BB26:BC26"/>
    <mergeCell ref="BD26:BE26"/>
    <mergeCell ref="BF26:BG26"/>
    <mergeCell ref="BH26:BI26"/>
    <mergeCell ref="AL26:AM26"/>
    <mergeCell ref="AN26:AO26"/>
    <mergeCell ref="AP26:AQ26"/>
    <mergeCell ref="AR26:AS26"/>
    <mergeCell ref="AT26:AU26"/>
    <mergeCell ref="AV26:AW26"/>
    <mergeCell ref="Z26:AA26"/>
    <mergeCell ref="AB26:AC26"/>
    <mergeCell ref="AD26:AE26"/>
    <mergeCell ref="AF26:AG26"/>
    <mergeCell ref="AH26:AI26"/>
    <mergeCell ref="AJ26:AK26"/>
    <mergeCell ref="N26:O26"/>
    <mergeCell ref="P26:Q26"/>
    <mergeCell ref="R26:S26"/>
    <mergeCell ref="T26:U26"/>
    <mergeCell ref="V26:W26"/>
    <mergeCell ref="X26:Y26"/>
    <mergeCell ref="BD27:BE27"/>
    <mergeCell ref="BF27:BG27"/>
    <mergeCell ref="BH27:BI27"/>
    <mergeCell ref="BJ25:BK25"/>
    <mergeCell ref="BL25:BM25"/>
    <mergeCell ref="D26:E26"/>
    <mergeCell ref="F26:G26"/>
    <mergeCell ref="H26:I26"/>
    <mergeCell ref="J26:K26"/>
    <mergeCell ref="L26:M26"/>
    <mergeCell ref="AR25:AS25"/>
    <mergeCell ref="AT25:AU25"/>
    <mergeCell ref="AV25:AW25"/>
    <mergeCell ref="AX25:AY25"/>
    <mergeCell ref="AZ25:BA25"/>
    <mergeCell ref="BB25:BC25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BJ26:BK26"/>
    <mergeCell ref="BL26:BM26"/>
    <mergeCell ref="D25:E25"/>
    <mergeCell ref="F25:G25"/>
    <mergeCell ref="H25:I25"/>
    <mergeCell ref="J25:K25"/>
    <mergeCell ref="L25:M25"/>
    <mergeCell ref="N25:O25"/>
    <mergeCell ref="P25:Q25"/>
    <mergeCell ref="R25:S25"/>
    <mergeCell ref="AX24:AY24"/>
    <mergeCell ref="AZ24:BA24"/>
    <mergeCell ref="BB24:BC24"/>
    <mergeCell ref="BD24:BE24"/>
    <mergeCell ref="BF24:BG24"/>
    <mergeCell ref="BH24:BI24"/>
    <mergeCell ref="AL24:AM24"/>
    <mergeCell ref="AN24:AO24"/>
    <mergeCell ref="AP24:AQ24"/>
    <mergeCell ref="AR24:AS24"/>
    <mergeCell ref="AT24:AU24"/>
    <mergeCell ref="AV24:AW24"/>
    <mergeCell ref="Z24:AA24"/>
    <mergeCell ref="AB24:AC24"/>
    <mergeCell ref="AD24:AE24"/>
    <mergeCell ref="AF24:AG24"/>
    <mergeCell ref="AH24:AI24"/>
    <mergeCell ref="AJ24:AK24"/>
    <mergeCell ref="N24:O24"/>
    <mergeCell ref="P24:Q24"/>
    <mergeCell ref="R24:S24"/>
    <mergeCell ref="T24:U24"/>
    <mergeCell ref="V24:W24"/>
    <mergeCell ref="X24:Y24"/>
    <mergeCell ref="BD25:BE25"/>
    <mergeCell ref="BF25:BG25"/>
    <mergeCell ref="BH25:BI25"/>
    <mergeCell ref="BF23:BG23"/>
    <mergeCell ref="BH23:BI23"/>
    <mergeCell ref="BJ23:BK23"/>
    <mergeCell ref="BL23:BM23"/>
    <mergeCell ref="D24:E24"/>
    <mergeCell ref="F24:G24"/>
    <mergeCell ref="H24:I24"/>
    <mergeCell ref="J24:K24"/>
    <mergeCell ref="L24:M24"/>
    <mergeCell ref="AR23:AS23"/>
    <mergeCell ref="AT23:AU23"/>
    <mergeCell ref="AV23:AW23"/>
    <mergeCell ref="AX23:AY23"/>
    <mergeCell ref="AZ23:BA23"/>
    <mergeCell ref="BB23:BC23"/>
    <mergeCell ref="AF23:AG23"/>
    <mergeCell ref="AH23:AI23"/>
    <mergeCell ref="AJ23:AK23"/>
    <mergeCell ref="AL23:AM23"/>
    <mergeCell ref="AN23:AO23"/>
    <mergeCell ref="AP23:AQ23"/>
    <mergeCell ref="T23:U23"/>
    <mergeCell ref="V23:W23"/>
    <mergeCell ref="X23:Y23"/>
    <mergeCell ref="Z23:AA23"/>
    <mergeCell ref="AB23:AC23"/>
    <mergeCell ref="AD23:AE23"/>
    <mergeCell ref="BJ24:BK24"/>
    <mergeCell ref="BL24:BM24"/>
    <mergeCell ref="BL22:BM22"/>
    <mergeCell ref="D23:E23"/>
    <mergeCell ref="F23:G23"/>
    <mergeCell ref="H23:I23"/>
    <mergeCell ref="J23:K23"/>
    <mergeCell ref="L23:M23"/>
    <mergeCell ref="N23:O23"/>
    <mergeCell ref="P23:Q23"/>
    <mergeCell ref="R23:S23"/>
    <mergeCell ref="AX22:AY22"/>
    <mergeCell ref="AZ22:BA22"/>
    <mergeCell ref="BB22:BC22"/>
    <mergeCell ref="BD22:BE22"/>
    <mergeCell ref="BF22:BG22"/>
    <mergeCell ref="BH22:BI22"/>
    <mergeCell ref="AL22:AM22"/>
    <mergeCell ref="AN22:AO22"/>
    <mergeCell ref="AP22:AQ22"/>
    <mergeCell ref="AR22:AS22"/>
    <mergeCell ref="AT22:AU22"/>
    <mergeCell ref="AV22:AW22"/>
    <mergeCell ref="Z22:AA22"/>
    <mergeCell ref="AB22:AC22"/>
    <mergeCell ref="AD22:AE22"/>
    <mergeCell ref="AF22:AG22"/>
    <mergeCell ref="AH22:AI22"/>
    <mergeCell ref="AJ22:AK22"/>
    <mergeCell ref="N22:O22"/>
    <mergeCell ref="P22:Q22"/>
    <mergeCell ref="R22:S22"/>
    <mergeCell ref="T22:U22"/>
    <mergeCell ref="BD23:BE23"/>
    <mergeCell ref="T20:U20"/>
    <mergeCell ref="V22:W22"/>
    <mergeCell ref="X22:Y22"/>
    <mergeCell ref="BD21:BE21"/>
    <mergeCell ref="BF21:BG21"/>
    <mergeCell ref="BH21:BI21"/>
    <mergeCell ref="BJ21:BK21"/>
    <mergeCell ref="BL21:BM21"/>
    <mergeCell ref="D22:E22"/>
    <mergeCell ref="F22:G22"/>
    <mergeCell ref="H22:I22"/>
    <mergeCell ref="J22:K22"/>
    <mergeCell ref="L22:M22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T21:U21"/>
    <mergeCell ref="V21:W21"/>
    <mergeCell ref="X21:Y21"/>
    <mergeCell ref="Z21:AA21"/>
    <mergeCell ref="AB21:AC21"/>
    <mergeCell ref="AD21:AE21"/>
    <mergeCell ref="BJ22:BK22"/>
    <mergeCell ref="AD19:AE19"/>
    <mergeCell ref="BJ20:BK20"/>
    <mergeCell ref="BL20:BM20"/>
    <mergeCell ref="D21:E21"/>
    <mergeCell ref="F21:G21"/>
    <mergeCell ref="H21:I21"/>
    <mergeCell ref="J21:K21"/>
    <mergeCell ref="L21:M21"/>
    <mergeCell ref="N21:O21"/>
    <mergeCell ref="P21:Q21"/>
    <mergeCell ref="R21:S21"/>
    <mergeCell ref="AX20:AY20"/>
    <mergeCell ref="AZ20:BA20"/>
    <mergeCell ref="BB20:BC20"/>
    <mergeCell ref="BD20:BE20"/>
    <mergeCell ref="BF20:BG20"/>
    <mergeCell ref="BH20:BI20"/>
    <mergeCell ref="AL20:AM20"/>
    <mergeCell ref="AN20:AO20"/>
    <mergeCell ref="AP20:AQ20"/>
    <mergeCell ref="AR20:AS20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N20:O20"/>
    <mergeCell ref="P20:Q20"/>
    <mergeCell ref="R20:S20"/>
    <mergeCell ref="P18:Q18"/>
    <mergeCell ref="R18:S18"/>
    <mergeCell ref="T18:U18"/>
    <mergeCell ref="V20:W20"/>
    <mergeCell ref="X20:Y20"/>
    <mergeCell ref="BD19:BE19"/>
    <mergeCell ref="BF19:BG19"/>
    <mergeCell ref="BH19:BI19"/>
    <mergeCell ref="BJ19:BK19"/>
    <mergeCell ref="BL19:BM19"/>
    <mergeCell ref="D20:E20"/>
    <mergeCell ref="F20:G20"/>
    <mergeCell ref="H20:I20"/>
    <mergeCell ref="J20:K20"/>
    <mergeCell ref="L20:M20"/>
    <mergeCell ref="AR19:AS19"/>
    <mergeCell ref="AT19:AU19"/>
    <mergeCell ref="AV19:AW19"/>
    <mergeCell ref="AX19:AY19"/>
    <mergeCell ref="AZ19:BA19"/>
    <mergeCell ref="BB19:BC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X19:Y19"/>
    <mergeCell ref="Z19:AA19"/>
    <mergeCell ref="AB19:AC19"/>
    <mergeCell ref="AZ18:BA18"/>
    <mergeCell ref="BB18:BC18"/>
    <mergeCell ref="BD18:BE18"/>
    <mergeCell ref="BF18:BG18"/>
    <mergeCell ref="BH18:BI18"/>
    <mergeCell ref="AL18:AM18"/>
    <mergeCell ref="AN18:AO18"/>
    <mergeCell ref="AP18:AQ18"/>
    <mergeCell ref="AR18:AS18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X18:Y18"/>
    <mergeCell ref="BD17:BE17"/>
    <mergeCell ref="BF17:BG17"/>
    <mergeCell ref="BH17:BI17"/>
    <mergeCell ref="BJ17:BK17"/>
    <mergeCell ref="BL17:BM17"/>
    <mergeCell ref="D18:E18"/>
    <mergeCell ref="F18:G18"/>
    <mergeCell ref="H18:I18"/>
    <mergeCell ref="J18:K18"/>
    <mergeCell ref="L18:M18"/>
    <mergeCell ref="AR17:AS17"/>
    <mergeCell ref="AT17:AU17"/>
    <mergeCell ref="AV17:AW17"/>
    <mergeCell ref="AX17:AY17"/>
    <mergeCell ref="AZ17:BA17"/>
    <mergeCell ref="BB17:BC17"/>
    <mergeCell ref="AF17:AG17"/>
    <mergeCell ref="AH17:AI17"/>
    <mergeCell ref="AJ17:AK17"/>
    <mergeCell ref="AL17:AM17"/>
    <mergeCell ref="AN17:AO17"/>
    <mergeCell ref="AP17:AQ17"/>
    <mergeCell ref="T17:U17"/>
    <mergeCell ref="V17:W17"/>
    <mergeCell ref="X17:Y17"/>
    <mergeCell ref="Z17:AA17"/>
    <mergeCell ref="AB17:AC17"/>
    <mergeCell ref="AD17:AE17"/>
    <mergeCell ref="BJ18:BK18"/>
    <mergeCell ref="BL18:BM18"/>
    <mergeCell ref="AX18:AY18"/>
    <mergeCell ref="U7:V7"/>
    <mergeCell ref="B17:B34"/>
    <mergeCell ref="D17:E17"/>
    <mergeCell ref="F17:G17"/>
    <mergeCell ref="H17:I17"/>
    <mergeCell ref="J17:K17"/>
    <mergeCell ref="L17:M17"/>
    <mergeCell ref="N17:O17"/>
    <mergeCell ref="P17:Q17"/>
    <mergeCell ref="R17:S17"/>
    <mergeCell ref="R2:T2"/>
    <mergeCell ref="U2:V2"/>
    <mergeCell ref="U3:V3"/>
    <mergeCell ref="U4:V4"/>
    <mergeCell ref="U5:V5"/>
    <mergeCell ref="U6:V6"/>
    <mergeCell ref="B2:B6"/>
    <mergeCell ref="C2:H2"/>
    <mergeCell ref="J2:K2"/>
    <mergeCell ref="L2:M2"/>
    <mergeCell ref="N2:O2"/>
    <mergeCell ref="P2:Q2"/>
    <mergeCell ref="V18:W18"/>
    <mergeCell ref="D19:E19"/>
    <mergeCell ref="F19:G19"/>
    <mergeCell ref="H19:I19"/>
    <mergeCell ref="J19:K19"/>
    <mergeCell ref="L19:M19"/>
    <mergeCell ref="N19:O19"/>
    <mergeCell ref="P19:Q19"/>
    <mergeCell ref="R19:S19"/>
    <mergeCell ref="N18:O18"/>
  </mergeCells>
  <phoneticPr fontId="1"/>
  <conditionalFormatting sqref="D17:BM18">
    <cfRule type="expression" dxfId="21" priority="1" stopIfTrue="1">
      <formula>D$43=7</formula>
    </cfRule>
    <cfRule type="expression" dxfId="20" priority="2">
      <formula>D$43=1</formula>
    </cfRule>
  </conditionalFormatting>
  <conditionalFormatting sqref="D36:BM37">
    <cfRule type="expression" dxfId="19" priority="3" stopIfTrue="1">
      <formula>D$43=7</formula>
    </cfRule>
    <cfRule type="expression" dxfId="18" priority="4">
      <formula>D$43=1</formula>
    </cfRule>
  </conditionalFormatting>
  <conditionalFormatting sqref="D43:BM45">
    <cfRule type="expression" dxfId="17" priority="5" stopIfTrue="1">
      <formula>D$43=7</formula>
    </cfRule>
    <cfRule type="expression" dxfId="16" priority="6">
      <formula>D$43=1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98C55D9-38F0-5D43-A822-D99D5081257E}">
          <x14:formula1>
            <xm:f>設定!$B$5:$B$19</xm:f>
          </x14:formula1>
          <xm:sqref>E47:E56 E58:E67 E69:E78 E80:E89 E91:E93 E95:E97 E127:E129 E107:E109 E111:E113 E103:E105 E123:E125 E99:E101 E115:E117 E119:E121 G47:G56 G58:G67 G69:G78 G80:G89 G91:G93 G95:G97 G127:G129 G107:G109 G111:G113 G103:G105 G123:G125 G99:G101 G115:G117 G119:G121 I47:I56 I58:I67 I69:I78 I80:I89 I91:I93 I95:I97 I127:I129 I107:I109 I111:I113 I103:I105 I123:I125 I99:I101 I115:I117 I119:I121 K47:K56 K58:K67 K69:K78 K80:K89 K91:K93 K95:K97 K127:K129 K107:K109 K111:K113 K103:K105 K123:K125 K99:K101 K115:K117 K119:K121 M47:M56 M58:M67 M69:M78 M80:M89 M91:M93 M95:M97 M127:M129 M107:M109 M111:M113 M103:M105 M123:M125 M99:M101 M115:M117 M119:M121 O47:O56 O58:O67 O69:O78 O80:O89 O91:O93 O95:O97 O127:O129 O107:O109 O111:O113 O103:O105 O123:O125 O99:O101 O115:O117 O119:O121 Q47:Q56 Q58:Q67 Q69:Q78 Q80:Q89 Q91:Q93 Q95:Q97 Q127:Q129 Q107:Q109 Q111:Q113 Q103:Q105 Q123:Q125 Q99:Q101 Q115:Q117 Q119:Q121 S47:S56 S58:S67 S69:S78 S80:S89 S91:S93 S95:S97 S127:S129 S107:S109 S111:S113 S103:S105 S123:S125 S99:S101 S115:S117 S119:S121 U47:U56 U58:U67 U69:U78 U80:U89 U91:U93 U95:U97 U127:U129 U107:U109 U111:U113 U103:U105 U123:U125 U99:U101 U115:U117 U119:U121 W47:W56 W58:W67 W69:W78 W80:W89 W91:W93 W95:W97 W127:W129 W107:W109 W111:W113 W103:W105 W123:W125 W99:W101 W115:W117 W119:W121 Y47:Y56 Y58:Y67 Y69:Y78 Y80:Y89 Y91:Y93 Y95:Y97 Y127:Y129 Y107:Y109 Y111:Y113 Y103:Y105 Y123:Y125 Y99:Y101 Y115:Y117 Y119:Y121 AA47:AA56 AA58:AA67 AA69:AA78 AA80:AA89 AA91:AA93 AA95:AA97 AA127:AA129 AA107:AA109 AA111:AA113 AA103:AA105 AA123:AA125 AA99:AA101 AA115:AA117 AA119:AA121 AC47:AC56 AC58:AC67 AC69:AC78 AC80:AC89 AC91:AC93 AC95:AC97 AC127:AC129 AC107:AC109 AC111:AC113 AC103:AC105 AC123:AC125 AC99:AC101 AC115:AC117 AC119:AC121 AE47:AE56 AE58:AE67 AE69:AE78 AE80:AE89 AE91:AE93 AE95:AE97 AE127:AE129 AE107:AE109 AE111:AE113 AE103:AE105 AE123:AE125 AE99:AE101 AE115:AE117 AE119:AE121 AG47:AG56 AG58:AG67 AG69:AG78 AG80:AG89 AG91:AG93 AG95:AG97 AG127:AG129 AG107:AG109 AG111:AG113 AG103:AG105 AG123:AG125 AG99:AG101 AG115:AG117 AG119:AG121 AI47:AI56 AI58:AI67 AI69:AI78 AI80:AI89 AI91:AI93 AI95:AI97 AI127:AI129 AI107:AI109 AI111:AI113 AI103:AI105 AI123:AI125 AI99:AI101 AI115:AI117 AI119:AI121 AK47:AK56 AK58:AK67 AK69:AK78 AK80:AK89 AK91:AK93 AK95:AK97 AK127:AK129 AK107:AK109 AK111:AK113 AK103:AK105 AK123:AK125 AK99:AK101 AK115:AK117 AK119:AK121 AM47:AM56 AM58:AM67 AM69:AM78 AM80:AM89 AM91:AM93 AM95:AM97 AM127:AM129 AM107:AM109 AM111:AM113 AM103:AM105 AM123:AM125 AM99:AM101 AM115:AM117 AM119:AM121 AO47:AO56 AO58:AO67 AO69:AO78 AO80:AO89 AO91:AO93 AO95:AO97 AO127:AO129 AO107:AO109 AO111:AO113 AO103:AO105 AO123:AO125 AO99:AO101 AO115:AO117 AO119:AO121 AQ47:AQ56 AQ58:AQ67 AQ69:AQ78 AQ80:AQ89 AQ91:AQ93 AQ95:AQ97 AQ127:AQ129 AQ107:AQ109 AQ111:AQ113 AQ103:AQ105 AQ123:AQ125 AQ99:AQ101 AQ115:AQ117 AQ119:AQ121 AS47:AS56 AS58:AS67 AS69:AS78 AS80:AS89 AS91:AS93 AS95:AS97 AS127:AS129 AS107:AS109 AS111:AS113 AS103:AS105 AS123:AS125 AS99:AS101 AS115:AS117 AS119:AS121 AU47:AU56 AU58:AU67 AU69:AU78 AU80:AU89 AU91:AU93 AU95:AU97 AU127:AU129 AU107:AU109 AU111:AU113 AU103:AU105 AU123:AU125 AU99:AU101 AU115:AU117 AU119:AU121 AW47:AW56 AW58:AW67 AW69:AW78 AW80:AW89 AW91:AW93 AW95:AW97 AW127:AW129 AW107:AW109 AW111:AW113 AW103:AW105 AW123:AW125 AW99:AW101 AW115:AW117 AW119:AW121 AY47:AY56 AY58:AY67 AY69:AY78 AY80:AY89 AY91:AY93 AY95:AY97 AY127:AY129 AY107:AY109 AY111:AY113 AY103:AY105 AY123:AY125 AY99:AY101 AY115:AY117 AY119:AY121 BA47:BA56 BA58:BA67 BA69:BA78 BA80:BA89 BA91:BA93 BA95:BA97 BA127:BA129 BA107:BA109 BA111:BA113 BA103:BA105 BA123:BA125 BA99:BA101 BA115:BA117 BA119:BA121 BC47:BC56 BC58:BC67 BC69:BC78 BC80:BC89 BC91:BC93 BC95:BC97 BC127:BC129 BC107:BC109 BC111:BC113 BC103:BC105 BC123:BC125 BC99:BC101 BC115:BC117 BC119:BC121 BE47:BE56 BE58:BE67 BE69:BE78 BE80:BE89 BE91:BE93 BE95:BE97 BE127:BE129 BE107:BE109 BE111:BE113 BE103:BE105 BE123:BE125 BE99:BE101 BE115:BE117 BE119:BE121 BG47:BG56 BG58:BG67 BG69:BG78 BG80:BG89 BG91:BG93 BG95:BG97 BG127:BG129 BG107:BG109 BG111:BG113 BG103:BG105 BG123:BG125 BG99:BG101 BG115:BG117 BG119:BG121 BI47:BI56 BI58:BI67 BI69:BI78 BI80:BI89 BI91:BI93 BI95:BI97 BI127:BI129 BI107:BI109 BI111:BI113 BI103:BI105 BI123:BI125 BI99:BI101 BI115:BI117 BI119:BI121 BK47:BK56 BK58:BK67 BK69:BK78 BK80:BK89 BK91:BK93 BK95:BK97 BK127:BK129 BK107:BK109 BK111:BK113 BK103:BK105 BK123:BK125 BK99:BK101 BK115:BK117 BK119:BK121 BM47:BM56 BM58:BM67 BM69:BM78 BM80:BM89 BM91:BM93 BM95:BM97 BM127:BM129 BM107:BM109 BM111:BM113 BM103:BM105 BM123:BM125 BM99:BM101 BM115:BM117 BM119:BM121 E38:E41 G38:G41 I38:I41 K38:K41 M38:M41 O38:O41 Q38:Q41 S38:S41 U38:U41 W38:W41 Y38:Y41 AA38:AA41 AC38:AC41 AE38:AE41 AG38:AG41 AI38:AI41 AK38:AK41 AM38:AM41 AO38:AO41 AQ38:AQ41 AS38:AS41 AU38:AU41 AW38:AW41 AY38:AY41 BA38:BA41 BC38:BC41 BE38:BE41 BG38:BG41 BI38:BI41 BK38:BK41 BM38:BM41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15</vt:i4>
      </vt:variant>
    </vt:vector>
  </HeadingPairs>
  <TitlesOfParts>
    <vt:vector size="15" baseType="lpstr">
      <vt:lpstr>設定</vt:lpstr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年間</vt:lpstr>
      <vt:lpstr>口座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Arita Akai</dc:creator>
  <cp:lastModifiedBy>Arita Akai</cp:lastModifiedBy>
  <dcterms:created xsi:type="dcterms:W3CDTF">2025-09-11T05:05:37Z</dcterms:created>
  <dcterms:modified xsi:type="dcterms:W3CDTF">2025-09-30T05:02:01Z</dcterms:modified>
</cp:coreProperties>
</file>