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rita/Downloads/2022エクセル家計簿/"/>
    </mc:Choice>
  </mc:AlternateContent>
  <xr:revisionPtr revIDLastSave="0" documentId="13_ncr:1_{6438604D-7548-014C-AB8E-987B9CF47FF0}" xr6:coauthVersionLast="47" xr6:coauthVersionMax="47" xr10:uidLastSave="{00000000-0000-0000-0000-000000000000}"/>
  <bookViews>
    <workbookView xWindow="0" yWindow="500" windowWidth="28800" windowHeight="15720" xr2:uid="{6D4A6B46-F8B9-4D7D-BA67-70E44FFE0845}"/>
  </bookViews>
  <sheets>
    <sheet name="ガイド" sheetId="86" r:id="rId1"/>
    <sheet name="サンプル" sheetId="87" r:id="rId2"/>
    <sheet name="1月" sheetId="48" r:id="rId3"/>
    <sheet name="2月" sheetId="73" r:id="rId4"/>
    <sheet name="3月" sheetId="74" r:id="rId5"/>
    <sheet name="4月" sheetId="75" r:id="rId6"/>
    <sheet name="5月" sheetId="76" r:id="rId7"/>
    <sheet name="6月" sheetId="77" r:id="rId8"/>
    <sheet name="7月" sheetId="78" r:id="rId9"/>
    <sheet name="8月" sheetId="79" r:id="rId10"/>
    <sheet name="9月" sheetId="80" r:id="rId11"/>
    <sheet name="10月" sheetId="81" r:id="rId12"/>
    <sheet name="11月" sheetId="82" r:id="rId13"/>
    <sheet name="12月" sheetId="83" r:id="rId14"/>
    <sheet name="特別費" sheetId="49" r:id="rId15"/>
    <sheet name="収支表" sheetId="21" r:id="rId16"/>
    <sheet name="設定" sheetId="5" r:id="rId17"/>
    <sheet name="Sheet1" sheetId="88" r:id="rId18"/>
  </sheets>
  <definedNames>
    <definedName name="_xlnm._FilterDatabase" localSheetId="15" hidden="1">収支表!$B$4:$P$64</definedName>
    <definedName name="_xlnm._FilterDatabase" localSheetId="14" hidden="1">特別費!#REF!</definedName>
    <definedName name="_xlnm.Print_Area" localSheetId="11">'10月'!$A$1:$V$45</definedName>
    <definedName name="_xlnm.Print_Area" localSheetId="12">'11月'!$A$1:$V$45</definedName>
    <definedName name="_xlnm.Print_Area" localSheetId="13">'12月'!$A$1:$V$45</definedName>
    <definedName name="_xlnm.Print_Area" localSheetId="2">'1月'!$A$1:$V$45</definedName>
    <definedName name="_xlnm.Print_Area" localSheetId="3">'2月'!$A$1:$V$45</definedName>
    <definedName name="_xlnm.Print_Area" localSheetId="4">'3月'!$A$1:$V$45</definedName>
    <definedName name="_xlnm.Print_Area" localSheetId="5">'4月'!$A$1:$V$45</definedName>
    <definedName name="_xlnm.Print_Area" localSheetId="6">'5月'!$A$1:$V$45</definedName>
    <definedName name="_xlnm.Print_Area" localSheetId="7">'6月'!$A$1:$V$45</definedName>
    <definedName name="_xlnm.Print_Area" localSheetId="8">'7月'!$A$1:$V$45</definedName>
    <definedName name="_xlnm.Print_Area" localSheetId="9">'8月'!$A$1:$V$45</definedName>
    <definedName name="_xlnm.Print_Area" localSheetId="10">'9月'!$A$1:$V$45</definedName>
    <definedName name="_xlnm.Print_Area" localSheetId="1">サンプル!$A$1:$V$45</definedName>
    <definedName name="_xlnm.Print_Area" localSheetId="15">収支表!$B$1:$P$64</definedName>
    <definedName name="_xlnm.Print_Area" localSheetId="14">特別費!$B$1:$P$77</definedName>
    <definedName name="祝日">設定!$P$1:$P$17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8" i="21" l="1"/>
  <c r="P42" i="21"/>
  <c r="P22" i="21"/>
  <c r="P5" i="21"/>
  <c r="N37" i="86"/>
  <c r="M37" i="86"/>
  <c r="K37" i="86"/>
  <c r="J37" i="86"/>
  <c r="H37" i="86"/>
  <c r="G37" i="86"/>
  <c r="E37" i="86"/>
  <c r="D37" i="86"/>
  <c r="N31" i="86"/>
  <c r="M31" i="86"/>
  <c r="K31" i="86"/>
  <c r="J31" i="86"/>
  <c r="H31" i="86"/>
  <c r="G31" i="86"/>
  <c r="E31" i="86"/>
  <c r="P26" i="86" s="1"/>
  <c r="D31" i="86"/>
  <c r="M45" i="87"/>
  <c r="L45" i="87"/>
  <c r="K45" i="87"/>
  <c r="J45" i="87"/>
  <c r="I45" i="87"/>
  <c r="H45" i="87"/>
  <c r="G45" i="87"/>
  <c r="F45" i="87"/>
  <c r="E45" i="87"/>
  <c r="D45" i="87"/>
  <c r="C45" i="87"/>
  <c r="U43" i="87"/>
  <c r="T43" i="87"/>
  <c r="S43" i="87"/>
  <c r="R43" i="87"/>
  <c r="Q43" i="87"/>
  <c r="V43" i="87" s="1"/>
  <c r="R13" i="87" s="1"/>
  <c r="P43" i="87"/>
  <c r="B43" i="87"/>
  <c r="U42" i="87"/>
  <c r="T42" i="87"/>
  <c r="S42" i="87"/>
  <c r="R42" i="87"/>
  <c r="Q42" i="87"/>
  <c r="V42" i="87" s="1"/>
  <c r="R12" i="87" s="1"/>
  <c r="P42" i="87"/>
  <c r="B42" i="87"/>
  <c r="U41" i="87"/>
  <c r="T41" i="87"/>
  <c r="S41" i="87"/>
  <c r="R41" i="87"/>
  <c r="Q41" i="87"/>
  <c r="V41" i="87" s="1"/>
  <c r="R11" i="87" s="1"/>
  <c r="P41" i="87"/>
  <c r="B41" i="87"/>
  <c r="U40" i="87"/>
  <c r="T40" i="87"/>
  <c r="S40" i="87"/>
  <c r="R40" i="87"/>
  <c r="Q40" i="87"/>
  <c r="U39" i="87"/>
  <c r="T39" i="87"/>
  <c r="S39" i="87"/>
  <c r="R39" i="87"/>
  <c r="Q39" i="87"/>
  <c r="U38" i="87"/>
  <c r="T38" i="87"/>
  <c r="S38" i="87"/>
  <c r="R38" i="87"/>
  <c r="Q38" i="87"/>
  <c r="U37" i="87"/>
  <c r="T37" i="87"/>
  <c r="S37" i="87"/>
  <c r="R37" i="87"/>
  <c r="Q37" i="87"/>
  <c r="U36" i="87"/>
  <c r="T36" i="87"/>
  <c r="S36" i="87"/>
  <c r="R36" i="87"/>
  <c r="Q36" i="87"/>
  <c r="U35" i="87"/>
  <c r="T35" i="87"/>
  <c r="S35" i="87"/>
  <c r="R35" i="87"/>
  <c r="Q35" i="87"/>
  <c r="U34" i="87"/>
  <c r="T34" i="87"/>
  <c r="S34" i="87"/>
  <c r="S45" i="87" s="1"/>
  <c r="R34" i="87"/>
  <c r="Q34" i="87"/>
  <c r="V30" i="87"/>
  <c r="U30" i="87"/>
  <c r="T30" i="87"/>
  <c r="S30" i="87"/>
  <c r="R30" i="87"/>
  <c r="Q30" i="87"/>
  <c r="P30" i="87"/>
  <c r="O30" i="87"/>
  <c r="N30" i="87"/>
  <c r="M30" i="87"/>
  <c r="L30" i="87"/>
  <c r="K30" i="87"/>
  <c r="J30" i="87"/>
  <c r="I30" i="87"/>
  <c r="H30" i="87"/>
  <c r="G30" i="87"/>
  <c r="F30" i="87"/>
  <c r="E30" i="87"/>
  <c r="D30" i="87"/>
  <c r="C30" i="87"/>
  <c r="B28" i="87"/>
  <c r="B27" i="87"/>
  <c r="B26" i="87"/>
  <c r="C17" i="87"/>
  <c r="Q14" i="87"/>
  <c r="N14" i="87"/>
  <c r="L14" i="87"/>
  <c r="J14" i="87"/>
  <c r="H14" i="87"/>
  <c r="E14" i="87"/>
  <c r="P13" i="87"/>
  <c r="M13" i="87"/>
  <c r="I13" i="87"/>
  <c r="G13" i="87"/>
  <c r="D13" i="87"/>
  <c r="P12" i="87"/>
  <c r="M12" i="87"/>
  <c r="I12" i="87"/>
  <c r="G12" i="87"/>
  <c r="D12" i="87"/>
  <c r="P11" i="87"/>
  <c r="M11" i="87"/>
  <c r="I11" i="87"/>
  <c r="G11" i="87"/>
  <c r="D11" i="87"/>
  <c r="U35" i="76"/>
  <c r="U35" i="75"/>
  <c r="V40" i="75"/>
  <c r="U36" i="75"/>
  <c r="U34" i="74"/>
  <c r="U36" i="73"/>
  <c r="T39" i="73"/>
  <c r="S36" i="73"/>
  <c r="R34" i="73"/>
  <c r="M4" i="83"/>
  <c r="I4" i="83"/>
  <c r="G4" i="83"/>
  <c r="M4" i="82"/>
  <c r="I4" i="82"/>
  <c r="G4" i="82"/>
  <c r="M4" i="81"/>
  <c r="I4" i="81"/>
  <c r="G4" i="81"/>
  <c r="M4" i="80"/>
  <c r="I4" i="80"/>
  <c r="G4" i="80"/>
  <c r="M4" i="79"/>
  <c r="I4" i="79"/>
  <c r="G4" i="79"/>
  <c r="M4" i="78"/>
  <c r="I4" i="78"/>
  <c r="G4" i="78"/>
  <c r="M4" i="77"/>
  <c r="I4" i="77"/>
  <c r="G4" i="77"/>
  <c r="M4" i="76"/>
  <c r="I4" i="76"/>
  <c r="G4" i="76"/>
  <c r="M4" i="75"/>
  <c r="I4" i="75"/>
  <c r="G4" i="75"/>
  <c r="M4" i="74"/>
  <c r="I4" i="74"/>
  <c r="G4" i="74"/>
  <c r="M4" i="73"/>
  <c r="I4" i="73"/>
  <c r="G4" i="73"/>
  <c r="N77" i="49"/>
  <c r="M77" i="49"/>
  <c r="K77" i="49"/>
  <c r="J77" i="49"/>
  <c r="H77" i="49"/>
  <c r="G77" i="49"/>
  <c r="E77" i="49"/>
  <c r="D77" i="49"/>
  <c r="O72" i="49" s="1"/>
  <c r="N71" i="49"/>
  <c r="M71" i="49"/>
  <c r="K71" i="49"/>
  <c r="J71" i="49"/>
  <c r="H71" i="49"/>
  <c r="G71" i="49"/>
  <c r="E71" i="49"/>
  <c r="D71" i="49"/>
  <c r="N65" i="49"/>
  <c r="M65" i="49"/>
  <c r="K65" i="49"/>
  <c r="J65" i="49"/>
  <c r="H65" i="49"/>
  <c r="G65" i="49"/>
  <c r="E65" i="49"/>
  <c r="P60" i="49" s="1"/>
  <c r="T3" i="81" s="1"/>
  <c r="D65" i="49"/>
  <c r="O60" i="49" s="1"/>
  <c r="N59" i="49"/>
  <c r="M59" i="49"/>
  <c r="K59" i="49"/>
  <c r="J59" i="49"/>
  <c r="H59" i="49"/>
  <c r="G59" i="49"/>
  <c r="E59" i="49"/>
  <c r="D59" i="49"/>
  <c r="O54" i="49" s="1"/>
  <c r="N53" i="49"/>
  <c r="M53" i="49"/>
  <c r="K53" i="49"/>
  <c r="J53" i="49"/>
  <c r="H53" i="49"/>
  <c r="G53" i="49"/>
  <c r="E53" i="49"/>
  <c r="D53" i="49"/>
  <c r="N47" i="49"/>
  <c r="M47" i="49"/>
  <c r="K47" i="49"/>
  <c r="J47" i="49"/>
  <c r="H47" i="49"/>
  <c r="G47" i="49"/>
  <c r="E47" i="49"/>
  <c r="D47" i="49"/>
  <c r="N41" i="49"/>
  <c r="M41" i="49"/>
  <c r="K41" i="49"/>
  <c r="J41" i="49"/>
  <c r="H41" i="49"/>
  <c r="G41" i="49"/>
  <c r="E41" i="49"/>
  <c r="D41" i="49"/>
  <c r="N35" i="49"/>
  <c r="M35" i="49"/>
  <c r="K35" i="49"/>
  <c r="J35" i="49"/>
  <c r="H35" i="49"/>
  <c r="G35" i="49"/>
  <c r="E35" i="49"/>
  <c r="P30" i="49" s="1"/>
  <c r="T3" i="76" s="1"/>
  <c r="D35" i="49"/>
  <c r="O30" i="49" s="1"/>
  <c r="N29" i="49"/>
  <c r="M29" i="49"/>
  <c r="K29" i="49"/>
  <c r="J29" i="49"/>
  <c r="H29" i="49"/>
  <c r="G29" i="49"/>
  <c r="E29" i="49"/>
  <c r="D29" i="49"/>
  <c r="N23" i="49"/>
  <c r="M23" i="49"/>
  <c r="K23" i="49"/>
  <c r="J23" i="49"/>
  <c r="H23" i="49"/>
  <c r="G23" i="49"/>
  <c r="E23" i="49"/>
  <c r="D23" i="49"/>
  <c r="N17" i="49"/>
  <c r="M17" i="49"/>
  <c r="K17" i="49"/>
  <c r="J17" i="49"/>
  <c r="J3" i="49" s="1"/>
  <c r="H17" i="49"/>
  <c r="G17" i="49"/>
  <c r="E17" i="49"/>
  <c r="D17" i="49"/>
  <c r="N11" i="49"/>
  <c r="M11" i="49"/>
  <c r="M3" i="49" s="1"/>
  <c r="K11" i="49"/>
  <c r="J11" i="49"/>
  <c r="H11" i="49"/>
  <c r="H3" i="49" s="1"/>
  <c r="G11" i="49"/>
  <c r="E11" i="49"/>
  <c r="D11" i="49"/>
  <c r="G3" i="49"/>
  <c r="M50" i="21" l="1"/>
  <c r="N3" i="49"/>
  <c r="H50" i="21"/>
  <c r="O26" i="86"/>
  <c r="O32" i="86"/>
  <c r="P32" i="86"/>
  <c r="T45" i="87"/>
  <c r="U45" i="87"/>
  <c r="V39" i="87"/>
  <c r="V34" i="87"/>
  <c r="V38" i="87"/>
  <c r="R45" i="87"/>
  <c r="V40" i="87"/>
  <c r="V37" i="87"/>
  <c r="V36" i="87"/>
  <c r="V35" i="87"/>
  <c r="R14" i="87"/>
  <c r="Q45" i="87"/>
  <c r="D17" i="87"/>
  <c r="C16" i="87"/>
  <c r="C18" i="87"/>
  <c r="P72" i="49"/>
  <c r="P66" i="49"/>
  <c r="P54" i="49"/>
  <c r="O42" i="49"/>
  <c r="O6" i="49"/>
  <c r="P6" i="49"/>
  <c r="T7" i="87" s="1"/>
  <c r="P12" i="49"/>
  <c r="O66" i="49"/>
  <c r="P36" i="49"/>
  <c r="O12" i="49"/>
  <c r="O24" i="49"/>
  <c r="P18" i="49"/>
  <c r="P24" i="49"/>
  <c r="O18" i="49"/>
  <c r="O36" i="49"/>
  <c r="O48" i="49"/>
  <c r="P42" i="49"/>
  <c r="P48" i="49"/>
  <c r="K3" i="49"/>
  <c r="D3" i="49"/>
  <c r="E3" i="49"/>
  <c r="T3" i="83" l="1"/>
  <c r="O50" i="21"/>
  <c r="T3" i="82"/>
  <c r="N50" i="21"/>
  <c r="T3" i="80"/>
  <c r="L50" i="21"/>
  <c r="T3" i="79"/>
  <c r="K50" i="21"/>
  <c r="T3" i="78"/>
  <c r="J50" i="21"/>
  <c r="T3" i="77"/>
  <c r="I50" i="21"/>
  <c r="T3" i="75"/>
  <c r="G50" i="21"/>
  <c r="T3" i="74"/>
  <c r="F50" i="21"/>
  <c r="T3" i="73"/>
  <c r="E50" i="21"/>
  <c r="T10" i="87"/>
  <c r="T13" i="87" s="1"/>
  <c r="P23" i="86"/>
  <c r="V45" i="87"/>
  <c r="D18" i="87"/>
  <c r="D16" i="87"/>
  <c r="E17" i="87"/>
  <c r="T3" i="48"/>
  <c r="D50" i="21"/>
  <c r="O3" i="49"/>
  <c r="P3" i="49"/>
  <c r="Q14" i="83"/>
  <c r="N14" i="83"/>
  <c r="L14" i="83"/>
  <c r="J14" i="83"/>
  <c r="H14" i="83"/>
  <c r="E14" i="83"/>
  <c r="R13" i="83"/>
  <c r="P13" i="83"/>
  <c r="M13" i="83"/>
  <c r="I13" i="83"/>
  <c r="G13" i="83"/>
  <c r="D13" i="83"/>
  <c r="R12" i="83"/>
  <c r="P12" i="83"/>
  <c r="M12" i="83"/>
  <c r="I12" i="83"/>
  <c r="G12" i="83"/>
  <c r="D12" i="83"/>
  <c r="R11" i="83"/>
  <c r="P11" i="83"/>
  <c r="M11" i="83"/>
  <c r="I11" i="83"/>
  <c r="G11" i="83"/>
  <c r="D11" i="83"/>
  <c r="R10" i="83"/>
  <c r="P10" i="83"/>
  <c r="M10" i="83"/>
  <c r="I10" i="83"/>
  <c r="G10" i="83"/>
  <c r="D10" i="83"/>
  <c r="R9" i="83"/>
  <c r="P9" i="83"/>
  <c r="M9" i="83"/>
  <c r="I9" i="83"/>
  <c r="G9" i="83"/>
  <c r="D9" i="83"/>
  <c r="R8" i="83"/>
  <c r="P8" i="83"/>
  <c r="M8" i="83"/>
  <c r="I8" i="83"/>
  <c r="G8" i="83"/>
  <c r="D8" i="83"/>
  <c r="R7" i="83"/>
  <c r="P7" i="83"/>
  <c r="M7" i="83"/>
  <c r="I7" i="83"/>
  <c r="G7" i="83"/>
  <c r="D7" i="83"/>
  <c r="R6" i="83"/>
  <c r="P6" i="83"/>
  <c r="M6" i="83"/>
  <c r="I6" i="83"/>
  <c r="G6" i="83"/>
  <c r="D6" i="83"/>
  <c r="R5" i="83"/>
  <c r="P5" i="83"/>
  <c r="M5" i="83"/>
  <c r="I5" i="83"/>
  <c r="G5" i="83"/>
  <c r="D5" i="83"/>
  <c r="P4" i="83"/>
  <c r="D4" i="83"/>
  <c r="Q14" i="82"/>
  <c r="N14" i="82"/>
  <c r="L14" i="82"/>
  <c r="J14" i="82"/>
  <c r="H14" i="82"/>
  <c r="E14" i="82"/>
  <c r="R13" i="82"/>
  <c r="P13" i="82"/>
  <c r="M13" i="82"/>
  <c r="I13" i="82"/>
  <c r="G13" i="82"/>
  <c r="D13" i="82"/>
  <c r="R12" i="82"/>
  <c r="P12" i="82"/>
  <c r="M12" i="82"/>
  <c r="I12" i="82"/>
  <c r="G12" i="82"/>
  <c r="D12" i="82"/>
  <c r="R11" i="82"/>
  <c r="P11" i="82"/>
  <c r="M11" i="82"/>
  <c r="I11" i="82"/>
  <c r="G11" i="82"/>
  <c r="D11" i="82"/>
  <c r="R10" i="82"/>
  <c r="P10" i="82"/>
  <c r="M10" i="82"/>
  <c r="I10" i="82"/>
  <c r="G10" i="82"/>
  <c r="D10" i="82"/>
  <c r="R9" i="82"/>
  <c r="P9" i="82"/>
  <c r="M9" i="82"/>
  <c r="I9" i="82"/>
  <c r="G9" i="82"/>
  <c r="D9" i="82"/>
  <c r="R8" i="82"/>
  <c r="P8" i="82"/>
  <c r="M8" i="82"/>
  <c r="I8" i="82"/>
  <c r="G8" i="82"/>
  <c r="D8" i="82"/>
  <c r="R7" i="82"/>
  <c r="P7" i="82"/>
  <c r="M7" i="82"/>
  <c r="I7" i="82"/>
  <c r="G7" i="82"/>
  <c r="D7" i="82"/>
  <c r="R6" i="82"/>
  <c r="P6" i="82"/>
  <c r="M6" i="82"/>
  <c r="I6" i="82"/>
  <c r="G6" i="82"/>
  <c r="D6" i="82"/>
  <c r="R5" i="82"/>
  <c r="P5" i="82"/>
  <c r="M5" i="82"/>
  <c r="I5" i="82"/>
  <c r="G5" i="82"/>
  <c r="D5" i="82"/>
  <c r="P4" i="82"/>
  <c r="D4" i="82"/>
  <c r="Q14" i="80"/>
  <c r="N14" i="80"/>
  <c r="L14" i="80"/>
  <c r="J14" i="80"/>
  <c r="H14" i="80"/>
  <c r="E14" i="80"/>
  <c r="R13" i="80"/>
  <c r="P13" i="80"/>
  <c r="M13" i="80"/>
  <c r="I13" i="80"/>
  <c r="G13" i="80"/>
  <c r="D13" i="80"/>
  <c r="R12" i="80"/>
  <c r="P12" i="80"/>
  <c r="M12" i="80"/>
  <c r="I12" i="80"/>
  <c r="G12" i="80"/>
  <c r="D12" i="80"/>
  <c r="R11" i="80"/>
  <c r="P11" i="80"/>
  <c r="M11" i="80"/>
  <c r="I11" i="80"/>
  <c r="G11" i="80"/>
  <c r="D11" i="80"/>
  <c r="R10" i="80"/>
  <c r="P10" i="80"/>
  <c r="M10" i="80"/>
  <c r="I10" i="80"/>
  <c r="G10" i="80"/>
  <c r="D10" i="80"/>
  <c r="R9" i="80"/>
  <c r="P9" i="80"/>
  <c r="M9" i="80"/>
  <c r="I9" i="80"/>
  <c r="G9" i="80"/>
  <c r="D9" i="80"/>
  <c r="R8" i="80"/>
  <c r="P8" i="80"/>
  <c r="M8" i="80"/>
  <c r="I8" i="80"/>
  <c r="G8" i="80"/>
  <c r="D8" i="80"/>
  <c r="R7" i="80"/>
  <c r="P7" i="80"/>
  <c r="M7" i="80"/>
  <c r="I7" i="80"/>
  <c r="G7" i="80"/>
  <c r="D7" i="80"/>
  <c r="R6" i="80"/>
  <c r="P6" i="80"/>
  <c r="M6" i="80"/>
  <c r="I6" i="80"/>
  <c r="G6" i="80"/>
  <c r="D6" i="80"/>
  <c r="R5" i="80"/>
  <c r="P5" i="80"/>
  <c r="M5" i="80"/>
  <c r="I5" i="80"/>
  <c r="G5" i="80"/>
  <c r="D5" i="80"/>
  <c r="P4" i="80"/>
  <c r="D4" i="80"/>
  <c r="Q14" i="79"/>
  <c r="N14" i="79"/>
  <c r="L14" i="79"/>
  <c r="J14" i="79"/>
  <c r="H14" i="79"/>
  <c r="E14" i="79"/>
  <c r="R13" i="79"/>
  <c r="P13" i="79"/>
  <c r="M13" i="79"/>
  <c r="I13" i="79"/>
  <c r="G13" i="79"/>
  <c r="D13" i="79"/>
  <c r="R12" i="79"/>
  <c r="P12" i="79"/>
  <c r="M12" i="79"/>
  <c r="I12" i="79"/>
  <c r="G12" i="79"/>
  <c r="D12" i="79"/>
  <c r="R11" i="79"/>
  <c r="P11" i="79"/>
  <c r="M11" i="79"/>
  <c r="I11" i="79"/>
  <c r="G11" i="79"/>
  <c r="D11" i="79"/>
  <c r="R10" i="79"/>
  <c r="P10" i="79"/>
  <c r="M10" i="79"/>
  <c r="I10" i="79"/>
  <c r="G10" i="79"/>
  <c r="D10" i="79"/>
  <c r="R9" i="79"/>
  <c r="P9" i="79"/>
  <c r="M9" i="79"/>
  <c r="I9" i="79"/>
  <c r="G9" i="79"/>
  <c r="D9" i="79"/>
  <c r="R8" i="79"/>
  <c r="P8" i="79"/>
  <c r="M8" i="79"/>
  <c r="I8" i="79"/>
  <c r="G8" i="79"/>
  <c r="D8" i="79"/>
  <c r="R7" i="79"/>
  <c r="P7" i="79"/>
  <c r="M7" i="79"/>
  <c r="I7" i="79"/>
  <c r="G7" i="79"/>
  <c r="D7" i="79"/>
  <c r="R6" i="79"/>
  <c r="P6" i="79"/>
  <c r="M6" i="79"/>
  <c r="I6" i="79"/>
  <c r="G6" i="79"/>
  <c r="D6" i="79"/>
  <c r="R5" i="79"/>
  <c r="P5" i="79"/>
  <c r="M5" i="79"/>
  <c r="I5" i="79"/>
  <c r="G5" i="79"/>
  <c r="D5" i="79"/>
  <c r="P4" i="79"/>
  <c r="D4" i="79"/>
  <c r="Q14" i="78"/>
  <c r="N14" i="78"/>
  <c r="L14" i="78"/>
  <c r="J14" i="78"/>
  <c r="H14" i="78"/>
  <c r="E14" i="78"/>
  <c r="R13" i="78"/>
  <c r="P13" i="78"/>
  <c r="M13" i="78"/>
  <c r="I13" i="78"/>
  <c r="G13" i="78"/>
  <c r="D13" i="78"/>
  <c r="R12" i="78"/>
  <c r="P12" i="78"/>
  <c r="M12" i="78"/>
  <c r="I12" i="78"/>
  <c r="G12" i="78"/>
  <c r="D12" i="78"/>
  <c r="R11" i="78"/>
  <c r="P11" i="78"/>
  <c r="M11" i="78"/>
  <c r="I11" i="78"/>
  <c r="G11" i="78"/>
  <c r="D11" i="78"/>
  <c r="R10" i="78"/>
  <c r="P10" i="78"/>
  <c r="M10" i="78"/>
  <c r="I10" i="78"/>
  <c r="G10" i="78"/>
  <c r="D10" i="78"/>
  <c r="R9" i="78"/>
  <c r="P9" i="78"/>
  <c r="M9" i="78"/>
  <c r="I9" i="78"/>
  <c r="G9" i="78"/>
  <c r="D9" i="78"/>
  <c r="R8" i="78"/>
  <c r="P8" i="78"/>
  <c r="M8" i="78"/>
  <c r="I8" i="78"/>
  <c r="G8" i="78"/>
  <c r="D8" i="78"/>
  <c r="R7" i="78"/>
  <c r="P7" i="78"/>
  <c r="M7" i="78"/>
  <c r="I7" i="78"/>
  <c r="G7" i="78"/>
  <c r="D7" i="78"/>
  <c r="R6" i="78"/>
  <c r="P6" i="78"/>
  <c r="M6" i="78"/>
  <c r="I6" i="78"/>
  <c r="G6" i="78"/>
  <c r="D6" i="78"/>
  <c r="R5" i="78"/>
  <c r="P5" i="78"/>
  <c r="M5" i="78"/>
  <c r="I5" i="78"/>
  <c r="G5" i="78"/>
  <c r="D5" i="78"/>
  <c r="P4" i="78"/>
  <c r="D4" i="78"/>
  <c r="Q14" i="77"/>
  <c r="N14" i="77"/>
  <c r="L14" i="77"/>
  <c r="J14" i="77"/>
  <c r="H14" i="77"/>
  <c r="E14" i="77"/>
  <c r="R13" i="77"/>
  <c r="P13" i="77"/>
  <c r="M13" i="77"/>
  <c r="I13" i="77"/>
  <c r="G13" i="77"/>
  <c r="D13" i="77"/>
  <c r="R12" i="77"/>
  <c r="P12" i="77"/>
  <c r="M12" i="77"/>
  <c r="I12" i="77"/>
  <c r="G12" i="77"/>
  <c r="D12" i="77"/>
  <c r="R11" i="77"/>
  <c r="P11" i="77"/>
  <c r="M11" i="77"/>
  <c r="I11" i="77"/>
  <c r="G11" i="77"/>
  <c r="D11" i="77"/>
  <c r="R10" i="77"/>
  <c r="P10" i="77"/>
  <c r="M10" i="77"/>
  <c r="I10" i="77"/>
  <c r="G10" i="77"/>
  <c r="D10" i="77"/>
  <c r="R9" i="77"/>
  <c r="P9" i="77"/>
  <c r="M9" i="77"/>
  <c r="I9" i="77"/>
  <c r="G9" i="77"/>
  <c r="D9" i="77"/>
  <c r="R8" i="77"/>
  <c r="P8" i="77"/>
  <c r="M8" i="77"/>
  <c r="I8" i="77"/>
  <c r="G8" i="77"/>
  <c r="D8" i="77"/>
  <c r="R7" i="77"/>
  <c r="P7" i="77"/>
  <c r="M7" i="77"/>
  <c r="I7" i="77"/>
  <c r="G7" i="77"/>
  <c r="D7" i="77"/>
  <c r="R6" i="77"/>
  <c r="P6" i="77"/>
  <c r="M6" i="77"/>
  <c r="I6" i="77"/>
  <c r="G6" i="77"/>
  <c r="D6" i="77"/>
  <c r="R5" i="77"/>
  <c r="P5" i="77"/>
  <c r="M5" i="77"/>
  <c r="I5" i="77"/>
  <c r="G5" i="77"/>
  <c r="D5" i="77"/>
  <c r="P4" i="77"/>
  <c r="D4" i="77"/>
  <c r="Q14" i="76"/>
  <c r="N14" i="76"/>
  <c r="L14" i="76"/>
  <c r="J14" i="76"/>
  <c r="H14" i="76"/>
  <c r="E14" i="76"/>
  <c r="R13" i="76"/>
  <c r="P13" i="76"/>
  <c r="M13" i="76"/>
  <c r="I13" i="76"/>
  <c r="G13" i="76"/>
  <c r="D13" i="76"/>
  <c r="R12" i="76"/>
  <c r="P12" i="76"/>
  <c r="M12" i="76"/>
  <c r="I12" i="76"/>
  <c r="G12" i="76"/>
  <c r="D12" i="76"/>
  <c r="R11" i="76"/>
  <c r="P11" i="76"/>
  <c r="M11" i="76"/>
  <c r="I11" i="76"/>
  <c r="G11" i="76"/>
  <c r="D11" i="76"/>
  <c r="R10" i="76"/>
  <c r="P10" i="76"/>
  <c r="M10" i="76"/>
  <c r="I10" i="76"/>
  <c r="G10" i="76"/>
  <c r="D10" i="76"/>
  <c r="R9" i="76"/>
  <c r="P9" i="76"/>
  <c r="M9" i="76"/>
  <c r="I9" i="76"/>
  <c r="G9" i="76"/>
  <c r="D9" i="76"/>
  <c r="R8" i="76"/>
  <c r="P8" i="76"/>
  <c r="M8" i="76"/>
  <c r="I8" i="76"/>
  <c r="G8" i="76"/>
  <c r="D8" i="76"/>
  <c r="R7" i="76"/>
  <c r="P7" i="76"/>
  <c r="M7" i="76"/>
  <c r="I7" i="76"/>
  <c r="G7" i="76"/>
  <c r="D7" i="76"/>
  <c r="R6" i="76"/>
  <c r="P6" i="76"/>
  <c r="M6" i="76"/>
  <c r="I6" i="76"/>
  <c r="G6" i="76"/>
  <c r="D6" i="76"/>
  <c r="P5" i="76"/>
  <c r="M5" i="76"/>
  <c r="I5" i="76"/>
  <c r="G5" i="76"/>
  <c r="D5" i="76"/>
  <c r="P4" i="76"/>
  <c r="D4" i="76"/>
  <c r="Q14" i="75"/>
  <c r="N14" i="75"/>
  <c r="L14" i="75"/>
  <c r="J14" i="75"/>
  <c r="H14" i="75"/>
  <c r="E14" i="75"/>
  <c r="R13" i="75"/>
  <c r="P13" i="75"/>
  <c r="M13" i="75"/>
  <c r="I13" i="75"/>
  <c r="G13" i="75"/>
  <c r="D13" i="75"/>
  <c r="R12" i="75"/>
  <c r="P12" i="75"/>
  <c r="M12" i="75"/>
  <c r="I12" i="75"/>
  <c r="G12" i="75"/>
  <c r="D12" i="75"/>
  <c r="R11" i="75"/>
  <c r="P11" i="75"/>
  <c r="M11" i="75"/>
  <c r="I11" i="75"/>
  <c r="G11" i="75"/>
  <c r="D11" i="75"/>
  <c r="R10" i="75"/>
  <c r="P10" i="75"/>
  <c r="M10" i="75"/>
  <c r="I10" i="75"/>
  <c r="G10" i="75"/>
  <c r="D10" i="75"/>
  <c r="R9" i="75"/>
  <c r="P9" i="75"/>
  <c r="M9" i="75"/>
  <c r="I9" i="75"/>
  <c r="G9" i="75"/>
  <c r="D9" i="75"/>
  <c r="R8" i="75"/>
  <c r="P8" i="75"/>
  <c r="M8" i="75"/>
  <c r="I8" i="75"/>
  <c r="G8" i="75"/>
  <c r="D8" i="75"/>
  <c r="R7" i="75"/>
  <c r="P7" i="75"/>
  <c r="M7" i="75"/>
  <c r="I7" i="75"/>
  <c r="G7" i="75"/>
  <c r="D7" i="75"/>
  <c r="P6" i="75"/>
  <c r="M6" i="75"/>
  <c r="I6" i="75"/>
  <c r="G6" i="75"/>
  <c r="D6" i="75"/>
  <c r="P5" i="75"/>
  <c r="M5" i="75"/>
  <c r="I5" i="75"/>
  <c r="G5" i="75"/>
  <c r="D5" i="75"/>
  <c r="P4" i="75"/>
  <c r="D4" i="75"/>
  <c r="Q14" i="74"/>
  <c r="N14" i="74"/>
  <c r="L14" i="74"/>
  <c r="J14" i="74"/>
  <c r="H14" i="74"/>
  <c r="E14" i="74"/>
  <c r="R13" i="74"/>
  <c r="P13" i="74"/>
  <c r="M13" i="74"/>
  <c r="I13" i="74"/>
  <c r="G13" i="74"/>
  <c r="D13" i="74"/>
  <c r="R12" i="74"/>
  <c r="P12" i="74"/>
  <c r="M12" i="74"/>
  <c r="I12" i="74"/>
  <c r="G12" i="74"/>
  <c r="D12" i="74"/>
  <c r="R11" i="74"/>
  <c r="P11" i="74"/>
  <c r="M11" i="74"/>
  <c r="I11" i="74"/>
  <c r="G11" i="74"/>
  <c r="D11" i="74"/>
  <c r="R10" i="74"/>
  <c r="P10" i="74"/>
  <c r="M10" i="74"/>
  <c r="I10" i="74"/>
  <c r="G10" i="74"/>
  <c r="D10" i="74"/>
  <c r="R9" i="74"/>
  <c r="P9" i="74"/>
  <c r="M9" i="74"/>
  <c r="I9" i="74"/>
  <c r="G9" i="74"/>
  <c r="D9" i="74"/>
  <c r="R8" i="74"/>
  <c r="P8" i="74"/>
  <c r="M8" i="74"/>
  <c r="I8" i="74"/>
  <c r="G8" i="74"/>
  <c r="D8" i="74"/>
  <c r="R7" i="74"/>
  <c r="P7" i="74"/>
  <c r="M7" i="74"/>
  <c r="I7" i="74"/>
  <c r="G7" i="74"/>
  <c r="D7" i="74"/>
  <c r="R6" i="74"/>
  <c r="P6" i="74"/>
  <c r="M6" i="74"/>
  <c r="I6" i="74"/>
  <c r="G6" i="74"/>
  <c r="D6" i="74"/>
  <c r="R5" i="74"/>
  <c r="P5" i="74"/>
  <c r="M5" i="74"/>
  <c r="I5" i="74"/>
  <c r="G5" i="74"/>
  <c r="D5" i="74"/>
  <c r="P4" i="74"/>
  <c r="D4" i="74"/>
  <c r="Q14" i="73"/>
  <c r="N14" i="73"/>
  <c r="L14" i="73"/>
  <c r="J14" i="73"/>
  <c r="H14" i="73"/>
  <c r="E14" i="73"/>
  <c r="R13" i="73"/>
  <c r="P13" i="73"/>
  <c r="M13" i="73"/>
  <c r="I13" i="73"/>
  <c r="G13" i="73"/>
  <c r="D13" i="73"/>
  <c r="R12" i="73"/>
  <c r="P12" i="73"/>
  <c r="M12" i="73"/>
  <c r="I12" i="73"/>
  <c r="G12" i="73"/>
  <c r="D12" i="73"/>
  <c r="R11" i="73"/>
  <c r="P11" i="73"/>
  <c r="M11" i="73"/>
  <c r="I11" i="73"/>
  <c r="G11" i="73"/>
  <c r="D11" i="73"/>
  <c r="R10" i="73"/>
  <c r="P10" i="73"/>
  <c r="M10" i="73"/>
  <c r="I10" i="73"/>
  <c r="G10" i="73"/>
  <c r="D10" i="73"/>
  <c r="P9" i="73"/>
  <c r="M9" i="73"/>
  <c r="I9" i="73"/>
  <c r="G9" i="73"/>
  <c r="D9" i="73"/>
  <c r="R8" i="73"/>
  <c r="P8" i="73"/>
  <c r="M8" i="73"/>
  <c r="I8" i="73"/>
  <c r="G8" i="73"/>
  <c r="D8" i="73"/>
  <c r="R7" i="73"/>
  <c r="P7" i="73"/>
  <c r="M7" i="73"/>
  <c r="I7" i="73"/>
  <c r="G7" i="73"/>
  <c r="D7" i="73"/>
  <c r="P6" i="73"/>
  <c r="M6" i="73"/>
  <c r="I6" i="73"/>
  <c r="G6" i="73"/>
  <c r="D6" i="73"/>
  <c r="R5" i="73"/>
  <c r="P5" i="73"/>
  <c r="M5" i="73"/>
  <c r="I5" i="73"/>
  <c r="G5" i="73"/>
  <c r="D5" i="73"/>
  <c r="P4" i="73"/>
  <c r="D4" i="73"/>
  <c r="M6" i="81"/>
  <c r="V41" i="80"/>
  <c r="U35" i="80"/>
  <c r="U41" i="74"/>
  <c r="S39" i="74"/>
  <c r="Q35" i="74"/>
  <c r="U35" i="82"/>
  <c r="U43" i="83"/>
  <c r="T43" i="83"/>
  <c r="S43" i="83"/>
  <c r="R43" i="83"/>
  <c r="Q43" i="83"/>
  <c r="P43" i="83"/>
  <c r="U42" i="83"/>
  <c r="T42" i="83"/>
  <c r="S42" i="83"/>
  <c r="R42" i="83"/>
  <c r="Q42" i="83"/>
  <c r="P42" i="83"/>
  <c r="U41" i="83"/>
  <c r="T41" i="83"/>
  <c r="S41" i="83"/>
  <c r="R41" i="83"/>
  <c r="Q41" i="83"/>
  <c r="P41" i="83"/>
  <c r="U40" i="83"/>
  <c r="T40" i="83"/>
  <c r="S40" i="83"/>
  <c r="R40" i="83"/>
  <c r="Q40" i="83"/>
  <c r="P40" i="83"/>
  <c r="U39" i="83"/>
  <c r="T39" i="83"/>
  <c r="S39" i="83"/>
  <c r="R39" i="83"/>
  <c r="Q39" i="83"/>
  <c r="P39" i="83"/>
  <c r="U38" i="83"/>
  <c r="T38" i="83"/>
  <c r="S38" i="83"/>
  <c r="R38" i="83"/>
  <c r="Q38" i="83"/>
  <c r="V38" i="83" s="1"/>
  <c r="P38" i="83"/>
  <c r="U37" i="83"/>
  <c r="T37" i="83"/>
  <c r="S37" i="83"/>
  <c r="R37" i="83"/>
  <c r="Q37" i="83"/>
  <c r="V37" i="83" s="1"/>
  <c r="P37" i="83"/>
  <c r="V36" i="83"/>
  <c r="U36" i="83"/>
  <c r="T36" i="83"/>
  <c r="S36" i="83"/>
  <c r="R36" i="83"/>
  <c r="Q36" i="83"/>
  <c r="P36" i="83"/>
  <c r="U35" i="83"/>
  <c r="T35" i="83"/>
  <c r="S35" i="83"/>
  <c r="R35" i="83"/>
  <c r="Q35" i="83"/>
  <c r="P35" i="83"/>
  <c r="U34" i="83"/>
  <c r="T34" i="83"/>
  <c r="S34" i="83"/>
  <c r="R34" i="83"/>
  <c r="Q34" i="83"/>
  <c r="P34" i="83"/>
  <c r="U43" i="81"/>
  <c r="T43" i="81"/>
  <c r="S43" i="81"/>
  <c r="R43" i="81"/>
  <c r="Q43" i="81"/>
  <c r="P43" i="81"/>
  <c r="U42" i="81"/>
  <c r="T42" i="81"/>
  <c r="S42" i="81"/>
  <c r="R42" i="81"/>
  <c r="Q42" i="81"/>
  <c r="P42" i="81"/>
  <c r="U41" i="81"/>
  <c r="T41" i="81"/>
  <c r="S41" i="81"/>
  <c r="R41" i="81"/>
  <c r="Q41" i="81"/>
  <c r="P41" i="81"/>
  <c r="U40" i="81"/>
  <c r="T40" i="81"/>
  <c r="S40" i="81"/>
  <c r="R40" i="81"/>
  <c r="V40" i="81" s="1"/>
  <c r="R10" i="81" s="1"/>
  <c r="Q40" i="81"/>
  <c r="P40" i="81"/>
  <c r="U39" i="81"/>
  <c r="T39" i="81"/>
  <c r="S39" i="81"/>
  <c r="R39" i="81"/>
  <c r="Q39" i="81"/>
  <c r="P39" i="81"/>
  <c r="U38" i="81"/>
  <c r="T38" i="81"/>
  <c r="S38" i="81"/>
  <c r="R38" i="81"/>
  <c r="Q38" i="81"/>
  <c r="P38" i="81"/>
  <c r="U37" i="81"/>
  <c r="T37" i="81"/>
  <c r="S37" i="81"/>
  <c r="R37" i="81"/>
  <c r="V37" i="81" s="1"/>
  <c r="R7" i="81" s="1"/>
  <c r="Q37" i="81"/>
  <c r="P37" i="81"/>
  <c r="U36" i="81"/>
  <c r="T36" i="81"/>
  <c r="S36" i="81"/>
  <c r="R36" i="81"/>
  <c r="Q36" i="81"/>
  <c r="V36" i="81" s="1"/>
  <c r="R6" i="81" s="1"/>
  <c r="P36" i="81"/>
  <c r="U35" i="81"/>
  <c r="T35" i="81"/>
  <c r="S35" i="81"/>
  <c r="R35" i="81"/>
  <c r="Q35" i="81"/>
  <c r="P35" i="81"/>
  <c r="U34" i="81"/>
  <c r="U45" i="81" s="1"/>
  <c r="T34" i="81"/>
  <c r="S34" i="81"/>
  <c r="R34" i="81"/>
  <c r="Q34" i="81"/>
  <c r="P34" i="81"/>
  <c r="U43" i="79"/>
  <c r="T43" i="79"/>
  <c r="S43" i="79"/>
  <c r="R43" i="79"/>
  <c r="Q43" i="79"/>
  <c r="P43" i="79"/>
  <c r="U42" i="79"/>
  <c r="T42" i="79"/>
  <c r="S42" i="79"/>
  <c r="R42" i="79"/>
  <c r="Q42" i="79"/>
  <c r="P42" i="79"/>
  <c r="U41" i="79"/>
  <c r="T41" i="79"/>
  <c r="S41" i="79"/>
  <c r="R41" i="79"/>
  <c r="Q41" i="79"/>
  <c r="P41" i="79"/>
  <c r="U40" i="79"/>
  <c r="T40" i="79"/>
  <c r="S40" i="79"/>
  <c r="R40" i="79"/>
  <c r="Q40" i="79"/>
  <c r="P40" i="79"/>
  <c r="U39" i="79"/>
  <c r="T39" i="79"/>
  <c r="S39" i="79"/>
  <c r="R39" i="79"/>
  <c r="Q39" i="79"/>
  <c r="V39" i="79" s="1"/>
  <c r="P39" i="79"/>
  <c r="U38" i="79"/>
  <c r="T38" i="79"/>
  <c r="S38" i="79"/>
  <c r="R38" i="79"/>
  <c r="Q38" i="79"/>
  <c r="V38" i="79" s="1"/>
  <c r="P38" i="79"/>
  <c r="U37" i="79"/>
  <c r="T37" i="79"/>
  <c r="S37" i="79"/>
  <c r="R37" i="79"/>
  <c r="Q37" i="79"/>
  <c r="P37" i="79"/>
  <c r="U36" i="79"/>
  <c r="T36" i="79"/>
  <c r="V36" i="79" s="1"/>
  <c r="S36" i="79"/>
  <c r="R36" i="79"/>
  <c r="Q36" i="79"/>
  <c r="P36" i="79"/>
  <c r="U35" i="79"/>
  <c r="T35" i="79"/>
  <c r="S35" i="79"/>
  <c r="R35" i="79"/>
  <c r="Q35" i="79"/>
  <c r="P35" i="79"/>
  <c r="U34" i="79"/>
  <c r="T34" i="79"/>
  <c r="S34" i="79"/>
  <c r="R34" i="79"/>
  <c r="Q34" i="79"/>
  <c r="P34" i="79"/>
  <c r="U43" i="78"/>
  <c r="T43" i="78"/>
  <c r="S43" i="78"/>
  <c r="R43" i="78"/>
  <c r="Q43" i="78"/>
  <c r="P43" i="78"/>
  <c r="U42" i="78"/>
  <c r="T42" i="78"/>
  <c r="S42" i="78"/>
  <c r="R42" i="78"/>
  <c r="Q42" i="78"/>
  <c r="P42" i="78"/>
  <c r="U41" i="78"/>
  <c r="T41" i="78"/>
  <c r="S41" i="78"/>
  <c r="R41" i="78"/>
  <c r="Q41" i="78"/>
  <c r="P41" i="78"/>
  <c r="U40" i="78"/>
  <c r="T40" i="78"/>
  <c r="S40" i="78"/>
  <c r="R40" i="78"/>
  <c r="Q40" i="78"/>
  <c r="P40" i="78"/>
  <c r="U39" i="78"/>
  <c r="T39" i="78"/>
  <c r="S39" i="78"/>
  <c r="R39" i="78"/>
  <c r="Q39" i="78"/>
  <c r="P39" i="78"/>
  <c r="U38" i="78"/>
  <c r="T38" i="78"/>
  <c r="S38" i="78"/>
  <c r="R38" i="78"/>
  <c r="Q38" i="78"/>
  <c r="P38" i="78"/>
  <c r="U37" i="78"/>
  <c r="T37" i="78"/>
  <c r="S37" i="78"/>
  <c r="R37" i="78"/>
  <c r="Q37" i="78"/>
  <c r="P37" i="78"/>
  <c r="U36" i="78"/>
  <c r="T36" i="78"/>
  <c r="S36" i="78"/>
  <c r="R36" i="78"/>
  <c r="Q36" i="78"/>
  <c r="V36" i="78" s="1"/>
  <c r="P36" i="78"/>
  <c r="U35" i="78"/>
  <c r="V35" i="78" s="1"/>
  <c r="T35" i="78"/>
  <c r="S35" i="78"/>
  <c r="R35" i="78"/>
  <c r="Q35" i="78"/>
  <c r="P35" i="78"/>
  <c r="U34" i="78"/>
  <c r="T34" i="78"/>
  <c r="S34" i="78"/>
  <c r="R34" i="78"/>
  <c r="Q34" i="78"/>
  <c r="P34" i="78"/>
  <c r="U43" i="76"/>
  <c r="T43" i="76"/>
  <c r="S43" i="76"/>
  <c r="R43" i="76"/>
  <c r="Q43" i="76"/>
  <c r="P43" i="76"/>
  <c r="V42" i="76"/>
  <c r="U42" i="76"/>
  <c r="T42" i="76"/>
  <c r="S42" i="76"/>
  <c r="R42" i="76"/>
  <c r="Q42" i="76"/>
  <c r="P42" i="76"/>
  <c r="U41" i="76"/>
  <c r="T41" i="76"/>
  <c r="S41" i="76"/>
  <c r="R41" i="76"/>
  <c r="Q41" i="76"/>
  <c r="P41" i="76"/>
  <c r="U40" i="76"/>
  <c r="T40" i="76"/>
  <c r="S40" i="76"/>
  <c r="R40" i="76"/>
  <c r="V40" i="76" s="1"/>
  <c r="Q40" i="76"/>
  <c r="P40" i="76"/>
  <c r="U39" i="76"/>
  <c r="T39" i="76"/>
  <c r="S39" i="76"/>
  <c r="R39" i="76"/>
  <c r="Q39" i="76"/>
  <c r="P39" i="76"/>
  <c r="U38" i="76"/>
  <c r="T38" i="76"/>
  <c r="S38" i="76"/>
  <c r="R38" i="76"/>
  <c r="Q38" i="76"/>
  <c r="P38" i="76"/>
  <c r="U37" i="76"/>
  <c r="T37" i="76"/>
  <c r="S37" i="76"/>
  <c r="R37" i="76"/>
  <c r="Q37" i="76"/>
  <c r="P37" i="76"/>
  <c r="U36" i="76"/>
  <c r="T36" i="76"/>
  <c r="S36" i="76"/>
  <c r="R36" i="76"/>
  <c r="Q36" i="76"/>
  <c r="V36" i="76" s="1"/>
  <c r="P36" i="76"/>
  <c r="T35" i="76"/>
  <c r="S35" i="76"/>
  <c r="R35" i="76"/>
  <c r="Q35" i="76"/>
  <c r="P35" i="76"/>
  <c r="U34" i="76"/>
  <c r="T34" i="76"/>
  <c r="S34" i="76"/>
  <c r="R34" i="76"/>
  <c r="Q34" i="76"/>
  <c r="P34" i="76"/>
  <c r="U43" i="74"/>
  <c r="T43" i="74"/>
  <c r="S43" i="74"/>
  <c r="R43" i="74"/>
  <c r="Q43" i="74"/>
  <c r="P43" i="74"/>
  <c r="U42" i="74"/>
  <c r="T42" i="74"/>
  <c r="S42" i="74"/>
  <c r="R42" i="74"/>
  <c r="Q42" i="74"/>
  <c r="V42" i="74" s="1"/>
  <c r="P42" i="74"/>
  <c r="T41" i="74"/>
  <c r="S41" i="74"/>
  <c r="R41" i="74"/>
  <c r="Q41" i="74"/>
  <c r="P41" i="74"/>
  <c r="U40" i="74"/>
  <c r="T40" i="74"/>
  <c r="S40" i="74"/>
  <c r="R40" i="74"/>
  <c r="Q40" i="74"/>
  <c r="P40" i="74"/>
  <c r="U39" i="74"/>
  <c r="T39" i="74"/>
  <c r="R39" i="74"/>
  <c r="Q39" i="74"/>
  <c r="V39" i="74" s="1"/>
  <c r="P39" i="74"/>
  <c r="U38" i="74"/>
  <c r="T38" i="74"/>
  <c r="S38" i="74"/>
  <c r="R38" i="74"/>
  <c r="Q38" i="74"/>
  <c r="V38" i="74" s="1"/>
  <c r="P38" i="74"/>
  <c r="U37" i="74"/>
  <c r="T37" i="74"/>
  <c r="S37" i="74"/>
  <c r="R37" i="74"/>
  <c r="Q37" i="74"/>
  <c r="P37" i="74"/>
  <c r="U36" i="74"/>
  <c r="T36" i="74"/>
  <c r="V36" i="74" s="1"/>
  <c r="S36" i="74"/>
  <c r="R36" i="74"/>
  <c r="Q36" i="74"/>
  <c r="P36" i="74"/>
  <c r="U35" i="74"/>
  <c r="T35" i="74"/>
  <c r="S35" i="74"/>
  <c r="R35" i="74"/>
  <c r="P35" i="74"/>
  <c r="T34" i="74"/>
  <c r="S34" i="74"/>
  <c r="R34" i="74"/>
  <c r="Q34" i="74"/>
  <c r="P34" i="74"/>
  <c r="U35" i="48"/>
  <c r="T35" i="48"/>
  <c r="U43" i="48"/>
  <c r="U42" i="48"/>
  <c r="U41" i="48"/>
  <c r="U40" i="48"/>
  <c r="U39" i="48"/>
  <c r="U38" i="48"/>
  <c r="V38" i="48" s="1"/>
  <c r="U37" i="48"/>
  <c r="U36" i="48"/>
  <c r="U34" i="48"/>
  <c r="T34" i="73"/>
  <c r="H45" i="83"/>
  <c r="I45" i="83"/>
  <c r="M45" i="82"/>
  <c r="M45" i="80"/>
  <c r="M45" i="77"/>
  <c r="M45" i="75"/>
  <c r="K45" i="73"/>
  <c r="L45" i="73"/>
  <c r="M45" i="73"/>
  <c r="U43" i="82"/>
  <c r="T43" i="82"/>
  <c r="S43" i="82"/>
  <c r="R43" i="82"/>
  <c r="Q43" i="82"/>
  <c r="P43" i="82"/>
  <c r="U42" i="82"/>
  <c r="T42" i="82"/>
  <c r="S42" i="82"/>
  <c r="R42" i="82"/>
  <c r="Q42" i="82"/>
  <c r="P42" i="82"/>
  <c r="U41" i="82"/>
  <c r="T41" i="82"/>
  <c r="S41" i="82"/>
  <c r="R41" i="82"/>
  <c r="Q41" i="82"/>
  <c r="P41" i="82"/>
  <c r="U40" i="82"/>
  <c r="T40" i="82"/>
  <c r="S40" i="82"/>
  <c r="R40" i="82"/>
  <c r="Q40" i="82"/>
  <c r="P40" i="82"/>
  <c r="U39" i="82"/>
  <c r="T39" i="82"/>
  <c r="S39" i="82"/>
  <c r="R39" i="82"/>
  <c r="Q39" i="82"/>
  <c r="V39" i="82" s="1"/>
  <c r="P39" i="82"/>
  <c r="U38" i="82"/>
  <c r="T38" i="82"/>
  <c r="S38" i="82"/>
  <c r="R38" i="82"/>
  <c r="Q38" i="82"/>
  <c r="V38" i="82" s="1"/>
  <c r="P38" i="82"/>
  <c r="U37" i="82"/>
  <c r="T37" i="82"/>
  <c r="S37" i="82"/>
  <c r="R37" i="82"/>
  <c r="Q37" i="82"/>
  <c r="P37" i="82"/>
  <c r="U36" i="82"/>
  <c r="T36" i="82"/>
  <c r="V36" i="82" s="1"/>
  <c r="S36" i="82"/>
  <c r="R36" i="82"/>
  <c r="Q36" i="82"/>
  <c r="P36" i="82"/>
  <c r="T35" i="82"/>
  <c r="S35" i="82"/>
  <c r="R35" i="82"/>
  <c r="Q35" i="82"/>
  <c r="V35" i="82" s="1"/>
  <c r="P35" i="82"/>
  <c r="U34" i="82"/>
  <c r="T34" i="82"/>
  <c r="S34" i="82"/>
  <c r="R34" i="82"/>
  <c r="Q34" i="82"/>
  <c r="P34" i="82"/>
  <c r="U43" i="80"/>
  <c r="T43" i="80"/>
  <c r="S43" i="80"/>
  <c r="R43" i="80"/>
  <c r="Q43" i="80"/>
  <c r="P43" i="80"/>
  <c r="U42" i="80"/>
  <c r="T42" i="80"/>
  <c r="S42" i="80"/>
  <c r="R42" i="80"/>
  <c r="Q42" i="80"/>
  <c r="P42" i="80"/>
  <c r="U41" i="80"/>
  <c r="T41" i="80"/>
  <c r="S41" i="80"/>
  <c r="R41" i="80"/>
  <c r="Q41" i="80"/>
  <c r="P41" i="80"/>
  <c r="U40" i="80"/>
  <c r="T40" i="80"/>
  <c r="S40" i="80"/>
  <c r="R40" i="80"/>
  <c r="Q40" i="80"/>
  <c r="P40" i="80"/>
  <c r="U39" i="80"/>
  <c r="T39" i="80"/>
  <c r="S39" i="80"/>
  <c r="R39" i="80"/>
  <c r="Q39" i="80"/>
  <c r="P39" i="80"/>
  <c r="U38" i="80"/>
  <c r="T38" i="80"/>
  <c r="S38" i="80"/>
  <c r="R38" i="80"/>
  <c r="Q38" i="80"/>
  <c r="P38" i="80"/>
  <c r="U37" i="80"/>
  <c r="T37" i="80"/>
  <c r="S37" i="80"/>
  <c r="R37" i="80"/>
  <c r="Q37" i="80"/>
  <c r="V37" i="80" s="1"/>
  <c r="P37" i="80"/>
  <c r="U36" i="80"/>
  <c r="T36" i="80"/>
  <c r="S36" i="80"/>
  <c r="R36" i="80"/>
  <c r="Q36" i="80"/>
  <c r="V36" i="80" s="1"/>
  <c r="P36" i="80"/>
  <c r="T35" i="80"/>
  <c r="S35" i="80"/>
  <c r="R35" i="80"/>
  <c r="Q35" i="80"/>
  <c r="P35" i="80"/>
  <c r="U34" i="80"/>
  <c r="T34" i="80"/>
  <c r="S34" i="80"/>
  <c r="R34" i="80"/>
  <c r="R45" i="80" s="1"/>
  <c r="Q34" i="80"/>
  <c r="P34" i="80"/>
  <c r="U43" i="77"/>
  <c r="T43" i="77"/>
  <c r="S43" i="77"/>
  <c r="R43" i="77"/>
  <c r="Q43" i="77"/>
  <c r="P43" i="77"/>
  <c r="U42" i="77"/>
  <c r="T42" i="77"/>
  <c r="V42" i="77" s="1"/>
  <c r="S42" i="77"/>
  <c r="R42" i="77"/>
  <c r="Q42" i="77"/>
  <c r="P42" i="77"/>
  <c r="U41" i="77"/>
  <c r="T41" i="77"/>
  <c r="S41" i="77"/>
  <c r="R41" i="77"/>
  <c r="Q41" i="77"/>
  <c r="P41" i="77"/>
  <c r="U40" i="77"/>
  <c r="T40" i="77"/>
  <c r="S40" i="77"/>
  <c r="R40" i="77"/>
  <c r="Q40" i="77"/>
  <c r="P40" i="77"/>
  <c r="U39" i="77"/>
  <c r="T39" i="77"/>
  <c r="S39" i="77"/>
  <c r="R39" i="77"/>
  <c r="Q39" i="77"/>
  <c r="P39" i="77"/>
  <c r="U38" i="77"/>
  <c r="T38" i="77"/>
  <c r="S38" i="77"/>
  <c r="R38" i="77"/>
  <c r="Q38" i="77"/>
  <c r="P38" i="77"/>
  <c r="U37" i="77"/>
  <c r="T37" i="77"/>
  <c r="S37" i="77"/>
  <c r="S45" i="77" s="1"/>
  <c r="R37" i="77"/>
  <c r="Q37" i="77"/>
  <c r="P37" i="77"/>
  <c r="U36" i="77"/>
  <c r="T36" i="77"/>
  <c r="S36" i="77"/>
  <c r="R36" i="77"/>
  <c r="Q36" i="77"/>
  <c r="V36" i="77" s="1"/>
  <c r="P36" i="77"/>
  <c r="U35" i="77"/>
  <c r="T35" i="77"/>
  <c r="S35" i="77"/>
  <c r="R35" i="77"/>
  <c r="Q35" i="77"/>
  <c r="P35" i="77"/>
  <c r="U34" i="77"/>
  <c r="U45" i="77" s="1"/>
  <c r="T34" i="77"/>
  <c r="S34" i="77"/>
  <c r="R34" i="77"/>
  <c r="Q34" i="77"/>
  <c r="P34" i="77"/>
  <c r="U43" i="75"/>
  <c r="T43" i="75"/>
  <c r="S43" i="75"/>
  <c r="R43" i="75"/>
  <c r="Q43" i="75"/>
  <c r="P43" i="75"/>
  <c r="U42" i="75"/>
  <c r="T42" i="75"/>
  <c r="S42" i="75"/>
  <c r="R42" i="75"/>
  <c r="Q42" i="75"/>
  <c r="P42" i="75"/>
  <c r="U41" i="75"/>
  <c r="T41" i="75"/>
  <c r="S41" i="75"/>
  <c r="R41" i="75"/>
  <c r="Q41" i="75"/>
  <c r="P41" i="75"/>
  <c r="U40" i="75"/>
  <c r="T40" i="75"/>
  <c r="S40" i="75"/>
  <c r="R40" i="75"/>
  <c r="Q40" i="75"/>
  <c r="P40" i="75"/>
  <c r="U39" i="75"/>
  <c r="T39" i="75"/>
  <c r="S39" i="75"/>
  <c r="R39" i="75"/>
  <c r="Q39" i="75"/>
  <c r="V39" i="75" s="1"/>
  <c r="P39" i="75"/>
  <c r="U38" i="75"/>
  <c r="T38" i="75"/>
  <c r="S38" i="75"/>
  <c r="R38" i="75"/>
  <c r="Q38" i="75"/>
  <c r="V38" i="75" s="1"/>
  <c r="P38" i="75"/>
  <c r="U37" i="75"/>
  <c r="T37" i="75"/>
  <c r="S37" i="75"/>
  <c r="R37" i="75"/>
  <c r="Q37" i="75"/>
  <c r="P37" i="75"/>
  <c r="T36" i="75"/>
  <c r="V36" i="75" s="1"/>
  <c r="R6" i="75" s="1"/>
  <c r="S36" i="75"/>
  <c r="R36" i="75"/>
  <c r="Q36" i="75"/>
  <c r="P36" i="75"/>
  <c r="T35" i="75"/>
  <c r="S35" i="75"/>
  <c r="R35" i="75"/>
  <c r="Q35" i="75"/>
  <c r="P35" i="75"/>
  <c r="U34" i="75"/>
  <c r="T34" i="75"/>
  <c r="S34" i="75"/>
  <c r="R34" i="75"/>
  <c r="Q34" i="75"/>
  <c r="P34" i="75"/>
  <c r="U43" i="73"/>
  <c r="T43" i="73"/>
  <c r="S43" i="73"/>
  <c r="R43" i="73"/>
  <c r="Q43" i="73"/>
  <c r="P43" i="73"/>
  <c r="U42" i="73"/>
  <c r="T42" i="73"/>
  <c r="S42" i="73"/>
  <c r="R42" i="73"/>
  <c r="Q42" i="73"/>
  <c r="P42" i="73"/>
  <c r="U41" i="73"/>
  <c r="T41" i="73"/>
  <c r="S41" i="73"/>
  <c r="R41" i="73"/>
  <c r="Q41" i="73"/>
  <c r="P41" i="73"/>
  <c r="U40" i="73"/>
  <c r="T40" i="73"/>
  <c r="S40" i="73"/>
  <c r="R40" i="73"/>
  <c r="Q40" i="73"/>
  <c r="P40" i="73"/>
  <c r="U39" i="73"/>
  <c r="S39" i="73"/>
  <c r="R39" i="73"/>
  <c r="Q39" i="73"/>
  <c r="P39" i="73"/>
  <c r="U38" i="73"/>
  <c r="T38" i="73"/>
  <c r="S38" i="73"/>
  <c r="R38" i="73"/>
  <c r="Q38" i="73"/>
  <c r="P38" i="73"/>
  <c r="U37" i="73"/>
  <c r="T37" i="73"/>
  <c r="S37" i="73"/>
  <c r="R37" i="73"/>
  <c r="Q37" i="73"/>
  <c r="P37" i="73"/>
  <c r="T36" i="73"/>
  <c r="V36" i="73"/>
  <c r="R6" i="73" s="1"/>
  <c r="R36" i="73"/>
  <c r="Q36" i="73"/>
  <c r="P36" i="73"/>
  <c r="U35" i="73"/>
  <c r="T35" i="73"/>
  <c r="S35" i="73"/>
  <c r="R35" i="73"/>
  <c r="Q35" i="73"/>
  <c r="P35" i="73"/>
  <c r="U34" i="73"/>
  <c r="S34" i="73"/>
  <c r="Q34" i="73"/>
  <c r="V34" i="73" s="1"/>
  <c r="R4" i="73" s="1"/>
  <c r="P34" i="73"/>
  <c r="C17" i="83"/>
  <c r="C18" i="83" s="1"/>
  <c r="C17" i="82"/>
  <c r="D17" i="82" s="1"/>
  <c r="C17" i="81"/>
  <c r="C18" i="81" s="1"/>
  <c r="C17" i="80"/>
  <c r="C18" i="80" s="1"/>
  <c r="C17" i="79"/>
  <c r="C18" i="79" s="1"/>
  <c r="C17" i="78"/>
  <c r="C18" i="78" s="1"/>
  <c r="C17" i="77"/>
  <c r="C18" i="77" s="1"/>
  <c r="C17" i="76"/>
  <c r="D17" i="76" s="1"/>
  <c r="C17" i="75"/>
  <c r="C18" i="75" s="1"/>
  <c r="C17" i="74"/>
  <c r="D17" i="74" s="1"/>
  <c r="C17" i="73"/>
  <c r="C18" i="73" s="1"/>
  <c r="T43" i="48"/>
  <c r="S43" i="48"/>
  <c r="R43" i="48"/>
  <c r="Q43" i="48"/>
  <c r="T42" i="48"/>
  <c r="S42" i="48"/>
  <c r="R42" i="48"/>
  <c r="Q42" i="48"/>
  <c r="V42" i="48" s="1"/>
  <c r="T41" i="48"/>
  <c r="S41" i="48"/>
  <c r="R41" i="48"/>
  <c r="Q41" i="48"/>
  <c r="T40" i="48"/>
  <c r="S40" i="48"/>
  <c r="R40" i="48"/>
  <c r="Q40" i="48"/>
  <c r="V40" i="48" s="1"/>
  <c r="T39" i="48"/>
  <c r="S39" i="48"/>
  <c r="R39" i="48"/>
  <c r="Q39" i="48"/>
  <c r="T38" i="48"/>
  <c r="S38" i="48"/>
  <c r="R38" i="48"/>
  <c r="Q38" i="48"/>
  <c r="T37" i="48"/>
  <c r="S37" i="48"/>
  <c r="R37" i="48"/>
  <c r="Q37" i="48"/>
  <c r="V37" i="48" s="1"/>
  <c r="T36" i="48"/>
  <c r="S36" i="48"/>
  <c r="R36" i="48"/>
  <c r="Q36" i="48"/>
  <c r="V36" i="48" s="1"/>
  <c r="S35" i="48"/>
  <c r="R35" i="48"/>
  <c r="V35" i="48" s="1"/>
  <c r="Q35" i="48"/>
  <c r="T34" i="48"/>
  <c r="S34" i="48"/>
  <c r="R34" i="48"/>
  <c r="Q34" i="48"/>
  <c r="V34" i="48" s="1"/>
  <c r="R4" i="48" s="1"/>
  <c r="C17" i="48"/>
  <c r="C18" i="48" s="1"/>
  <c r="E16" i="87" l="1"/>
  <c r="F17" i="87"/>
  <c r="E18" i="87"/>
  <c r="V43" i="80"/>
  <c r="Q45" i="82"/>
  <c r="V39" i="76"/>
  <c r="T45" i="78"/>
  <c r="V37" i="78"/>
  <c r="V43" i="78"/>
  <c r="V41" i="81"/>
  <c r="R11" i="81" s="1"/>
  <c r="V35" i="83"/>
  <c r="V35" i="73"/>
  <c r="V43" i="73"/>
  <c r="S45" i="73"/>
  <c r="R45" i="82"/>
  <c r="V43" i="74"/>
  <c r="V43" i="83"/>
  <c r="V40" i="77"/>
  <c r="R45" i="79"/>
  <c r="T45" i="83"/>
  <c r="V40" i="73"/>
  <c r="S45" i="75"/>
  <c r="V35" i="75"/>
  <c r="R5" i="75" s="1"/>
  <c r="V39" i="77"/>
  <c r="U45" i="80"/>
  <c r="V40" i="80"/>
  <c r="R45" i="74"/>
  <c r="V35" i="74"/>
  <c r="R45" i="76"/>
  <c r="V38" i="76"/>
  <c r="R45" i="78"/>
  <c r="S45" i="78"/>
  <c r="V41" i="78"/>
  <c r="S45" i="79"/>
  <c r="V35" i="79"/>
  <c r="V39" i="81"/>
  <c r="R9" i="81" s="1"/>
  <c r="U45" i="83"/>
  <c r="V42" i="83"/>
  <c r="R45" i="75"/>
  <c r="Q45" i="74"/>
  <c r="U45" i="78"/>
  <c r="V42" i="78"/>
  <c r="T45" i="75"/>
  <c r="V37" i="75"/>
  <c r="V41" i="75"/>
  <c r="V43" i="75"/>
  <c r="T45" i="82"/>
  <c r="V37" i="82"/>
  <c r="V43" i="82"/>
  <c r="S45" i="74"/>
  <c r="V37" i="74"/>
  <c r="S45" i="76"/>
  <c r="V35" i="76"/>
  <c r="R5" i="76" s="1"/>
  <c r="V40" i="78"/>
  <c r="T45" i="79"/>
  <c r="V37" i="79"/>
  <c r="V41" i="79"/>
  <c r="V43" i="79"/>
  <c r="Q45" i="81"/>
  <c r="R45" i="83"/>
  <c r="S45" i="83"/>
  <c r="V41" i="83"/>
  <c r="R45" i="77"/>
  <c r="U45" i="82"/>
  <c r="V42" i="82"/>
  <c r="T45" i="74"/>
  <c r="T45" i="76"/>
  <c r="V37" i="76"/>
  <c r="V39" i="78"/>
  <c r="U45" i="79"/>
  <c r="V42" i="79"/>
  <c r="R45" i="81"/>
  <c r="V38" i="81"/>
  <c r="R8" i="81" s="1"/>
  <c r="V42" i="81"/>
  <c r="R12" i="81" s="1"/>
  <c r="V40" i="83"/>
  <c r="R45" i="73"/>
  <c r="V42" i="80"/>
  <c r="U45" i="75"/>
  <c r="V42" i="75"/>
  <c r="V35" i="77"/>
  <c r="S45" i="82"/>
  <c r="V41" i="82"/>
  <c r="U45" i="74"/>
  <c r="V40" i="74"/>
  <c r="U45" i="76"/>
  <c r="V43" i="76"/>
  <c r="V40" i="79"/>
  <c r="S45" i="81"/>
  <c r="V35" i="81"/>
  <c r="R5" i="81" s="1"/>
  <c r="V39" i="83"/>
  <c r="T45" i="80"/>
  <c r="V39" i="73"/>
  <c r="R9" i="73" s="1"/>
  <c r="R14" i="73" s="1"/>
  <c r="V38" i="77"/>
  <c r="V39" i="80"/>
  <c r="V41" i="48"/>
  <c r="V43" i="48"/>
  <c r="T45" i="77"/>
  <c r="V37" i="77"/>
  <c r="V41" i="77"/>
  <c r="V43" i="77"/>
  <c r="V35" i="80"/>
  <c r="V38" i="80"/>
  <c r="V40" i="82"/>
  <c r="V41" i="76"/>
  <c r="V38" i="78"/>
  <c r="T45" i="81"/>
  <c r="V43" i="81"/>
  <c r="R13" i="81" s="1"/>
  <c r="S45" i="80"/>
  <c r="V41" i="74"/>
  <c r="V34" i="83"/>
  <c r="R4" i="83" s="1"/>
  <c r="R14" i="83" s="1"/>
  <c r="Q45" i="83"/>
  <c r="V34" i="81"/>
  <c r="V34" i="79"/>
  <c r="R4" i="79" s="1"/>
  <c r="R14" i="79" s="1"/>
  <c r="Q45" i="79"/>
  <c r="V34" i="78"/>
  <c r="R4" i="78" s="1"/>
  <c r="R14" i="78" s="1"/>
  <c r="Q45" i="78"/>
  <c r="Q45" i="76"/>
  <c r="V34" i="76"/>
  <c r="R4" i="76" s="1"/>
  <c r="V34" i="74"/>
  <c r="R4" i="74" s="1"/>
  <c r="R14" i="74" s="1"/>
  <c r="V39" i="48"/>
  <c r="V38" i="73"/>
  <c r="V37" i="73"/>
  <c r="U45" i="73"/>
  <c r="V42" i="73"/>
  <c r="V41" i="73"/>
  <c r="V34" i="82"/>
  <c r="R4" i="82" s="1"/>
  <c r="R14" i="82" s="1"/>
  <c r="Q45" i="80"/>
  <c r="V34" i="80"/>
  <c r="R4" i="80" s="1"/>
  <c r="R14" i="80" s="1"/>
  <c r="Q45" i="77"/>
  <c r="V34" i="77"/>
  <c r="R4" i="77" s="1"/>
  <c r="R14" i="77" s="1"/>
  <c r="V34" i="75"/>
  <c r="R4" i="75" s="1"/>
  <c r="R14" i="75" s="1"/>
  <c r="Q45" i="75"/>
  <c r="Q45" i="73"/>
  <c r="T45" i="73"/>
  <c r="D17" i="83"/>
  <c r="C16" i="83"/>
  <c r="D18" i="82"/>
  <c r="D16" i="82"/>
  <c r="E17" i="82"/>
  <c r="C16" i="82"/>
  <c r="C18" i="82"/>
  <c r="D17" i="81"/>
  <c r="C16" i="81"/>
  <c r="D17" i="80"/>
  <c r="C16" i="80"/>
  <c r="D17" i="79"/>
  <c r="C16" i="79"/>
  <c r="D17" i="78"/>
  <c r="C16" i="78"/>
  <c r="D17" i="77"/>
  <c r="C16" i="77"/>
  <c r="D18" i="76"/>
  <c r="D16" i="76"/>
  <c r="E17" i="76"/>
  <c r="C16" i="76"/>
  <c r="C18" i="76"/>
  <c r="D17" i="75"/>
  <c r="C16" i="75"/>
  <c r="D18" i="74"/>
  <c r="D16" i="74"/>
  <c r="E17" i="74"/>
  <c r="C16" i="74"/>
  <c r="C18" i="74"/>
  <c r="D17" i="73"/>
  <c r="C16" i="73"/>
  <c r="D17" i="48"/>
  <c r="C16" i="48"/>
  <c r="G17" i="87" l="1"/>
  <c r="F18" i="87"/>
  <c r="F16" i="87"/>
  <c r="R14" i="76"/>
  <c r="V45" i="75"/>
  <c r="V45" i="83"/>
  <c r="V45" i="77"/>
  <c r="V45" i="80"/>
  <c r="V45" i="82"/>
  <c r="V45" i="81"/>
  <c r="R4" i="81"/>
  <c r="R14" i="81" s="1"/>
  <c r="V45" i="79"/>
  <c r="V45" i="78"/>
  <c r="V45" i="76"/>
  <c r="V45" i="74"/>
  <c r="V45" i="73"/>
  <c r="D18" i="83"/>
  <c r="D16" i="83"/>
  <c r="E17" i="83"/>
  <c r="E18" i="82"/>
  <c r="E16" i="82"/>
  <c r="F17" i="82"/>
  <c r="D18" i="81"/>
  <c r="D16" i="81"/>
  <c r="E17" i="81"/>
  <c r="D18" i="80"/>
  <c r="D16" i="80"/>
  <c r="E17" i="80"/>
  <c r="D18" i="79"/>
  <c r="D16" i="79"/>
  <c r="E17" i="79"/>
  <c r="D18" i="78"/>
  <c r="D16" i="78"/>
  <c r="E17" i="78"/>
  <c r="D18" i="77"/>
  <c r="D16" i="77"/>
  <c r="E17" i="77"/>
  <c r="E18" i="76"/>
  <c r="E16" i="76"/>
  <c r="F17" i="76"/>
  <c r="D18" i="75"/>
  <c r="D16" i="75"/>
  <c r="E17" i="75"/>
  <c r="E18" i="74"/>
  <c r="E16" i="74"/>
  <c r="F17" i="74"/>
  <c r="D18" i="73"/>
  <c r="D16" i="73"/>
  <c r="E17" i="73"/>
  <c r="D18" i="48"/>
  <c r="D16" i="48"/>
  <c r="E17" i="48"/>
  <c r="H17" i="87" l="1"/>
  <c r="G18" i="87"/>
  <c r="G16" i="87"/>
  <c r="E18" i="83"/>
  <c r="E16" i="83"/>
  <c r="F17" i="83"/>
  <c r="F18" i="82"/>
  <c r="F16" i="82"/>
  <c r="G17" i="82"/>
  <c r="E18" i="81"/>
  <c r="E16" i="81"/>
  <c r="F17" i="81"/>
  <c r="E18" i="80"/>
  <c r="E16" i="80"/>
  <c r="F17" i="80"/>
  <c r="E18" i="79"/>
  <c r="E16" i="79"/>
  <c r="F17" i="79"/>
  <c r="E18" i="78"/>
  <c r="E16" i="78"/>
  <c r="F17" i="78"/>
  <c r="E18" i="77"/>
  <c r="E16" i="77"/>
  <c r="F17" i="77"/>
  <c r="F18" i="76"/>
  <c r="F16" i="76"/>
  <c r="G17" i="76"/>
  <c r="E18" i="75"/>
  <c r="E16" i="75"/>
  <c r="F17" i="75"/>
  <c r="F18" i="74"/>
  <c r="F16" i="74"/>
  <c r="G17" i="74"/>
  <c r="E18" i="73"/>
  <c r="E16" i="73"/>
  <c r="F17" i="73"/>
  <c r="E18" i="48"/>
  <c r="E16" i="48"/>
  <c r="F17" i="48"/>
  <c r="I17" i="87" l="1"/>
  <c r="H18" i="87"/>
  <c r="H16" i="87"/>
  <c r="F18" i="83"/>
  <c r="F16" i="83"/>
  <c r="G17" i="83"/>
  <c r="H17" i="82"/>
  <c r="G16" i="82"/>
  <c r="G18" i="82"/>
  <c r="F18" i="81"/>
  <c r="F16" i="81"/>
  <c r="G17" i="81"/>
  <c r="F18" i="80"/>
  <c r="F16" i="80"/>
  <c r="G17" i="80"/>
  <c r="F18" i="79"/>
  <c r="F16" i="79"/>
  <c r="G17" i="79"/>
  <c r="F18" i="78"/>
  <c r="F16" i="78"/>
  <c r="G17" i="78"/>
  <c r="F18" i="77"/>
  <c r="F16" i="77"/>
  <c r="G17" i="77"/>
  <c r="H17" i="76"/>
  <c r="G18" i="76"/>
  <c r="G16" i="76"/>
  <c r="F18" i="75"/>
  <c r="F16" i="75"/>
  <c r="G17" i="75"/>
  <c r="H17" i="74"/>
  <c r="G16" i="74"/>
  <c r="G18" i="74"/>
  <c r="F18" i="73"/>
  <c r="F16" i="73"/>
  <c r="G17" i="73"/>
  <c r="F18" i="48"/>
  <c r="F16" i="48"/>
  <c r="G17" i="48"/>
  <c r="I16" i="87" l="1"/>
  <c r="I18" i="87"/>
  <c r="J17" i="87"/>
  <c r="Q33" i="87"/>
  <c r="H17" i="83"/>
  <c r="G18" i="83"/>
  <c r="G16" i="83"/>
  <c r="I17" i="82"/>
  <c r="Q33" i="82" s="1"/>
  <c r="H16" i="82"/>
  <c r="H18" i="82"/>
  <c r="H17" i="81"/>
  <c r="G18" i="81"/>
  <c r="G16" i="81"/>
  <c r="H17" i="80"/>
  <c r="G18" i="80"/>
  <c r="G16" i="80"/>
  <c r="H17" i="79"/>
  <c r="G18" i="79"/>
  <c r="G16" i="79"/>
  <c r="H17" i="78"/>
  <c r="G18" i="78"/>
  <c r="G16" i="78"/>
  <c r="H17" i="77"/>
  <c r="G18" i="77"/>
  <c r="G16" i="77"/>
  <c r="I17" i="76"/>
  <c r="Q33" i="76" s="1"/>
  <c r="H18" i="76"/>
  <c r="H16" i="76"/>
  <c r="G16" i="75"/>
  <c r="H17" i="75"/>
  <c r="G18" i="75"/>
  <c r="H16" i="74"/>
  <c r="I17" i="74"/>
  <c r="Q33" i="74" s="1"/>
  <c r="H18" i="74"/>
  <c r="H17" i="73"/>
  <c r="G16" i="73"/>
  <c r="G18" i="73"/>
  <c r="G16" i="48"/>
  <c r="H17" i="48"/>
  <c r="G18" i="48"/>
  <c r="J18" i="87" l="1"/>
  <c r="J16" i="87"/>
  <c r="K17" i="87"/>
  <c r="I17" i="83"/>
  <c r="Q33" i="83" s="1"/>
  <c r="H18" i="83"/>
  <c r="H16" i="83"/>
  <c r="J17" i="82"/>
  <c r="I18" i="82"/>
  <c r="I16" i="82"/>
  <c r="I17" i="81"/>
  <c r="Q33" i="81" s="1"/>
  <c r="H18" i="81"/>
  <c r="H16" i="81"/>
  <c r="I17" i="80"/>
  <c r="Q33" i="80" s="1"/>
  <c r="H16" i="80"/>
  <c r="H18" i="80"/>
  <c r="I17" i="79"/>
  <c r="Q33" i="79" s="1"/>
  <c r="H18" i="79"/>
  <c r="H16" i="79"/>
  <c r="I17" i="78"/>
  <c r="Q33" i="78" s="1"/>
  <c r="H18" i="78"/>
  <c r="H16" i="78"/>
  <c r="I17" i="77"/>
  <c r="Q33" i="77" s="1"/>
  <c r="H18" i="77"/>
  <c r="H16" i="77"/>
  <c r="J17" i="76"/>
  <c r="I18" i="76"/>
  <c r="I16" i="76"/>
  <c r="I17" i="75"/>
  <c r="Q33" i="75" s="1"/>
  <c r="H18" i="75"/>
  <c r="H16" i="75"/>
  <c r="J17" i="74"/>
  <c r="I18" i="74"/>
  <c r="I16" i="74"/>
  <c r="I17" i="73"/>
  <c r="Q33" i="73" s="1"/>
  <c r="H18" i="73"/>
  <c r="H16" i="73"/>
  <c r="I17" i="48"/>
  <c r="Q33" i="48" s="1"/>
  <c r="H18" i="48"/>
  <c r="H16" i="48"/>
  <c r="K18" i="87" l="1"/>
  <c r="K16" i="87"/>
  <c r="L17" i="87"/>
  <c r="J17" i="83"/>
  <c r="I18" i="83"/>
  <c r="I16" i="83"/>
  <c r="K17" i="82"/>
  <c r="J18" i="82"/>
  <c r="J16" i="82"/>
  <c r="J17" i="81"/>
  <c r="I18" i="81"/>
  <c r="I16" i="81"/>
  <c r="J17" i="80"/>
  <c r="I18" i="80"/>
  <c r="I16" i="80"/>
  <c r="J17" i="79"/>
  <c r="I18" i="79"/>
  <c r="I16" i="79"/>
  <c r="J17" i="78"/>
  <c r="I18" i="78"/>
  <c r="I16" i="78"/>
  <c r="J17" i="77"/>
  <c r="I18" i="77"/>
  <c r="I16" i="77"/>
  <c r="K17" i="76"/>
  <c r="J18" i="76"/>
  <c r="J16" i="76"/>
  <c r="J17" i="75"/>
  <c r="I18" i="75"/>
  <c r="I16" i="75"/>
  <c r="J18" i="74"/>
  <c r="J16" i="74"/>
  <c r="K17" i="74"/>
  <c r="J17" i="73"/>
  <c r="I18" i="73"/>
  <c r="I16" i="73"/>
  <c r="J17" i="48"/>
  <c r="I18" i="48"/>
  <c r="I16" i="48"/>
  <c r="L18" i="87" l="1"/>
  <c r="L16" i="87"/>
  <c r="M17" i="87"/>
  <c r="J18" i="83"/>
  <c r="J16" i="83"/>
  <c r="K17" i="83"/>
  <c r="L17" i="82"/>
  <c r="K18" i="82"/>
  <c r="K16" i="82"/>
  <c r="J18" i="81"/>
  <c r="J16" i="81"/>
  <c r="K17" i="81"/>
  <c r="J18" i="80"/>
  <c r="J16" i="80"/>
  <c r="K17" i="80"/>
  <c r="J18" i="79"/>
  <c r="J16" i="79"/>
  <c r="K17" i="79"/>
  <c r="J18" i="78"/>
  <c r="J16" i="78"/>
  <c r="K17" i="78"/>
  <c r="J18" i="77"/>
  <c r="J16" i="77"/>
  <c r="K17" i="77"/>
  <c r="L17" i="76"/>
  <c r="K18" i="76"/>
  <c r="K16" i="76"/>
  <c r="J18" i="75"/>
  <c r="J16" i="75"/>
  <c r="K17" i="75"/>
  <c r="K18" i="74"/>
  <c r="K16" i="74"/>
  <c r="L17" i="74"/>
  <c r="J18" i="73"/>
  <c r="J16" i="73"/>
  <c r="K17" i="73"/>
  <c r="J18" i="48"/>
  <c r="J16" i="48"/>
  <c r="K17" i="48"/>
  <c r="N17" i="87" l="1"/>
  <c r="M18" i="87"/>
  <c r="M16" i="87"/>
  <c r="K31" i="73"/>
  <c r="K18" i="83"/>
  <c r="K16" i="83"/>
  <c r="L17" i="83"/>
  <c r="L18" i="82"/>
  <c r="L16" i="82"/>
  <c r="M17" i="82"/>
  <c r="K18" i="81"/>
  <c r="K16" i="81"/>
  <c r="L17" i="81"/>
  <c r="K18" i="80"/>
  <c r="K16" i="80"/>
  <c r="L17" i="80"/>
  <c r="K18" i="79"/>
  <c r="K16" i="79"/>
  <c r="L17" i="79"/>
  <c r="K18" i="78"/>
  <c r="K16" i="78"/>
  <c r="L17" i="78"/>
  <c r="K18" i="77"/>
  <c r="K16" i="77"/>
  <c r="L17" i="77"/>
  <c r="L18" i="76"/>
  <c r="L16" i="76"/>
  <c r="M17" i="76"/>
  <c r="K18" i="75"/>
  <c r="K16" i="75"/>
  <c r="L17" i="75"/>
  <c r="L18" i="74"/>
  <c r="L16" i="74"/>
  <c r="M17" i="74"/>
  <c r="K18" i="73"/>
  <c r="K16" i="73"/>
  <c r="L17" i="73"/>
  <c r="K18" i="48"/>
  <c r="K16" i="48"/>
  <c r="L17" i="48"/>
  <c r="O17" i="87" l="1"/>
  <c r="N16" i="87"/>
  <c r="N18" i="87"/>
  <c r="L31" i="73"/>
  <c r="L18" i="83"/>
  <c r="L16" i="83"/>
  <c r="M17" i="83"/>
  <c r="M18" i="82"/>
  <c r="M16" i="82"/>
  <c r="N17" i="82"/>
  <c r="L18" i="81"/>
  <c r="L16" i="81"/>
  <c r="M17" i="81"/>
  <c r="L18" i="80"/>
  <c r="L16" i="80"/>
  <c r="M17" i="80"/>
  <c r="L18" i="79"/>
  <c r="L16" i="79"/>
  <c r="M17" i="79"/>
  <c r="L18" i="78"/>
  <c r="L16" i="78"/>
  <c r="M17" i="78"/>
  <c r="L18" i="77"/>
  <c r="L16" i="77"/>
  <c r="M17" i="77"/>
  <c r="M18" i="76"/>
  <c r="M16" i="76"/>
  <c r="N17" i="76"/>
  <c r="L18" i="75"/>
  <c r="L16" i="75"/>
  <c r="M17" i="75"/>
  <c r="M18" i="74"/>
  <c r="M16" i="74"/>
  <c r="N17" i="74"/>
  <c r="L18" i="73"/>
  <c r="L16" i="73"/>
  <c r="M17" i="73"/>
  <c r="M17" i="48"/>
  <c r="L18" i="48"/>
  <c r="L16" i="48"/>
  <c r="P17" i="87" l="1"/>
  <c r="O18" i="87"/>
  <c r="O16" i="87"/>
  <c r="M31" i="82"/>
  <c r="M31" i="80"/>
  <c r="M31" i="77"/>
  <c r="M31" i="75"/>
  <c r="M31" i="73"/>
  <c r="M18" i="83"/>
  <c r="M16" i="83"/>
  <c r="N17" i="83"/>
  <c r="N18" i="82"/>
  <c r="N16" i="82"/>
  <c r="O17" i="82"/>
  <c r="M18" i="81"/>
  <c r="M16" i="81"/>
  <c r="N17" i="81"/>
  <c r="M18" i="80"/>
  <c r="M16" i="80"/>
  <c r="N17" i="80"/>
  <c r="M18" i="79"/>
  <c r="M16" i="79"/>
  <c r="N17" i="79"/>
  <c r="M18" i="78"/>
  <c r="M16" i="78"/>
  <c r="N17" i="78"/>
  <c r="M18" i="77"/>
  <c r="M16" i="77"/>
  <c r="N17" i="77"/>
  <c r="N18" i="76"/>
  <c r="N16" i="76"/>
  <c r="O17" i="76"/>
  <c r="M18" i="75"/>
  <c r="M16" i="75"/>
  <c r="N17" i="75"/>
  <c r="N18" i="74"/>
  <c r="N16" i="74"/>
  <c r="O17" i="74"/>
  <c r="M18" i="73"/>
  <c r="M16" i="73"/>
  <c r="N17" i="73"/>
  <c r="M18" i="48"/>
  <c r="M16" i="48"/>
  <c r="N17" i="48"/>
  <c r="P18" i="87" l="1"/>
  <c r="P16" i="87"/>
  <c r="Q17" i="87"/>
  <c r="R33" i="87"/>
  <c r="N18" i="83"/>
  <c r="N16" i="83"/>
  <c r="O17" i="83"/>
  <c r="O18" i="82"/>
  <c r="P17" i="82"/>
  <c r="R33" i="82" s="1"/>
  <c r="O16" i="82"/>
  <c r="N18" i="81"/>
  <c r="N16" i="81"/>
  <c r="O17" i="81"/>
  <c r="N18" i="80"/>
  <c r="N16" i="80"/>
  <c r="O17" i="80"/>
  <c r="N18" i="79"/>
  <c r="N16" i="79"/>
  <c r="O17" i="79"/>
  <c r="N18" i="78"/>
  <c r="N16" i="78"/>
  <c r="O17" i="78"/>
  <c r="N18" i="77"/>
  <c r="N16" i="77"/>
  <c r="O17" i="77"/>
  <c r="O16" i="76"/>
  <c r="P17" i="76"/>
  <c r="R33" i="76" s="1"/>
  <c r="O18" i="76"/>
  <c r="N18" i="75"/>
  <c r="N16" i="75"/>
  <c r="O17" i="75"/>
  <c r="P17" i="74"/>
  <c r="R33" i="74" s="1"/>
  <c r="O16" i="74"/>
  <c r="O18" i="74"/>
  <c r="N18" i="73"/>
  <c r="N16" i="73"/>
  <c r="O17" i="73"/>
  <c r="N18" i="48"/>
  <c r="N16" i="48"/>
  <c r="O17" i="48"/>
  <c r="Q16" i="87" l="1"/>
  <c r="Q18" i="87"/>
  <c r="R17" i="87"/>
  <c r="P17" i="83"/>
  <c r="R33" i="83" s="1"/>
  <c r="O18" i="83"/>
  <c r="O16" i="83"/>
  <c r="P16" i="82"/>
  <c r="Q17" i="82"/>
  <c r="P18" i="82"/>
  <c r="P17" i="81"/>
  <c r="R33" i="81" s="1"/>
  <c r="O18" i="81"/>
  <c r="O16" i="81"/>
  <c r="P17" i="80"/>
  <c r="R33" i="80" s="1"/>
  <c r="O18" i="80"/>
  <c r="O16" i="80"/>
  <c r="P17" i="79"/>
  <c r="R33" i="79" s="1"/>
  <c r="O18" i="79"/>
  <c r="O16" i="79"/>
  <c r="P17" i="78"/>
  <c r="R33" i="78" s="1"/>
  <c r="O18" i="78"/>
  <c r="O16" i="78"/>
  <c r="P17" i="77"/>
  <c r="R33" i="77" s="1"/>
  <c r="O18" i="77"/>
  <c r="O16" i="77"/>
  <c r="Q17" i="76"/>
  <c r="P18" i="76"/>
  <c r="P16" i="76"/>
  <c r="P17" i="75"/>
  <c r="R33" i="75" s="1"/>
  <c r="O18" i="75"/>
  <c r="O16" i="75"/>
  <c r="Q17" i="74"/>
  <c r="P18" i="74"/>
  <c r="P16" i="74"/>
  <c r="P17" i="73"/>
  <c r="R33" i="73" s="1"/>
  <c r="O18" i="73"/>
  <c r="O16" i="73"/>
  <c r="P17" i="48"/>
  <c r="R33" i="48" s="1"/>
  <c r="O18" i="48"/>
  <c r="O16" i="48"/>
  <c r="R18" i="87" l="1"/>
  <c r="R16" i="87"/>
  <c r="S17" i="87"/>
  <c r="Q17" i="83"/>
  <c r="P18" i="83"/>
  <c r="P16" i="83"/>
  <c r="R17" i="82"/>
  <c r="Q18" i="82"/>
  <c r="Q16" i="82"/>
  <c r="Q17" i="81"/>
  <c r="P18" i="81"/>
  <c r="P16" i="81"/>
  <c r="Q17" i="80"/>
  <c r="P16" i="80"/>
  <c r="P18" i="80"/>
  <c r="Q17" i="79"/>
  <c r="P18" i="79"/>
  <c r="P16" i="79"/>
  <c r="Q17" i="78"/>
  <c r="P18" i="78"/>
  <c r="P16" i="78"/>
  <c r="Q17" i="77"/>
  <c r="P18" i="77"/>
  <c r="P16" i="77"/>
  <c r="R17" i="76"/>
  <c r="Q18" i="76"/>
  <c r="Q16" i="76"/>
  <c r="Q17" i="75"/>
  <c r="P18" i="75"/>
  <c r="P16" i="75"/>
  <c r="R17" i="74"/>
  <c r="Q18" i="74"/>
  <c r="Q16" i="74"/>
  <c r="Q17" i="73"/>
  <c r="P18" i="73"/>
  <c r="P16" i="73"/>
  <c r="Q17" i="48"/>
  <c r="P18" i="48"/>
  <c r="P16" i="48"/>
  <c r="S18" i="87" l="1"/>
  <c r="S16" i="87"/>
  <c r="T17" i="87"/>
  <c r="R17" i="83"/>
  <c r="Q18" i="83"/>
  <c r="Q16" i="83"/>
  <c r="S17" i="82"/>
  <c r="R18" i="82"/>
  <c r="R16" i="82"/>
  <c r="R17" i="81"/>
  <c r="Q18" i="81"/>
  <c r="Q16" i="81"/>
  <c r="R17" i="80"/>
  <c r="Q18" i="80"/>
  <c r="Q16" i="80"/>
  <c r="R17" i="79"/>
  <c r="Q18" i="79"/>
  <c r="Q16" i="79"/>
  <c r="R17" i="78"/>
  <c r="Q18" i="78"/>
  <c r="Q16" i="78"/>
  <c r="R17" i="77"/>
  <c r="Q18" i="77"/>
  <c r="Q16" i="77"/>
  <c r="S17" i="76"/>
  <c r="R18" i="76"/>
  <c r="R16" i="76"/>
  <c r="R17" i="75"/>
  <c r="Q18" i="75"/>
  <c r="Q16" i="75"/>
  <c r="R18" i="74"/>
  <c r="R16" i="74"/>
  <c r="S17" i="74"/>
  <c r="R17" i="73"/>
  <c r="Q18" i="73"/>
  <c r="Q16" i="73"/>
  <c r="R17" i="48"/>
  <c r="Q18" i="48"/>
  <c r="Q16" i="48"/>
  <c r="T18" i="87" l="1"/>
  <c r="T16" i="87"/>
  <c r="U17" i="87"/>
  <c r="R18" i="83"/>
  <c r="R16" i="83"/>
  <c r="S17" i="83"/>
  <c r="S18" i="82"/>
  <c r="S16" i="82"/>
  <c r="T17" i="82"/>
  <c r="R18" i="81"/>
  <c r="R16" i="81"/>
  <c r="S17" i="81"/>
  <c r="R18" i="80"/>
  <c r="R16" i="80"/>
  <c r="S17" i="80"/>
  <c r="R18" i="79"/>
  <c r="R16" i="79"/>
  <c r="S17" i="79"/>
  <c r="R18" i="78"/>
  <c r="R16" i="78"/>
  <c r="S17" i="78"/>
  <c r="R18" i="77"/>
  <c r="R16" i="77"/>
  <c r="S17" i="77"/>
  <c r="S18" i="76"/>
  <c r="S16" i="76"/>
  <c r="T17" i="76"/>
  <c r="R18" i="75"/>
  <c r="R16" i="75"/>
  <c r="S17" i="75"/>
  <c r="S18" i="74"/>
  <c r="S16" i="74"/>
  <c r="T17" i="74"/>
  <c r="R18" i="73"/>
  <c r="R16" i="73"/>
  <c r="S17" i="73"/>
  <c r="R18" i="48"/>
  <c r="R16" i="48"/>
  <c r="S17" i="48"/>
  <c r="U18" i="87" l="1"/>
  <c r="V17" i="87"/>
  <c r="U16" i="87"/>
  <c r="S18" i="83"/>
  <c r="S16" i="83"/>
  <c r="T17" i="83"/>
  <c r="T18" i="82"/>
  <c r="T16" i="82"/>
  <c r="U17" i="82"/>
  <c r="S18" i="81"/>
  <c r="S16" i="81"/>
  <c r="T17" i="81"/>
  <c r="S18" i="80"/>
  <c r="S16" i="80"/>
  <c r="T17" i="80"/>
  <c r="S18" i="79"/>
  <c r="S16" i="79"/>
  <c r="T17" i="79"/>
  <c r="S18" i="78"/>
  <c r="S16" i="78"/>
  <c r="T17" i="78"/>
  <c r="S18" i="77"/>
  <c r="S16" i="77"/>
  <c r="T17" i="77"/>
  <c r="T18" i="76"/>
  <c r="T16" i="76"/>
  <c r="U17" i="76"/>
  <c r="S18" i="75"/>
  <c r="S16" i="75"/>
  <c r="T17" i="75"/>
  <c r="T18" i="74"/>
  <c r="T16" i="74"/>
  <c r="U17" i="74"/>
  <c r="S18" i="73"/>
  <c r="S16" i="73"/>
  <c r="T17" i="73"/>
  <c r="S18" i="48"/>
  <c r="S16" i="48"/>
  <c r="T17" i="48"/>
  <c r="C32" i="87" l="1"/>
  <c r="V18" i="87"/>
  <c r="V16" i="87"/>
  <c r="T18" i="83"/>
  <c r="T16" i="83"/>
  <c r="U17" i="83"/>
  <c r="U18" i="82"/>
  <c r="U16" i="82"/>
  <c r="V17" i="82"/>
  <c r="C32" i="82" s="1"/>
  <c r="T18" i="81"/>
  <c r="T16" i="81"/>
  <c r="U17" i="81"/>
  <c r="T18" i="80"/>
  <c r="T16" i="80"/>
  <c r="U17" i="80"/>
  <c r="T18" i="79"/>
  <c r="T16" i="79"/>
  <c r="U17" i="79"/>
  <c r="T18" i="78"/>
  <c r="T16" i="78"/>
  <c r="U17" i="78"/>
  <c r="T18" i="77"/>
  <c r="T16" i="77"/>
  <c r="U17" i="77"/>
  <c r="U18" i="76"/>
  <c r="U16" i="76"/>
  <c r="V17" i="76"/>
  <c r="C32" i="76" s="1"/>
  <c r="T18" i="75"/>
  <c r="T16" i="75"/>
  <c r="U17" i="75"/>
  <c r="U18" i="74"/>
  <c r="U16" i="74"/>
  <c r="V17" i="74"/>
  <c r="C32" i="74" s="1"/>
  <c r="T18" i="73"/>
  <c r="T16" i="73"/>
  <c r="U17" i="73"/>
  <c r="U17" i="48"/>
  <c r="T18" i="48"/>
  <c r="T16" i="48"/>
  <c r="C33" i="87" l="1"/>
  <c r="D32" i="87"/>
  <c r="C31" i="87"/>
  <c r="S33" i="87"/>
  <c r="C31" i="82"/>
  <c r="D32" i="82"/>
  <c r="C33" i="82"/>
  <c r="S33" i="82"/>
  <c r="C31" i="76"/>
  <c r="D32" i="76"/>
  <c r="C33" i="76"/>
  <c r="S33" i="76"/>
  <c r="C31" i="74"/>
  <c r="D32" i="74"/>
  <c r="C33" i="74"/>
  <c r="S33" i="74"/>
  <c r="U18" i="83"/>
  <c r="U16" i="83"/>
  <c r="V17" i="83"/>
  <c r="C32" i="83" s="1"/>
  <c r="V18" i="82"/>
  <c r="V16" i="82"/>
  <c r="U18" i="81"/>
  <c r="U16" i="81"/>
  <c r="V17" i="81"/>
  <c r="C32" i="81" s="1"/>
  <c r="U18" i="80"/>
  <c r="U16" i="80"/>
  <c r="V17" i="80"/>
  <c r="C32" i="80" s="1"/>
  <c r="U18" i="79"/>
  <c r="U16" i="79"/>
  <c r="V17" i="79"/>
  <c r="C32" i="79" s="1"/>
  <c r="U18" i="78"/>
  <c r="U16" i="78"/>
  <c r="V17" i="78"/>
  <c r="C32" i="78" s="1"/>
  <c r="U18" i="77"/>
  <c r="U16" i="77"/>
  <c r="V17" i="77"/>
  <c r="C32" i="77" s="1"/>
  <c r="V18" i="76"/>
  <c r="V16" i="76"/>
  <c r="U18" i="75"/>
  <c r="U16" i="75"/>
  <c r="V17" i="75"/>
  <c r="C32" i="75" s="1"/>
  <c r="V18" i="74"/>
  <c r="V16" i="74"/>
  <c r="U18" i="73"/>
  <c r="U16" i="73"/>
  <c r="V17" i="73"/>
  <c r="C32" i="73" s="1"/>
  <c r="U18" i="48"/>
  <c r="U16" i="48"/>
  <c r="V17" i="48"/>
  <c r="C32" i="48" s="1"/>
  <c r="D33" i="87" l="1"/>
  <c r="E32" i="87"/>
  <c r="D31" i="87"/>
  <c r="C31" i="80"/>
  <c r="C33" i="80"/>
  <c r="D32" i="80"/>
  <c r="S33" i="80"/>
  <c r="C31" i="83"/>
  <c r="D32" i="83"/>
  <c r="C33" i="83"/>
  <c r="S33" i="83"/>
  <c r="D33" i="76"/>
  <c r="E32" i="76"/>
  <c r="D31" i="76"/>
  <c r="C31" i="75"/>
  <c r="C33" i="75"/>
  <c r="D32" i="75"/>
  <c r="S33" i="75"/>
  <c r="C31" i="78"/>
  <c r="D32" i="78"/>
  <c r="C33" i="78"/>
  <c r="S33" i="78"/>
  <c r="C31" i="77"/>
  <c r="C33" i="77"/>
  <c r="D32" i="77"/>
  <c r="S33" i="77"/>
  <c r="C31" i="48"/>
  <c r="D32" i="48"/>
  <c r="C33" i="48"/>
  <c r="S33" i="48"/>
  <c r="C31" i="81"/>
  <c r="D32" i="81"/>
  <c r="C33" i="81"/>
  <c r="S33" i="81"/>
  <c r="C31" i="73"/>
  <c r="D32" i="73"/>
  <c r="C33" i="73"/>
  <c r="S33" i="73"/>
  <c r="C31" i="79"/>
  <c r="C33" i="79"/>
  <c r="D32" i="79"/>
  <c r="S33" i="79"/>
  <c r="D31" i="74"/>
  <c r="E32" i="74"/>
  <c r="D33" i="74"/>
  <c r="D33" i="82"/>
  <c r="E32" i="82"/>
  <c r="D31" i="82"/>
  <c r="V18" i="83"/>
  <c r="V16" i="83"/>
  <c r="V18" i="81"/>
  <c r="V16" i="81"/>
  <c r="V18" i="80"/>
  <c r="V16" i="80"/>
  <c r="V18" i="79"/>
  <c r="V16" i="79"/>
  <c r="V18" i="78"/>
  <c r="V16" i="78"/>
  <c r="V18" i="77"/>
  <c r="V16" i="77"/>
  <c r="V18" i="75"/>
  <c r="V16" i="75"/>
  <c r="V18" i="73"/>
  <c r="V16" i="73"/>
  <c r="V18" i="48"/>
  <c r="V16" i="48"/>
  <c r="F32" i="87" l="1"/>
  <c r="E31" i="87"/>
  <c r="E33" i="87"/>
  <c r="E33" i="82"/>
  <c r="F32" i="82"/>
  <c r="E31" i="82"/>
  <c r="D33" i="79"/>
  <c r="D31" i="79"/>
  <c r="E32" i="79"/>
  <c r="D33" i="77"/>
  <c r="D31" i="77"/>
  <c r="E32" i="77"/>
  <c r="D31" i="75"/>
  <c r="E32" i="75"/>
  <c r="D33" i="75"/>
  <c r="D31" i="83"/>
  <c r="D33" i="83"/>
  <c r="E32" i="83"/>
  <c r="D33" i="81"/>
  <c r="E32" i="81"/>
  <c r="D31" i="81"/>
  <c r="E33" i="74"/>
  <c r="F32" i="74"/>
  <c r="E31" i="74"/>
  <c r="E33" i="76"/>
  <c r="F32" i="76"/>
  <c r="E31" i="76"/>
  <c r="E32" i="80"/>
  <c r="D31" i="80"/>
  <c r="D33" i="80"/>
  <c r="D33" i="73"/>
  <c r="D31" i="73"/>
  <c r="E32" i="73"/>
  <c r="D31" i="48"/>
  <c r="D33" i="48"/>
  <c r="E32" i="48"/>
  <c r="D33" i="78"/>
  <c r="E32" i="78"/>
  <c r="D31" i="78"/>
  <c r="O23" i="86"/>
  <c r="O48" i="21"/>
  <c r="O47" i="21"/>
  <c r="O46" i="21"/>
  <c r="O45" i="21"/>
  <c r="O44" i="21"/>
  <c r="O43" i="21"/>
  <c r="O42" i="21"/>
  <c r="O41" i="21"/>
  <c r="O40" i="21"/>
  <c r="O39" i="21"/>
  <c r="O36" i="21"/>
  <c r="O35" i="21"/>
  <c r="O34" i="21"/>
  <c r="O33" i="21"/>
  <c r="O32" i="21"/>
  <c r="O31" i="21"/>
  <c r="O30" i="21"/>
  <c r="O29" i="21"/>
  <c r="O28" i="21"/>
  <c r="O27" i="21"/>
  <c r="O25" i="21"/>
  <c r="O24" i="21"/>
  <c r="O23" i="21"/>
  <c r="O22" i="21"/>
  <c r="O21" i="21"/>
  <c r="O20" i="21"/>
  <c r="O19" i="21"/>
  <c r="O18" i="21"/>
  <c r="O17" i="21"/>
  <c r="O16" i="21"/>
  <c r="O14" i="21"/>
  <c r="O13" i="21"/>
  <c r="O12" i="21"/>
  <c r="O11" i="21"/>
  <c r="O10" i="21"/>
  <c r="O9" i="21"/>
  <c r="O8" i="21"/>
  <c r="O7" i="21"/>
  <c r="O6" i="21"/>
  <c r="O5" i="21"/>
  <c r="N48" i="21"/>
  <c r="N47" i="21"/>
  <c r="N46" i="21"/>
  <c r="N45" i="21"/>
  <c r="N44" i="21"/>
  <c r="N43" i="21"/>
  <c r="N42" i="21"/>
  <c r="N41" i="21"/>
  <c r="N40" i="21"/>
  <c r="N39" i="21"/>
  <c r="N36" i="21"/>
  <c r="N35" i="21"/>
  <c r="N34" i="21"/>
  <c r="N33" i="21"/>
  <c r="N32" i="21"/>
  <c r="N31" i="21"/>
  <c r="N30" i="21"/>
  <c r="N29" i="21"/>
  <c r="N28" i="21"/>
  <c r="N27" i="21"/>
  <c r="N25" i="21"/>
  <c r="N24" i="21"/>
  <c r="N23" i="21"/>
  <c r="N22" i="21"/>
  <c r="N21" i="21"/>
  <c r="N20" i="21"/>
  <c r="N19" i="21"/>
  <c r="N18" i="21"/>
  <c r="N17" i="21"/>
  <c r="N16" i="21"/>
  <c r="N14" i="21"/>
  <c r="N13" i="21"/>
  <c r="N12" i="21"/>
  <c r="N11" i="21"/>
  <c r="N10" i="21"/>
  <c r="N9" i="21"/>
  <c r="N8" i="21"/>
  <c r="N7" i="21"/>
  <c r="N6" i="21"/>
  <c r="N5" i="21"/>
  <c r="M48" i="21"/>
  <c r="M47" i="21"/>
  <c r="M46" i="21"/>
  <c r="M45" i="21"/>
  <c r="M44" i="21"/>
  <c r="M43" i="21"/>
  <c r="M42" i="21"/>
  <c r="M41" i="21"/>
  <c r="M40" i="21"/>
  <c r="M39" i="21"/>
  <c r="M49" i="21" s="1"/>
  <c r="M36" i="21"/>
  <c r="M35" i="21"/>
  <c r="M34" i="21"/>
  <c r="M33" i="21"/>
  <c r="M32" i="21"/>
  <c r="M31" i="21"/>
  <c r="M30" i="21"/>
  <c r="M29" i="21"/>
  <c r="M28" i="21"/>
  <c r="M27" i="21"/>
  <c r="M25" i="21"/>
  <c r="M24" i="21"/>
  <c r="M23" i="21"/>
  <c r="M22" i="21"/>
  <c r="M21" i="21"/>
  <c r="M20" i="21"/>
  <c r="M19" i="21"/>
  <c r="M18" i="21"/>
  <c r="M17" i="21"/>
  <c r="M16" i="21"/>
  <c r="M14" i="21"/>
  <c r="M13" i="21"/>
  <c r="M12" i="21"/>
  <c r="M11" i="21"/>
  <c r="M10" i="21"/>
  <c r="M9" i="21"/>
  <c r="M8" i="21"/>
  <c r="M7" i="21"/>
  <c r="M6" i="21"/>
  <c r="M5" i="21"/>
  <c r="L48" i="21"/>
  <c r="L47" i="21"/>
  <c r="L46" i="21"/>
  <c r="L45" i="21"/>
  <c r="L44" i="21"/>
  <c r="L43" i="21"/>
  <c r="L42" i="21"/>
  <c r="L41" i="21"/>
  <c r="L40" i="21"/>
  <c r="L39" i="21"/>
  <c r="L36" i="21"/>
  <c r="L35" i="21"/>
  <c r="L34" i="21"/>
  <c r="L33" i="21"/>
  <c r="L32" i="21"/>
  <c r="L31" i="21"/>
  <c r="L30" i="21"/>
  <c r="L29" i="21"/>
  <c r="L28" i="21"/>
  <c r="L27" i="21"/>
  <c r="L25" i="21"/>
  <c r="L24" i="21"/>
  <c r="L23" i="21"/>
  <c r="L22" i="21"/>
  <c r="L21" i="21"/>
  <c r="L20" i="21"/>
  <c r="L19" i="21"/>
  <c r="L18" i="21"/>
  <c r="L17" i="21"/>
  <c r="L16" i="21"/>
  <c r="L14" i="21"/>
  <c r="L13" i="21"/>
  <c r="L12" i="21"/>
  <c r="L11" i="21"/>
  <c r="L10" i="21"/>
  <c r="L9" i="21"/>
  <c r="L8" i="21"/>
  <c r="L7" i="21"/>
  <c r="L6" i="21"/>
  <c r="L5" i="21"/>
  <c r="K48" i="21"/>
  <c r="K47" i="21"/>
  <c r="K46" i="21"/>
  <c r="K45" i="21"/>
  <c r="K44" i="21"/>
  <c r="K43" i="21"/>
  <c r="K42" i="21"/>
  <c r="K41" i="21"/>
  <c r="K40" i="21"/>
  <c r="K39" i="21"/>
  <c r="K36" i="21"/>
  <c r="K35" i="21"/>
  <c r="K34" i="21"/>
  <c r="K33" i="21"/>
  <c r="K32" i="21"/>
  <c r="K31" i="21"/>
  <c r="K30" i="21"/>
  <c r="K29" i="21"/>
  <c r="K28" i="21"/>
  <c r="K27" i="21"/>
  <c r="K25" i="21"/>
  <c r="K24" i="21"/>
  <c r="K23" i="21"/>
  <c r="K22" i="21"/>
  <c r="K21" i="21"/>
  <c r="K20" i="21"/>
  <c r="K19" i="21"/>
  <c r="K18" i="21"/>
  <c r="K17" i="21"/>
  <c r="K16" i="21"/>
  <c r="K14" i="21"/>
  <c r="K13" i="21"/>
  <c r="K12" i="21"/>
  <c r="K11" i="21"/>
  <c r="K10" i="21"/>
  <c r="K9" i="21"/>
  <c r="K8" i="21"/>
  <c r="K7" i="21"/>
  <c r="K6" i="21"/>
  <c r="K5" i="21"/>
  <c r="J48" i="21"/>
  <c r="J47" i="21"/>
  <c r="J46" i="21"/>
  <c r="J45" i="21"/>
  <c r="J44" i="21"/>
  <c r="J43" i="21"/>
  <c r="J42" i="21"/>
  <c r="J41" i="21"/>
  <c r="J40" i="21"/>
  <c r="J39" i="21"/>
  <c r="J36" i="21"/>
  <c r="J35" i="21"/>
  <c r="J34" i="21"/>
  <c r="J33" i="21"/>
  <c r="J32" i="21"/>
  <c r="J31" i="21"/>
  <c r="J30" i="21"/>
  <c r="J29" i="21"/>
  <c r="J28" i="21"/>
  <c r="J27" i="21"/>
  <c r="J25" i="21"/>
  <c r="J24" i="21"/>
  <c r="J23" i="21"/>
  <c r="J22" i="21"/>
  <c r="J21" i="21"/>
  <c r="J20" i="21"/>
  <c r="J19" i="21"/>
  <c r="J18" i="21"/>
  <c r="J17" i="21"/>
  <c r="J16" i="21"/>
  <c r="J14" i="21"/>
  <c r="J13" i="21"/>
  <c r="J12" i="21"/>
  <c r="J11" i="21"/>
  <c r="J10" i="21"/>
  <c r="J9" i="21"/>
  <c r="J8" i="21"/>
  <c r="J7" i="21"/>
  <c r="J6" i="21"/>
  <c r="J5" i="21"/>
  <c r="I48" i="21"/>
  <c r="I47" i="21"/>
  <c r="I46" i="21"/>
  <c r="I45" i="21"/>
  <c r="I44" i="21"/>
  <c r="I43" i="21"/>
  <c r="I42" i="21"/>
  <c r="I41" i="21"/>
  <c r="I40" i="21"/>
  <c r="I39" i="21"/>
  <c r="I36" i="21"/>
  <c r="I35" i="21"/>
  <c r="I34" i="21"/>
  <c r="I33" i="21"/>
  <c r="I32" i="21"/>
  <c r="I31" i="21"/>
  <c r="I30" i="21"/>
  <c r="I29" i="21"/>
  <c r="I28" i="21"/>
  <c r="I27" i="21"/>
  <c r="I25" i="21"/>
  <c r="I24" i="21"/>
  <c r="I23" i="21"/>
  <c r="I22" i="21"/>
  <c r="I21" i="21"/>
  <c r="I20" i="21"/>
  <c r="I19" i="21"/>
  <c r="I18" i="21"/>
  <c r="I17" i="21"/>
  <c r="I16" i="21"/>
  <c r="I14" i="21"/>
  <c r="I13" i="21"/>
  <c r="I12" i="21"/>
  <c r="I11" i="21"/>
  <c r="I10" i="21"/>
  <c r="I9" i="21"/>
  <c r="I8" i="21"/>
  <c r="I7" i="21"/>
  <c r="I6" i="21"/>
  <c r="I5" i="21"/>
  <c r="H48" i="21"/>
  <c r="H47" i="21"/>
  <c r="H46" i="21"/>
  <c r="H45" i="21"/>
  <c r="H44" i="21"/>
  <c r="H43" i="21"/>
  <c r="H42" i="21"/>
  <c r="H41" i="21"/>
  <c r="H40" i="21"/>
  <c r="H39" i="21"/>
  <c r="H36" i="21"/>
  <c r="H35" i="21"/>
  <c r="H34" i="21"/>
  <c r="H33" i="21"/>
  <c r="H32" i="21"/>
  <c r="H31" i="21"/>
  <c r="H30" i="21"/>
  <c r="H29" i="21"/>
  <c r="H28" i="21"/>
  <c r="H27" i="21"/>
  <c r="H25" i="21"/>
  <c r="H24" i="21"/>
  <c r="H23" i="21"/>
  <c r="H22" i="21"/>
  <c r="H21" i="21"/>
  <c r="H20" i="21"/>
  <c r="H19" i="21"/>
  <c r="H18" i="21"/>
  <c r="H17" i="21"/>
  <c r="H16" i="21"/>
  <c r="H14" i="21"/>
  <c r="H13" i="21"/>
  <c r="H12" i="21"/>
  <c r="H11" i="21"/>
  <c r="H10" i="21"/>
  <c r="H9" i="21"/>
  <c r="H8" i="21"/>
  <c r="H7" i="21"/>
  <c r="H6" i="21"/>
  <c r="H5" i="21"/>
  <c r="G48" i="21"/>
  <c r="G47" i="21"/>
  <c r="G46" i="21"/>
  <c r="G45" i="21"/>
  <c r="G44" i="21"/>
  <c r="G43" i="21"/>
  <c r="G42" i="21"/>
  <c r="G41" i="21"/>
  <c r="G40" i="21"/>
  <c r="G39" i="21"/>
  <c r="G36" i="21"/>
  <c r="G35" i="21"/>
  <c r="G34" i="21"/>
  <c r="G33" i="21"/>
  <c r="G32" i="21"/>
  <c r="G31" i="21"/>
  <c r="G30" i="21"/>
  <c r="G29" i="21"/>
  <c r="G28" i="21"/>
  <c r="G27" i="21"/>
  <c r="G25" i="21"/>
  <c r="G24" i="21"/>
  <c r="G23" i="21"/>
  <c r="G22" i="21"/>
  <c r="G21" i="21"/>
  <c r="G20" i="21"/>
  <c r="G19" i="21"/>
  <c r="G18" i="21"/>
  <c r="G17" i="21"/>
  <c r="G16" i="21"/>
  <c r="G14" i="21"/>
  <c r="G13" i="21"/>
  <c r="G12" i="21"/>
  <c r="G11" i="21"/>
  <c r="G10" i="21"/>
  <c r="G9" i="21"/>
  <c r="G8" i="21"/>
  <c r="G7" i="21"/>
  <c r="G6" i="21"/>
  <c r="G5" i="21"/>
  <c r="F48" i="21"/>
  <c r="F47" i="21"/>
  <c r="F46" i="21"/>
  <c r="F45" i="21"/>
  <c r="F44" i="21"/>
  <c r="F43" i="21"/>
  <c r="F42" i="21"/>
  <c r="F41" i="21"/>
  <c r="F40" i="21"/>
  <c r="F39" i="21"/>
  <c r="F36" i="21"/>
  <c r="F35" i="21"/>
  <c r="F34" i="21"/>
  <c r="F33" i="21"/>
  <c r="F32" i="21"/>
  <c r="F31" i="21"/>
  <c r="F30" i="21"/>
  <c r="F29" i="21"/>
  <c r="F28" i="21"/>
  <c r="F27" i="21"/>
  <c r="F25" i="21"/>
  <c r="F24" i="21"/>
  <c r="F23" i="21"/>
  <c r="F22" i="21"/>
  <c r="F21" i="21"/>
  <c r="F20" i="21"/>
  <c r="F19" i="21"/>
  <c r="F18" i="21"/>
  <c r="F17" i="21"/>
  <c r="F16" i="21"/>
  <c r="F14" i="21"/>
  <c r="F13" i="21"/>
  <c r="F12" i="21"/>
  <c r="F11" i="21"/>
  <c r="F10" i="21"/>
  <c r="F9" i="21"/>
  <c r="F8" i="21"/>
  <c r="F7" i="21"/>
  <c r="F6" i="21"/>
  <c r="F5" i="21"/>
  <c r="E48" i="21"/>
  <c r="E47" i="21"/>
  <c r="E46" i="21"/>
  <c r="E45" i="21"/>
  <c r="E44" i="21"/>
  <c r="E43" i="21"/>
  <c r="E42" i="21"/>
  <c r="E41" i="21"/>
  <c r="E40" i="21"/>
  <c r="E39" i="21"/>
  <c r="E36" i="21"/>
  <c r="E35" i="21"/>
  <c r="E34" i="21"/>
  <c r="E33" i="21"/>
  <c r="E32" i="21"/>
  <c r="E31" i="21"/>
  <c r="E30" i="21"/>
  <c r="E29" i="21"/>
  <c r="E28" i="21"/>
  <c r="E27" i="21"/>
  <c r="E25" i="21"/>
  <c r="E24" i="21"/>
  <c r="E23" i="21"/>
  <c r="E22" i="21"/>
  <c r="E21" i="21"/>
  <c r="E20" i="21"/>
  <c r="E19" i="21"/>
  <c r="E18" i="21"/>
  <c r="E17" i="21"/>
  <c r="E16" i="21"/>
  <c r="E14" i="21"/>
  <c r="E13" i="21"/>
  <c r="E12" i="21"/>
  <c r="E11" i="21"/>
  <c r="E10" i="21"/>
  <c r="E9" i="21"/>
  <c r="E8" i="21"/>
  <c r="E7" i="21"/>
  <c r="E6" i="21"/>
  <c r="E5" i="21"/>
  <c r="M45" i="83"/>
  <c r="L45" i="83"/>
  <c r="K45" i="83"/>
  <c r="J45" i="83"/>
  <c r="G45" i="83"/>
  <c r="F45" i="83"/>
  <c r="E45" i="83"/>
  <c r="D45" i="83"/>
  <c r="C45" i="83"/>
  <c r="B43" i="83"/>
  <c r="B42" i="83"/>
  <c r="B41" i="83"/>
  <c r="B40" i="83"/>
  <c r="B39" i="83"/>
  <c r="B38" i="83"/>
  <c r="B37" i="83"/>
  <c r="B36" i="83"/>
  <c r="B35" i="83"/>
  <c r="B34" i="83"/>
  <c r="V30" i="83"/>
  <c r="U30" i="83"/>
  <c r="T30" i="83"/>
  <c r="S30" i="83"/>
  <c r="R30" i="83"/>
  <c r="Q30" i="83"/>
  <c r="P30" i="83"/>
  <c r="O30" i="83"/>
  <c r="N30" i="83"/>
  <c r="M30" i="83"/>
  <c r="L30" i="83"/>
  <c r="K30" i="83"/>
  <c r="J30" i="83"/>
  <c r="I30" i="83"/>
  <c r="H30" i="83"/>
  <c r="G30" i="83"/>
  <c r="F30" i="83"/>
  <c r="E30" i="83"/>
  <c r="D30" i="83"/>
  <c r="C30" i="83"/>
  <c r="B28" i="83"/>
  <c r="B27" i="83"/>
  <c r="B26" i="83"/>
  <c r="B25" i="83"/>
  <c r="B24" i="83"/>
  <c r="B23" i="83"/>
  <c r="B22" i="83"/>
  <c r="B21" i="83"/>
  <c r="B20" i="83"/>
  <c r="B19" i="83"/>
  <c r="K45" i="82"/>
  <c r="L45" i="82"/>
  <c r="J45" i="82"/>
  <c r="I45" i="82"/>
  <c r="H45" i="82"/>
  <c r="G45" i="82"/>
  <c r="F45" i="82"/>
  <c r="E45" i="82"/>
  <c r="D45" i="82"/>
  <c r="C45" i="82"/>
  <c r="B43" i="82"/>
  <c r="B42" i="82"/>
  <c r="B41" i="82"/>
  <c r="B40" i="82"/>
  <c r="B39" i="82"/>
  <c r="B38" i="82"/>
  <c r="B37" i="82"/>
  <c r="B36" i="82"/>
  <c r="B35" i="82"/>
  <c r="B34" i="82"/>
  <c r="V30" i="82"/>
  <c r="U30" i="82"/>
  <c r="T30" i="82"/>
  <c r="S30" i="82"/>
  <c r="R30" i="82"/>
  <c r="Q30" i="82"/>
  <c r="P30" i="82"/>
  <c r="O30" i="82"/>
  <c r="N30" i="82"/>
  <c r="M30" i="82"/>
  <c r="L30" i="82"/>
  <c r="K30" i="82"/>
  <c r="J30" i="82"/>
  <c r="I30" i="82"/>
  <c r="H30" i="82"/>
  <c r="G30" i="82"/>
  <c r="F30" i="82"/>
  <c r="E30" i="82"/>
  <c r="D30" i="82"/>
  <c r="C30" i="82"/>
  <c r="B28" i="82"/>
  <c r="B27" i="82"/>
  <c r="B26" i="82"/>
  <c r="B25" i="82"/>
  <c r="B24" i="82"/>
  <c r="B23" i="82"/>
  <c r="B22" i="82"/>
  <c r="B21" i="82"/>
  <c r="B20" i="82"/>
  <c r="B19" i="82"/>
  <c r="C30" i="80"/>
  <c r="D30" i="80"/>
  <c r="E30" i="80"/>
  <c r="F30" i="80"/>
  <c r="G30" i="80"/>
  <c r="H30" i="80"/>
  <c r="I30" i="80"/>
  <c r="J30" i="80"/>
  <c r="K30" i="80"/>
  <c r="L30" i="80"/>
  <c r="M30" i="80"/>
  <c r="N30" i="80"/>
  <c r="O30" i="80"/>
  <c r="P30" i="80"/>
  <c r="Q30" i="80"/>
  <c r="R30" i="80"/>
  <c r="S30" i="80"/>
  <c r="T30" i="80"/>
  <c r="U30" i="80"/>
  <c r="V30" i="80"/>
  <c r="C45" i="80"/>
  <c r="D45" i="80"/>
  <c r="E45" i="80"/>
  <c r="F45" i="80"/>
  <c r="G45" i="80"/>
  <c r="H45" i="80"/>
  <c r="I45" i="80"/>
  <c r="J45" i="80"/>
  <c r="K45" i="80"/>
  <c r="L45" i="80"/>
  <c r="U30" i="48"/>
  <c r="J59" i="21"/>
  <c r="L45" i="78"/>
  <c r="K45" i="78"/>
  <c r="J45" i="78"/>
  <c r="I45" i="78"/>
  <c r="H45" i="78"/>
  <c r="G45" i="78"/>
  <c r="F45" i="78"/>
  <c r="E45" i="78"/>
  <c r="D45" i="78"/>
  <c r="C45" i="78"/>
  <c r="V30" i="78"/>
  <c r="U30" i="78"/>
  <c r="T30" i="78"/>
  <c r="S30" i="78"/>
  <c r="R30" i="78"/>
  <c r="Q30" i="78"/>
  <c r="P30" i="78"/>
  <c r="O30" i="78"/>
  <c r="N30" i="78"/>
  <c r="M30" i="78"/>
  <c r="L30" i="78"/>
  <c r="K30" i="78"/>
  <c r="J30" i="78"/>
  <c r="I30" i="78"/>
  <c r="H30" i="78"/>
  <c r="G30" i="78"/>
  <c r="F30" i="78"/>
  <c r="E30" i="78"/>
  <c r="D30" i="78"/>
  <c r="C30" i="78"/>
  <c r="I52" i="21"/>
  <c r="U30" i="76"/>
  <c r="L45" i="76"/>
  <c r="F61" i="21"/>
  <c r="J45" i="74"/>
  <c r="I45" i="74"/>
  <c r="H45" i="74"/>
  <c r="G45" i="74"/>
  <c r="F45" i="74"/>
  <c r="E45" i="74"/>
  <c r="D45" i="74"/>
  <c r="C45" i="74"/>
  <c r="B43" i="74"/>
  <c r="B42" i="74"/>
  <c r="B41" i="74"/>
  <c r="B40" i="74"/>
  <c r="B39" i="74"/>
  <c r="B38" i="74"/>
  <c r="B37" i="74"/>
  <c r="B36" i="74"/>
  <c r="B35" i="74"/>
  <c r="B34" i="74"/>
  <c r="V30" i="74"/>
  <c r="U30" i="74"/>
  <c r="T30" i="74"/>
  <c r="S30" i="74"/>
  <c r="R30" i="74"/>
  <c r="Q30" i="74"/>
  <c r="P30" i="74"/>
  <c r="O30" i="74"/>
  <c r="N30" i="74"/>
  <c r="M30" i="74"/>
  <c r="L30" i="74"/>
  <c r="K30" i="74"/>
  <c r="J30" i="74"/>
  <c r="I30" i="74"/>
  <c r="H30" i="74"/>
  <c r="G30" i="74"/>
  <c r="F30" i="74"/>
  <c r="E30" i="74"/>
  <c r="D30" i="74"/>
  <c r="C30" i="74"/>
  <c r="B28" i="74"/>
  <c r="B27" i="74"/>
  <c r="B26" i="74"/>
  <c r="B25" i="74"/>
  <c r="B24" i="74"/>
  <c r="B23" i="74"/>
  <c r="B22" i="74"/>
  <c r="B21" i="74"/>
  <c r="B20" i="74"/>
  <c r="B19" i="74"/>
  <c r="O38" i="21"/>
  <c r="N38" i="21"/>
  <c r="M45" i="81"/>
  <c r="L45" i="81"/>
  <c r="K45" i="81"/>
  <c r="J45" i="81"/>
  <c r="I45" i="81"/>
  <c r="H45" i="81"/>
  <c r="G45" i="81"/>
  <c r="F45" i="81"/>
  <c r="E45" i="81"/>
  <c r="D45" i="81"/>
  <c r="C45" i="81"/>
  <c r="B43" i="81"/>
  <c r="B42" i="81"/>
  <c r="B41" i="81"/>
  <c r="B40" i="81"/>
  <c r="B39" i="81"/>
  <c r="B38" i="81"/>
  <c r="B37" i="81"/>
  <c r="B36" i="81"/>
  <c r="B35" i="81"/>
  <c r="B34" i="81"/>
  <c r="V30" i="81"/>
  <c r="U30" i="81"/>
  <c r="T30" i="81"/>
  <c r="S30" i="81"/>
  <c r="R30" i="81"/>
  <c r="Q30" i="81"/>
  <c r="P30" i="81"/>
  <c r="O30" i="81"/>
  <c r="N30" i="81"/>
  <c r="M30" i="81"/>
  <c r="L30" i="81"/>
  <c r="K30" i="81"/>
  <c r="J30" i="81"/>
  <c r="I30" i="81"/>
  <c r="H30" i="81"/>
  <c r="G30" i="81"/>
  <c r="F30" i="81"/>
  <c r="E30" i="81"/>
  <c r="D30" i="81"/>
  <c r="C30" i="81"/>
  <c r="B28" i="81"/>
  <c r="B27" i="81"/>
  <c r="B26" i="81"/>
  <c r="B25" i="81"/>
  <c r="B24" i="81"/>
  <c r="B23" i="81"/>
  <c r="B22" i="81"/>
  <c r="B21" i="81"/>
  <c r="B20" i="81"/>
  <c r="B19" i="81"/>
  <c r="Q14" i="81"/>
  <c r="N14" i="81"/>
  <c r="L14" i="81"/>
  <c r="M38" i="21" s="1"/>
  <c r="J14" i="81"/>
  <c r="H14" i="81"/>
  <c r="E14" i="81"/>
  <c r="P13" i="81"/>
  <c r="M13" i="81"/>
  <c r="I13" i="81"/>
  <c r="G13" i="81"/>
  <c r="D13" i="81"/>
  <c r="P12" i="81"/>
  <c r="M12" i="81"/>
  <c r="I12" i="81"/>
  <c r="G12" i="81"/>
  <c r="D12" i="81"/>
  <c r="P11" i="81"/>
  <c r="M11" i="81"/>
  <c r="I11" i="81"/>
  <c r="G11" i="81"/>
  <c r="D11" i="81"/>
  <c r="P10" i="81"/>
  <c r="M10" i="81"/>
  <c r="I10" i="81"/>
  <c r="G10" i="81"/>
  <c r="D10" i="81"/>
  <c r="P9" i="81"/>
  <c r="M9" i="81"/>
  <c r="I9" i="81"/>
  <c r="G9" i="81"/>
  <c r="D9" i="81"/>
  <c r="P8" i="81"/>
  <c r="M8" i="81"/>
  <c r="I8" i="81"/>
  <c r="G8" i="81"/>
  <c r="D8" i="81"/>
  <c r="P7" i="81"/>
  <c r="M7" i="81"/>
  <c r="I7" i="81"/>
  <c r="G7" i="81"/>
  <c r="D7" i="81"/>
  <c r="P6" i="81"/>
  <c r="I6" i="81"/>
  <c r="G6" i="81"/>
  <c r="D6" i="81"/>
  <c r="P5" i="81"/>
  <c r="M5" i="81"/>
  <c r="I5" i="81"/>
  <c r="G5" i="81"/>
  <c r="D5" i="81"/>
  <c r="P4" i="81"/>
  <c r="D4" i="81"/>
  <c r="B43" i="80"/>
  <c r="B42" i="80"/>
  <c r="B41" i="80"/>
  <c r="B40" i="80"/>
  <c r="B39" i="80"/>
  <c r="B38" i="80"/>
  <c r="B37" i="80"/>
  <c r="B36" i="80"/>
  <c r="B35" i="80"/>
  <c r="B34" i="80"/>
  <c r="B28" i="80"/>
  <c r="B27" i="80"/>
  <c r="B26" i="80"/>
  <c r="B25" i="80"/>
  <c r="B24" i="80"/>
  <c r="B23" i="80"/>
  <c r="B22" i="80"/>
  <c r="B21" i="80"/>
  <c r="B20" i="80"/>
  <c r="B19" i="80"/>
  <c r="L38" i="21"/>
  <c r="M45" i="79"/>
  <c r="L45" i="79"/>
  <c r="K45" i="79"/>
  <c r="J45" i="79"/>
  <c r="I45" i="79"/>
  <c r="H45" i="79"/>
  <c r="G45" i="79"/>
  <c r="F45" i="79"/>
  <c r="E45" i="79"/>
  <c r="D45" i="79"/>
  <c r="C45" i="79"/>
  <c r="B43" i="79"/>
  <c r="B42" i="79"/>
  <c r="B41" i="79"/>
  <c r="B40" i="79"/>
  <c r="B39" i="79"/>
  <c r="B38" i="79"/>
  <c r="B37" i="79"/>
  <c r="B36" i="79"/>
  <c r="B35" i="79"/>
  <c r="B34" i="79"/>
  <c r="V30" i="79"/>
  <c r="U30" i="79"/>
  <c r="T30" i="79"/>
  <c r="S30" i="79"/>
  <c r="R30" i="79"/>
  <c r="Q30" i="79"/>
  <c r="P30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B28" i="79"/>
  <c r="B27" i="79"/>
  <c r="B26" i="79"/>
  <c r="B25" i="79"/>
  <c r="B24" i="79"/>
  <c r="B23" i="79"/>
  <c r="B22" i="79"/>
  <c r="B21" i="79"/>
  <c r="B20" i="79"/>
  <c r="B19" i="79"/>
  <c r="K38" i="21"/>
  <c r="M45" i="78"/>
  <c r="B43" i="78"/>
  <c r="B42" i="78"/>
  <c r="B41" i="78"/>
  <c r="B40" i="78"/>
  <c r="B39" i="78"/>
  <c r="B38" i="78"/>
  <c r="B37" i="78"/>
  <c r="B36" i="78"/>
  <c r="B35" i="78"/>
  <c r="B34" i="78"/>
  <c r="B28" i="78"/>
  <c r="B27" i="78"/>
  <c r="B26" i="78"/>
  <c r="B25" i="78"/>
  <c r="B24" i="78"/>
  <c r="B23" i="78"/>
  <c r="B22" i="78"/>
  <c r="B21" i="78"/>
  <c r="B20" i="78"/>
  <c r="B19" i="78"/>
  <c r="J38" i="21"/>
  <c r="L45" i="77"/>
  <c r="K45" i="77"/>
  <c r="J45" i="77"/>
  <c r="I45" i="77"/>
  <c r="H45" i="77"/>
  <c r="G45" i="77"/>
  <c r="F45" i="77"/>
  <c r="E45" i="77"/>
  <c r="D45" i="77"/>
  <c r="C45" i="77"/>
  <c r="B43" i="77"/>
  <c r="B42" i="77"/>
  <c r="B41" i="77"/>
  <c r="B40" i="77"/>
  <c r="B39" i="77"/>
  <c r="B38" i="77"/>
  <c r="B37" i="77"/>
  <c r="B36" i="77"/>
  <c r="B35" i="77"/>
  <c r="B34" i="77"/>
  <c r="V30" i="77"/>
  <c r="U30" i="77"/>
  <c r="T30" i="77"/>
  <c r="S30" i="77"/>
  <c r="R30" i="77"/>
  <c r="Q30" i="77"/>
  <c r="P30" i="77"/>
  <c r="O30" i="77"/>
  <c r="N30" i="77"/>
  <c r="M30" i="77"/>
  <c r="L30" i="77"/>
  <c r="K30" i="77"/>
  <c r="J30" i="77"/>
  <c r="I30" i="77"/>
  <c r="H30" i="77"/>
  <c r="G30" i="77"/>
  <c r="F30" i="77"/>
  <c r="E30" i="77"/>
  <c r="D30" i="77"/>
  <c r="C30" i="77"/>
  <c r="B28" i="77"/>
  <c r="B27" i="77"/>
  <c r="B26" i="77"/>
  <c r="B25" i="77"/>
  <c r="B24" i="77"/>
  <c r="B23" i="77"/>
  <c r="B22" i="77"/>
  <c r="B21" i="77"/>
  <c r="B20" i="77"/>
  <c r="B19" i="77"/>
  <c r="I38" i="21"/>
  <c r="M45" i="76"/>
  <c r="K45" i="76"/>
  <c r="J45" i="76"/>
  <c r="I45" i="76"/>
  <c r="H45" i="76"/>
  <c r="G45" i="76"/>
  <c r="F45" i="76"/>
  <c r="E45" i="76"/>
  <c r="D45" i="76"/>
  <c r="C45" i="76"/>
  <c r="B43" i="76"/>
  <c r="B42" i="76"/>
  <c r="B41" i="76"/>
  <c r="B40" i="76"/>
  <c r="B39" i="76"/>
  <c r="B38" i="76"/>
  <c r="B37" i="76"/>
  <c r="B36" i="76"/>
  <c r="B35" i="76"/>
  <c r="B34" i="76"/>
  <c r="V30" i="76"/>
  <c r="T30" i="76"/>
  <c r="S30" i="76"/>
  <c r="R30" i="76"/>
  <c r="Q30" i="76"/>
  <c r="P30" i="76"/>
  <c r="O30" i="76"/>
  <c r="N30" i="76"/>
  <c r="M30" i="76"/>
  <c r="L30" i="76"/>
  <c r="K30" i="76"/>
  <c r="J30" i="76"/>
  <c r="I30" i="76"/>
  <c r="H30" i="76"/>
  <c r="G30" i="76"/>
  <c r="F30" i="76"/>
  <c r="E30" i="76"/>
  <c r="D30" i="76"/>
  <c r="C30" i="76"/>
  <c r="B28" i="76"/>
  <c r="B27" i="76"/>
  <c r="B26" i="76"/>
  <c r="B25" i="76"/>
  <c r="B24" i="76"/>
  <c r="B23" i="76"/>
  <c r="B22" i="76"/>
  <c r="B21" i="76"/>
  <c r="B20" i="76"/>
  <c r="B19" i="76"/>
  <c r="H38" i="21"/>
  <c r="L45" i="75"/>
  <c r="K45" i="75"/>
  <c r="J45" i="75"/>
  <c r="I45" i="75"/>
  <c r="H45" i="75"/>
  <c r="G45" i="75"/>
  <c r="F45" i="75"/>
  <c r="E45" i="75"/>
  <c r="D45" i="75"/>
  <c r="C45" i="75"/>
  <c r="B43" i="75"/>
  <c r="B42" i="75"/>
  <c r="B41" i="75"/>
  <c r="B40" i="75"/>
  <c r="B39" i="75"/>
  <c r="B38" i="75"/>
  <c r="B37" i="75"/>
  <c r="B36" i="75"/>
  <c r="B35" i="75"/>
  <c r="B34" i="75"/>
  <c r="V30" i="75"/>
  <c r="U30" i="75"/>
  <c r="T30" i="75"/>
  <c r="S30" i="75"/>
  <c r="R30" i="75"/>
  <c r="Q30" i="75"/>
  <c r="P30" i="75"/>
  <c r="O30" i="75"/>
  <c r="N30" i="75"/>
  <c r="M30" i="75"/>
  <c r="L30" i="75"/>
  <c r="K30" i="75"/>
  <c r="J30" i="75"/>
  <c r="I30" i="75"/>
  <c r="H30" i="75"/>
  <c r="G30" i="75"/>
  <c r="F30" i="75"/>
  <c r="E30" i="75"/>
  <c r="D30" i="75"/>
  <c r="C30" i="75"/>
  <c r="B28" i="75"/>
  <c r="B27" i="75"/>
  <c r="B26" i="75"/>
  <c r="B25" i="75"/>
  <c r="B24" i="75"/>
  <c r="B23" i="75"/>
  <c r="B22" i="75"/>
  <c r="B21" i="75"/>
  <c r="B20" i="75"/>
  <c r="B19" i="75"/>
  <c r="G38" i="21"/>
  <c r="M45" i="74"/>
  <c r="L45" i="74"/>
  <c r="K45" i="74"/>
  <c r="F38" i="21"/>
  <c r="J45" i="73"/>
  <c r="I45" i="73"/>
  <c r="H45" i="73"/>
  <c r="G45" i="73"/>
  <c r="F45" i="73"/>
  <c r="E45" i="73"/>
  <c r="D45" i="73"/>
  <c r="C45" i="73"/>
  <c r="B43" i="73"/>
  <c r="B42" i="73"/>
  <c r="B41" i="73"/>
  <c r="B40" i="73"/>
  <c r="B39" i="73"/>
  <c r="B38" i="73"/>
  <c r="B37" i="73"/>
  <c r="B36" i="73"/>
  <c r="B35" i="73"/>
  <c r="B34" i="73"/>
  <c r="V30" i="73"/>
  <c r="U30" i="73"/>
  <c r="T30" i="73"/>
  <c r="S30" i="73"/>
  <c r="R30" i="73"/>
  <c r="Q30" i="73"/>
  <c r="P30" i="73"/>
  <c r="O30" i="73"/>
  <c r="N30" i="73"/>
  <c r="M30" i="73"/>
  <c r="L30" i="73"/>
  <c r="K30" i="73"/>
  <c r="J30" i="73"/>
  <c r="I30" i="73"/>
  <c r="H30" i="73"/>
  <c r="G30" i="73"/>
  <c r="F30" i="73"/>
  <c r="E30" i="73"/>
  <c r="D30" i="73"/>
  <c r="C30" i="73"/>
  <c r="B28" i="73"/>
  <c r="B27" i="73"/>
  <c r="B26" i="73"/>
  <c r="B25" i="73"/>
  <c r="B24" i="73"/>
  <c r="B23" i="73"/>
  <c r="B22" i="73"/>
  <c r="B21" i="73"/>
  <c r="B20" i="73"/>
  <c r="B19" i="73"/>
  <c r="E38" i="21"/>
  <c r="M45" i="48"/>
  <c r="K45" i="48"/>
  <c r="I45" i="48"/>
  <c r="E45" i="48"/>
  <c r="C45" i="48"/>
  <c r="V30" i="48"/>
  <c r="J30" i="48"/>
  <c r="H30" i="48"/>
  <c r="F30" i="48"/>
  <c r="D30" i="48"/>
  <c r="C30" i="48"/>
  <c r="Q14" i="48"/>
  <c r="N14" i="48"/>
  <c r="L14" i="48"/>
  <c r="J14" i="48"/>
  <c r="H14" i="48"/>
  <c r="E14" i="48"/>
  <c r="P35" i="48"/>
  <c r="P36" i="48"/>
  <c r="P37" i="48"/>
  <c r="P38" i="48"/>
  <c r="P39" i="48"/>
  <c r="P40" i="48"/>
  <c r="P41" i="48"/>
  <c r="P42" i="48"/>
  <c r="P43" i="48"/>
  <c r="P34" i="48"/>
  <c r="L45" i="48"/>
  <c r="J45" i="48"/>
  <c r="H45" i="48"/>
  <c r="G45" i="48"/>
  <c r="F45" i="48"/>
  <c r="D45" i="48"/>
  <c r="T30" i="48"/>
  <c r="S30" i="48"/>
  <c r="R30" i="48"/>
  <c r="B35" i="48"/>
  <c r="B36" i="48"/>
  <c r="B37" i="48"/>
  <c r="B38" i="48"/>
  <c r="B39" i="48"/>
  <c r="B40" i="48"/>
  <c r="B41" i="48"/>
  <c r="B42" i="48"/>
  <c r="B43" i="48"/>
  <c r="B34" i="48"/>
  <c r="G32" i="87" l="1"/>
  <c r="F31" i="87"/>
  <c r="F33" i="87"/>
  <c r="N49" i="21"/>
  <c r="F32" i="80"/>
  <c r="E31" i="80"/>
  <c r="E33" i="80"/>
  <c r="E33" i="79"/>
  <c r="F32" i="79"/>
  <c r="E31" i="79"/>
  <c r="E31" i="81"/>
  <c r="E33" i="81"/>
  <c r="F32" i="81"/>
  <c r="E33" i="75"/>
  <c r="E31" i="75"/>
  <c r="F32" i="75"/>
  <c r="E31" i="73"/>
  <c r="E33" i="73"/>
  <c r="F32" i="73"/>
  <c r="J26" i="21"/>
  <c r="F32" i="78"/>
  <c r="E31" i="78"/>
  <c r="E33" i="78"/>
  <c r="G32" i="76"/>
  <c r="F33" i="76"/>
  <c r="F31" i="76"/>
  <c r="E33" i="83"/>
  <c r="E31" i="83"/>
  <c r="F32" i="83"/>
  <c r="E33" i="77"/>
  <c r="F32" i="77"/>
  <c r="E31" i="77"/>
  <c r="E37" i="21"/>
  <c r="F37" i="21"/>
  <c r="G37" i="21"/>
  <c r="H37" i="21"/>
  <c r="L37" i="21"/>
  <c r="G32" i="82"/>
  <c r="F31" i="82"/>
  <c r="F33" i="82"/>
  <c r="E33" i="48"/>
  <c r="F32" i="48"/>
  <c r="E31" i="48"/>
  <c r="G32" i="74"/>
  <c r="F33" i="74"/>
  <c r="F31" i="74"/>
  <c r="O37" i="21"/>
  <c r="N37" i="21"/>
  <c r="N26" i="21"/>
  <c r="M37" i="21"/>
  <c r="L49" i="21"/>
  <c r="K49" i="21"/>
  <c r="J37" i="21"/>
  <c r="I37" i="21"/>
  <c r="I26" i="21"/>
  <c r="G26" i="21"/>
  <c r="G15" i="21"/>
  <c r="E15" i="21"/>
  <c r="E26" i="21"/>
  <c r="K37" i="21"/>
  <c r="H57" i="21"/>
  <c r="H56" i="21"/>
  <c r="H15" i="21"/>
  <c r="H55" i="21"/>
  <c r="H26" i="21"/>
  <c r="H61" i="21"/>
  <c r="F52" i="21"/>
  <c r="E52" i="21"/>
  <c r="O49" i="21"/>
  <c r="O15" i="21"/>
  <c r="N58" i="21"/>
  <c r="M26" i="21"/>
  <c r="M15" i="21"/>
  <c r="L26" i="21"/>
  <c r="K26" i="21"/>
  <c r="J49" i="21"/>
  <c r="J15" i="21"/>
  <c r="I49" i="21"/>
  <c r="H49" i="21"/>
  <c r="G49" i="21"/>
  <c r="F49" i="21"/>
  <c r="F26" i="21"/>
  <c r="E49" i="21"/>
  <c r="D52" i="21"/>
  <c r="N15" i="21"/>
  <c r="L15" i="21"/>
  <c r="K15" i="21"/>
  <c r="F15" i="21"/>
  <c r="M55" i="21"/>
  <c r="O26" i="21"/>
  <c r="I15" i="21"/>
  <c r="N55" i="21"/>
  <c r="M52" i="21"/>
  <c r="M53" i="21"/>
  <c r="K61" i="21"/>
  <c r="K55" i="21"/>
  <c r="K57" i="21"/>
  <c r="J56" i="21"/>
  <c r="I53" i="21"/>
  <c r="I56" i="21"/>
  <c r="I61" i="21"/>
  <c r="J57" i="21"/>
  <c r="R7" i="48"/>
  <c r="D55" i="21" s="1"/>
  <c r="R10" i="48"/>
  <c r="D58" i="21" s="1"/>
  <c r="N53" i="21"/>
  <c r="M54" i="21"/>
  <c r="M61" i="21"/>
  <c r="M60" i="21"/>
  <c r="M59" i="21"/>
  <c r="M58" i="21"/>
  <c r="M57" i="21"/>
  <c r="M56" i="21"/>
  <c r="K54" i="21"/>
  <c r="K53" i="21"/>
  <c r="K56" i="21"/>
  <c r="K60" i="21"/>
  <c r="K58" i="21"/>
  <c r="J55" i="21"/>
  <c r="J58" i="21"/>
  <c r="I55" i="21"/>
  <c r="I57" i="21"/>
  <c r="I58" i="21"/>
  <c r="I60" i="21"/>
  <c r="I59" i="21"/>
  <c r="H53" i="21"/>
  <c r="H52" i="21"/>
  <c r="H59" i="21"/>
  <c r="H58" i="21"/>
  <c r="E58" i="21"/>
  <c r="H60" i="21"/>
  <c r="E53" i="21"/>
  <c r="R11" i="48"/>
  <c r="D59" i="21" s="1"/>
  <c r="R45" i="48"/>
  <c r="Q45" i="48"/>
  <c r="O56" i="21"/>
  <c r="O55" i="21"/>
  <c r="O59" i="21"/>
  <c r="O61" i="21"/>
  <c r="O60" i="21"/>
  <c r="O54" i="21"/>
  <c r="O58" i="21"/>
  <c r="O57" i="21"/>
  <c r="O52" i="21"/>
  <c r="N57" i="21"/>
  <c r="N60" i="21"/>
  <c r="N54" i="21"/>
  <c r="N56" i="21"/>
  <c r="N61" i="21"/>
  <c r="N59" i="21"/>
  <c r="L54" i="21"/>
  <c r="L53" i="21"/>
  <c r="L58" i="21"/>
  <c r="L61" i="21"/>
  <c r="L55" i="21"/>
  <c r="L60" i="21"/>
  <c r="L56" i="21"/>
  <c r="L59" i="21"/>
  <c r="L57" i="21"/>
  <c r="K52" i="21"/>
  <c r="K59" i="21"/>
  <c r="R6" i="48"/>
  <c r="D54" i="21" s="1"/>
  <c r="U45" i="48"/>
  <c r="R9" i="48"/>
  <c r="D57" i="21" s="1"/>
  <c r="J61" i="21"/>
  <c r="J54" i="21"/>
  <c r="J53" i="21"/>
  <c r="J60" i="21"/>
  <c r="F53" i="21"/>
  <c r="F57" i="21"/>
  <c r="F56" i="21"/>
  <c r="F55" i="21"/>
  <c r="F54" i="21"/>
  <c r="F60" i="21"/>
  <c r="F59" i="21"/>
  <c r="F58" i="21"/>
  <c r="G57" i="21"/>
  <c r="G56" i="21"/>
  <c r="G55" i="21"/>
  <c r="G54" i="21"/>
  <c r="G53" i="21"/>
  <c r="G61" i="21"/>
  <c r="G52" i="21"/>
  <c r="G60" i="21"/>
  <c r="G59" i="21"/>
  <c r="G58" i="21"/>
  <c r="E57" i="21"/>
  <c r="E56" i="21"/>
  <c r="E55" i="21"/>
  <c r="E54" i="21"/>
  <c r="E61" i="21"/>
  <c r="E60" i="21"/>
  <c r="E59" i="21"/>
  <c r="S45" i="48"/>
  <c r="R8" i="48"/>
  <c r="D56" i="21" s="1"/>
  <c r="R12" i="48"/>
  <c r="D60" i="21" s="1"/>
  <c r="R5" i="48"/>
  <c r="D53" i="21" s="1"/>
  <c r="R13" i="48"/>
  <c r="D61" i="21" s="1"/>
  <c r="T45" i="48"/>
  <c r="D38" i="21"/>
  <c r="H32" i="87" l="1"/>
  <c r="G31" i="87"/>
  <c r="G33" i="87"/>
  <c r="H32" i="74"/>
  <c r="G31" i="74"/>
  <c r="G33" i="74"/>
  <c r="F33" i="73"/>
  <c r="F31" i="73"/>
  <c r="G32" i="73"/>
  <c r="G32" i="48"/>
  <c r="F31" i="48"/>
  <c r="F33" i="48"/>
  <c r="G32" i="79"/>
  <c r="F33" i="79"/>
  <c r="F31" i="79"/>
  <c r="G33" i="76"/>
  <c r="H32" i="76"/>
  <c r="G31" i="76"/>
  <c r="G32" i="75"/>
  <c r="F31" i="75"/>
  <c r="F33" i="75"/>
  <c r="G32" i="77"/>
  <c r="F31" i="77"/>
  <c r="F33" i="77"/>
  <c r="H32" i="82"/>
  <c r="G31" i="82"/>
  <c r="G33" i="82"/>
  <c r="G32" i="83"/>
  <c r="F31" i="83"/>
  <c r="F33" i="83"/>
  <c r="F31" i="78"/>
  <c r="F33" i="78"/>
  <c r="G32" i="78"/>
  <c r="F33" i="81"/>
  <c r="F31" i="81"/>
  <c r="G32" i="81"/>
  <c r="G32" i="80"/>
  <c r="F31" i="80"/>
  <c r="F33" i="80"/>
  <c r="D62" i="21"/>
  <c r="E62" i="21"/>
  <c r="I54" i="21"/>
  <c r="H54" i="21"/>
  <c r="V45" i="48"/>
  <c r="R14" i="48"/>
  <c r="P38" i="21"/>
  <c r="D5" i="21"/>
  <c r="H31" i="87" l="1"/>
  <c r="H33" i="87"/>
  <c r="I32" i="87"/>
  <c r="G33" i="48"/>
  <c r="H32" i="48"/>
  <c r="G31" i="48"/>
  <c r="H31" i="82"/>
  <c r="H33" i="82"/>
  <c r="I32" i="82"/>
  <c r="I32" i="76"/>
  <c r="H31" i="76"/>
  <c r="H33" i="76"/>
  <c r="G33" i="73"/>
  <c r="G31" i="73"/>
  <c r="H32" i="73"/>
  <c r="G31" i="78"/>
  <c r="G33" i="78"/>
  <c r="H32" i="78"/>
  <c r="H32" i="77"/>
  <c r="G31" i="77"/>
  <c r="G33" i="77"/>
  <c r="H32" i="75"/>
  <c r="G31" i="75"/>
  <c r="G33" i="75"/>
  <c r="H32" i="79"/>
  <c r="G31" i="79"/>
  <c r="G33" i="79"/>
  <c r="H32" i="80"/>
  <c r="G31" i="80"/>
  <c r="G33" i="80"/>
  <c r="G33" i="81"/>
  <c r="G31" i="81"/>
  <c r="H32" i="81"/>
  <c r="H32" i="83"/>
  <c r="G31" i="83"/>
  <c r="G33" i="83"/>
  <c r="I32" i="74"/>
  <c r="H31" i="74"/>
  <c r="H33" i="74"/>
  <c r="O53" i="21"/>
  <c r="O62" i="21" s="1"/>
  <c r="N52" i="21"/>
  <c r="L52" i="21"/>
  <c r="J52" i="21"/>
  <c r="I62" i="21"/>
  <c r="G62" i="21"/>
  <c r="I31" i="87" l="1"/>
  <c r="I33" i="87"/>
  <c r="J32" i="87"/>
  <c r="H31" i="77"/>
  <c r="I32" i="77"/>
  <c r="H33" i="77"/>
  <c r="H31" i="83"/>
  <c r="H33" i="83"/>
  <c r="I32" i="83"/>
  <c r="H33" i="78"/>
  <c r="I32" i="78"/>
  <c r="H31" i="78"/>
  <c r="I31" i="76"/>
  <c r="I33" i="76"/>
  <c r="J32" i="76"/>
  <c r="J32" i="82"/>
  <c r="I33" i="82"/>
  <c r="I31" i="82"/>
  <c r="H31" i="79"/>
  <c r="I32" i="79"/>
  <c r="H33" i="79"/>
  <c r="I32" i="73"/>
  <c r="H31" i="73"/>
  <c r="H33" i="73"/>
  <c r="I32" i="81"/>
  <c r="H33" i="81"/>
  <c r="H31" i="81"/>
  <c r="H31" i="75"/>
  <c r="H33" i="75"/>
  <c r="I32" i="75"/>
  <c r="J32" i="74"/>
  <c r="I33" i="74"/>
  <c r="I31" i="74"/>
  <c r="H31" i="48"/>
  <c r="H33" i="48"/>
  <c r="I32" i="48"/>
  <c r="H31" i="80"/>
  <c r="H33" i="80"/>
  <c r="I32" i="80"/>
  <c r="N62" i="21"/>
  <c r="L62" i="21"/>
  <c r="K62" i="21"/>
  <c r="J62" i="21"/>
  <c r="H62" i="21"/>
  <c r="M62" i="21"/>
  <c r="F62" i="21"/>
  <c r="J31" i="87" l="1"/>
  <c r="J33" i="87"/>
  <c r="K32" i="87"/>
  <c r="T33" i="87"/>
  <c r="I31" i="78"/>
  <c r="I33" i="78"/>
  <c r="J32" i="78"/>
  <c r="I31" i="83"/>
  <c r="I33" i="83"/>
  <c r="J32" i="83"/>
  <c r="K32" i="82"/>
  <c r="J31" i="82"/>
  <c r="J33" i="82"/>
  <c r="T33" i="82"/>
  <c r="K32" i="76"/>
  <c r="J31" i="76"/>
  <c r="J33" i="76"/>
  <c r="T33" i="76"/>
  <c r="I31" i="73"/>
  <c r="I33" i="73"/>
  <c r="J32" i="73"/>
  <c r="I31" i="81"/>
  <c r="I33" i="81"/>
  <c r="J32" i="81"/>
  <c r="I31" i="80"/>
  <c r="I33" i="80"/>
  <c r="J32" i="80"/>
  <c r="K32" i="74"/>
  <c r="J31" i="74"/>
  <c r="J33" i="74"/>
  <c r="T33" i="74"/>
  <c r="I31" i="75"/>
  <c r="I33" i="75"/>
  <c r="J32" i="75"/>
  <c r="J32" i="77"/>
  <c r="I31" i="77"/>
  <c r="I33" i="77"/>
  <c r="I31" i="48"/>
  <c r="I33" i="48"/>
  <c r="J32" i="48"/>
  <c r="I33" i="79"/>
  <c r="J32" i="79"/>
  <c r="I31" i="79"/>
  <c r="G4" i="48"/>
  <c r="I4" i="48"/>
  <c r="M4" i="48"/>
  <c r="P4" i="48"/>
  <c r="G5" i="48"/>
  <c r="G6" i="48"/>
  <c r="G7" i="48"/>
  <c r="G8" i="48"/>
  <c r="G9" i="48"/>
  <c r="G10" i="48"/>
  <c r="G11" i="48"/>
  <c r="G12" i="48"/>
  <c r="G13" i="48"/>
  <c r="K33" i="87" l="1"/>
  <c r="L32" i="87"/>
  <c r="K31" i="87"/>
  <c r="K31" i="82"/>
  <c r="K33" i="82"/>
  <c r="L32" i="82"/>
  <c r="J31" i="83"/>
  <c r="J33" i="83"/>
  <c r="K32" i="83"/>
  <c r="T33" i="83"/>
  <c r="J31" i="75"/>
  <c r="J33" i="75"/>
  <c r="K32" i="75"/>
  <c r="T33" i="75"/>
  <c r="K31" i="74"/>
  <c r="K33" i="74"/>
  <c r="L32" i="74"/>
  <c r="K32" i="79"/>
  <c r="J33" i="79"/>
  <c r="J31" i="79"/>
  <c r="T33" i="79"/>
  <c r="J31" i="48"/>
  <c r="J33" i="48"/>
  <c r="K32" i="48"/>
  <c r="T33" i="48"/>
  <c r="J33" i="81"/>
  <c r="K32" i="81"/>
  <c r="J31" i="81"/>
  <c r="T33" i="81"/>
  <c r="J31" i="80"/>
  <c r="J33" i="80"/>
  <c r="K32" i="80"/>
  <c r="T33" i="80"/>
  <c r="L32" i="76"/>
  <c r="K31" i="76"/>
  <c r="K33" i="76"/>
  <c r="J31" i="78"/>
  <c r="J33" i="78"/>
  <c r="K32" i="78"/>
  <c r="T33" i="78"/>
  <c r="J31" i="77"/>
  <c r="J33" i="77"/>
  <c r="K32" i="77"/>
  <c r="T33" i="77"/>
  <c r="V33" i="73"/>
  <c r="J33" i="73"/>
  <c r="J31" i="73"/>
  <c r="T33" i="73"/>
  <c r="D4" i="48"/>
  <c r="D5" i="48"/>
  <c r="I5" i="48"/>
  <c r="M5" i="48"/>
  <c r="P5" i="48"/>
  <c r="D6" i="48"/>
  <c r="I6" i="48"/>
  <c r="M6" i="48"/>
  <c r="P6" i="48"/>
  <c r="D7" i="48"/>
  <c r="I7" i="48"/>
  <c r="M7" i="48"/>
  <c r="P7" i="48"/>
  <c r="D8" i="48"/>
  <c r="I8" i="48"/>
  <c r="M8" i="48"/>
  <c r="P8" i="48"/>
  <c r="D9" i="48"/>
  <c r="I9" i="48"/>
  <c r="M9" i="48"/>
  <c r="P9" i="48"/>
  <c r="D10" i="48"/>
  <c r="I10" i="48"/>
  <c r="M10" i="48"/>
  <c r="P10" i="48"/>
  <c r="D11" i="48"/>
  <c r="I11" i="48"/>
  <c r="M11" i="48"/>
  <c r="P11" i="48"/>
  <c r="D12" i="48"/>
  <c r="I12" i="48"/>
  <c r="M12" i="48"/>
  <c r="P12" i="48"/>
  <c r="D13" i="48"/>
  <c r="I13" i="48"/>
  <c r="M13" i="48"/>
  <c r="P13" i="48"/>
  <c r="E30" i="48"/>
  <c r="G30" i="48"/>
  <c r="I30" i="48"/>
  <c r="K30" i="48"/>
  <c r="L30" i="48"/>
  <c r="M30" i="48"/>
  <c r="N30" i="48"/>
  <c r="O30" i="48"/>
  <c r="P30" i="48"/>
  <c r="Q30" i="48"/>
  <c r="L33" i="87" l="1"/>
  <c r="M32" i="87"/>
  <c r="L31" i="87"/>
  <c r="K33" i="78"/>
  <c r="L32" i="78"/>
  <c r="K31" i="78"/>
  <c r="K31" i="80"/>
  <c r="K33" i="80"/>
  <c r="L32" i="80"/>
  <c r="K31" i="48"/>
  <c r="K33" i="48"/>
  <c r="L32" i="48"/>
  <c r="K31" i="83"/>
  <c r="K33" i="83"/>
  <c r="L32" i="83"/>
  <c r="M32" i="74"/>
  <c r="L31" i="74"/>
  <c r="L33" i="74"/>
  <c r="V33" i="82"/>
  <c r="L33" i="82"/>
  <c r="L31" i="82"/>
  <c r="K31" i="77"/>
  <c r="K33" i="77"/>
  <c r="L32" i="77"/>
  <c r="U33" i="77" s="1"/>
  <c r="K31" i="75"/>
  <c r="K33" i="75"/>
  <c r="L32" i="75"/>
  <c r="U33" i="75" s="1"/>
  <c r="L33" i="76"/>
  <c r="M32" i="76"/>
  <c r="L31" i="76"/>
  <c r="L32" i="81"/>
  <c r="K33" i="81"/>
  <c r="K31" i="81"/>
  <c r="K31" i="79"/>
  <c r="K33" i="79"/>
  <c r="L32" i="79"/>
  <c r="U33" i="82"/>
  <c r="B27" i="48"/>
  <c r="B28" i="48"/>
  <c r="B20" i="48"/>
  <c r="B21" i="48"/>
  <c r="B22" i="48"/>
  <c r="B23" i="48"/>
  <c r="B24" i="48"/>
  <c r="B25" i="48"/>
  <c r="B26" i="48"/>
  <c r="B19" i="48"/>
  <c r="M33" i="87" l="1"/>
  <c r="M31" i="87"/>
  <c r="V33" i="87"/>
  <c r="U33" i="87"/>
  <c r="V33" i="76"/>
  <c r="M33" i="76"/>
  <c r="M31" i="76"/>
  <c r="U33" i="76"/>
  <c r="L33" i="83"/>
  <c r="M32" i="83"/>
  <c r="L31" i="83"/>
  <c r="V33" i="80"/>
  <c r="L33" i="80"/>
  <c r="L31" i="80"/>
  <c r="U33" i="80"/>
  <c r="M32" i="48"/>
  <c r="L33" i="48"/>
  <c r="L31" i="48"/>
  <c r="L31" i="81"/>
  <c r="L33" i="81"/>
  <c r="M32" i="81"/>
  <c r="L31" i="78"/>
  <c r="L33" i="78"/>
  <c r="M32" i="78"/>
  <c r="V33" i="75"/>
  <c r="L33" i="75"/>
  <c r="L31" i="75"/>
  <c r="V33" i="77"/>
  <c r="L33" i="77"/>
  <c r="L31" i="77"/>
  <c r="L33" i="79"/>
  <c r="M32" i="79"/>
  <c r="L31" i="79"/>
  <c r="V33" i="74"/>
  <c r="M31" i="74"/>
  <c r="M33" i="74"/>
  <c r="U33" i="74"/>
  <c r="D48" i="21"/>
  <c r="D47" i="21"/>
  <c r="D46" i="21"/>
  <c r="D45" i="21"/>
  <c r="D44" i="21"/>
  <c r="D43" i="21"/>
  <c r="D42" i="21"/>
  <c r="D41" i="21"/>
  <c r="D40" i="21"/>
  <c r="D39" i="21"/>
  <c r="D36" i="21"/>
  <c r="D35" i="21"/>
  <c r="D34" i="21"/>
  <c r="D33" i="21"/>
  <c r="D32" i="21"/>
  <c r="D31" i="21"/>
  <c r="D30" i="21"/>
  <c r="D29" i="21"/>
  <c r="D28" i="21"/>
  <c r="D27" i="21"/>
  <c r="D25" i="21"/>
  <c r="D24" i="21"/>
  <c r="D23" i="21"/>
  <c r="D22" i="21"/>
  <c r="D21" i="21"/>
  <c r="D20" i="21"/>
  <c r="D19" i="21"/>
  <c r="D18" i="21"/>
  <c r="D17" i="21"/>
  <c r="D16" i="21"/>
  <c r="D14" i="21"/>
  <c r="D13" i="21"/>
  <c r="D12" i="21"/>
  <c r="D11" i="21"/>
  <c r="D10" i="21"/>
  <c r="D9" i="21"/>
  <c r="D8" i="21"/>
  <c r="D7" i="21"/>
  <c r="D6" i="21"/>
  <c r="V33" i="83" l="1"/>
  <c r="M33" i="83"/>
  <c r="M31" i="83"/>
  <c r="U33" i="83"/>
  <c r="V33" i="79"/>
  <c r="M31" i="79"/>
  <c r="M33" i="79"/>
  <c r="U33" i="79"/>
  <c r="V33" i="48"/>
  <c r="M31" i="48"/>
  <c r="M33" i="48"/>
  <c r="U33" i="48"/>
  <c r="V33" i="78"/>
  <c r="M33" i="78"/>
  <c r="M31" i="78"/>
  <c r="U33" i="78"/>
  <c r="V33" i="81"/>
  <c r="M33" i="81"/>
  <c r="M31" i="81"/>
  <c r="U33" i="81"/>
  <c r="D49" i="21"/>
  <c r="C53" i="21"/>
  <c r="C54" i="21"/>
  <c r="C55" i="21"/>
  <c r="C56" i="21"/>
  <c r="C57" i="21"/>
  <c r="C58" i="21"/>
  <c r="C59" i="21"/>
  <c r="C60" i="21"/>
  <c r="C61" i="21"/>
  <c r="C52" i="21"/>
  <c r="C40" i="21"/>
  <c r="C41" i="21"/>
  <c r="C42" i="21"/>
  <c r="C43" i="21"/>
  <c r="C44" i="21"/>
  <c r="C45" i="21"/>
  <c r="C46" i="21"/>
  <c r="C47" i="21"/>
  <c r="C48" i="21"/>
  <c r="C39" i="21"/>
  <c r="C28" i="21"/>
  <c r="C29" i="21"/>
  <c r="C30" i="21"/>
  <c r="C31" i="21"/>
  <c r="C32" i="21"/>
  <c r="C33" i="21"/>
  <c r="C34" i="21"/>
  <c r="C35" i="21"/>
  <c r="C36" i="21"/>
  <c r="C27" i="21"/>
  <c r="T10" i="80" l="1"/>
  <c r="T13" i="80" s="1"/>
  <c r="T7" i="80"/>
  <c r="T10" i="76"/>
  <c r="T13" i="76" s="1"/>
  <c r="T7" i="76"/>
  <c r="T7" i="79"/>
  <c r="T10" i="79"/>
  <c r="T13" i="79" s="1"/>
  <c r="T10" i="83"/>
  <c r="T13" i="83" s="1"/>
  <c r="T7" i="83"/>
  <c r="T7" i="75"/>
  <c r="T10" i="75"/>
  <c r="T13" i="75" s="1"/>
  <c r="T10" i="78"/>
  <c r="T13" i="78" s="1"/>
  <c r="T7" i="78"/>
  <c r="T10" i="82"/>
  <c r="T13" i="82" s="1"/>
  <c r="T7" i="82"/>
  <c r="T10" i="74"/>
  <c r="T13" i="74" s="1"/>
  <c r="T7" i="74"/>
  <c r="T10" i="77"/>
  <c r="T13" i="77" s="1"/>
  <c r="T7" i="77"/>
  <c r="T10" i="81"/>
  <c r="T13" i="81" s="1"/>
  <c r="T7" i="81"/>
  <c r="T7" i="73"/>
  <c r="T10" i="73"/>
  <c r="T13" i="73" s="1"/>
  <c r="P36" i="21"/>
  <c r="P35" i="21"/>
  <c r="P34" i="21"/>
  <c r="P33" i="21"/>
  <c r="P32" i="21"/>
  <c r="P31" i="21"/>
  <c r="P30" i="21"/>
  <c r="P29" i="21"/>
  <c r="P28" i="21"/>
  <c r="D37" i="21"/>
  <c r="T7" i="48" l="1"/>
  <c r="T10" i="48"/>
  <c r="T13" i="48" s="1"/>
  <c r="I51" i="21"/>
  <c r="I63" i="21" s="1"/>
  <c r="I64" i="21" s="1"/>
  <c r="H51" i="21"/>
  <c r="H63" i="21" s="1"/>
  <c r="H64" i="21" s="1"/>
  <c r="F51" i="21"/>
  <c r="F63" i="21" s="1"/>
  <c r="F64" i="21" s="1"/>
  <c r="M51" i="21"/>
  <c r="M63" i="21" s="1"/>
  <c r="M64" i="21" s="1"/>
  <c r="N51" i="21"/>
  <c r="N63" i="21" s="1"/>
  <c r="N64" i="21" s="1"/>
  <c r="J51" i="21"/>
  <c r="J63" i="21" s="1"/>
  <c r="J64" i="21" s="1"/>
  <c r="G51" i="21"/>
  <c r="G63" i="21" s="1"/>
  <c r="G64" i="21" s="1"/>
  <c r="L51" i="21"/>
  <c r="L63" i="21" s="1"/>
  <c r="L64" i="21" s="1"/>
  <c r="E51" i="21"/>
  <c r="E63" i="21" s="1"/>
  <c r="E64" i="21" s="1"/>
  <c r="O51" i="21"/>
  <c r="O63" i="21" s="1"/>
  <c r="O64" i="21" s="1"/>
  <c r="K51" i="21"/>
  <c r="K63" i="21" s="1"/>
  <c r="K64" i="21" s="1"/>
  <c r="P50" i="21"/>
  <c r="P27" i="21"/>
  <c r="P37" i="21" s="1"/>
  <c r="C17" i="21" l="1"/>
  <c r="C18" i="21"/>
  <c r="C19" i="21"/>
  <c r="C20" i="21"/>
  <c r="C21" i="21"/>
  <c r="C22" i="21"/>
  <c r="C23" i="21"/>
  <c r="C24" i="21"/>
  <c r="C25" i="21"/>
  <c r="C16" i="21"/>
  <c r="D26" i="21" l="1"/>
  <c r="D51" i="21" s="1"/>
  <c r="D63" i="21" s="1"/>
  <c r="P19" i="21"/>
  <c r="P20" i="21"/>
  <c r="P18" i="21"/>
  <c r="P24" i="21"/>
  <c r="P16" i="21"/>
  <c r="P25" i="21"/>
  <c r="P17" i="21"/>
  <c r="P21" i="21"/>
  <c r="P23" i="21"/>
  <c r="P26" i="21" l="1"/>
  <c r="C7" i="21"/>
  <c r="C8" i="21"/>
  <c r="P8" i="21" l="1"/>
  <c r="P7" i="21"/>
  <c r="D15" i="21" l="1"/>
  <c r="D64" i="21" s="1"/>
  <c r="P9" i="21" l="1"/>
  <c r="P10" i="21"/>
  <c r="P11" i="21"/>
  <c r="P12" i="21"/>
  <c r="P13" i="21"/>
  <c r="P14" i="21"/>
  <c r="P6" i="21"/>
  <c r="P39" i="21" l="1"/>
  <c r="P15" i="21"/>
  <c r="C9" i="21" l="1"/>
  <c r="C10" i="21"/>
  <c r="C11" i="21"/>
  <c r="C12" i="21"/>
  <c r="C13" i="21"/>
  <c r="C14" i="21"/>
  <c r="P53" i="21" l="1"/>
  <c r="P45" i="21"/>
  <c r="P52" i="21"/>
  <c r="P54" i="21"/>
  <c r="P44" i="21"/>
  <c r="P59" i="21"/>
  <c r="P46" i="21"/>
  <c r="P47" i="21"/>
  <c r="P41" i="21"/>
  <c r="P55" i="21"/>
  <c r="P56" i="21"/>
  <c r="P43" i="21"/>
  <c r="P57" i="21"/>
  <c r="P60" i="21"/>
  <c r="P61" i="21"/>
  <c r="P40" i="21"/>
  <c r="P58" i="21"/>
  <c r="C6" i="21"/>
  <c r="C5" i="21"/>
  <c r="P49" i="21" l="1"/>
  <c r="P51" i="21" s="1"/>
  <c r="P62" i="21"/>
  <c r="P63" i="21" l="1"/>
  <c r="P64" i="21" s="1"/>
</calcChain>
</file>

<file path=xl/sharedStrings.xml><?xml version="1.0" encoding="utf-8"?>
<sst xmlns="http://schemas.openxmlformats.org/spreadsheetml/2006/main" count="946" uniqueCount="179">
  <si>
    <t>貯蓄</t>
    <rPh sb="0" eb="2">
      <t>チョチク</t>
    </rPh>
    <phoneticPr fontId="1"/>
  </si>
  <si>
    <t>9月</t>
    <rPh sb="1" eb="2">
      <t>ガツ</t>
    </rPh>
    <phoneticPr fontId="1"/>
  </si>
  <si>
    <t>4月</t>
    <rPh sb="1" eb="2">
      <t>ガツ</t>
    </rPh>
    <phoneticPr fontId="1"/>
  </si>
  <si>
    <t>6月</t>
    <rPh sb="1" eb="2">
      <t>ガツ</t>
    </rPh>
    <phoneticPr fontId="1"/>
  </si>
  <si>
    <t>10月</t>
    <rPh sb="2" eb="3">
      <t>ガツ</t>
    </rPh>
    <phoneticPr fontId="1"/>
  </si>
  <si>
    <t>2月</t>
    <rPh sb="1" eb="2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</si>
  <si>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</si>
  <si>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</si>
  <si>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11月</t>
    <rPh sb="2" eb="3">
      <t>ガツ</t>
    </rPh>
    <phoneticPr fontId="1"/>
  </si>
  <si>
    <t>金額</t>
    <rPh sb="0" eb="2">
      <t>キンガク</t>
    </rPh>
    <phoneticPr fontId="1"/>
  </si>
  <si>
    <t>収入</t>
    <rPh sb="0" eb="2">
      <t>シュウニュウ</t>
    </rPh>
    <phoneticPr fontId="1"/>
  </si>
  <si>
    <t>費目</t>
    <rPh sb="0" eb="2">
      <t>ヒモク</t>
    </rPh>
    <phoneticPr fontId="1"/>
  </si>
  <si>
    <t>3月</t>
    <rPh sb="1" eb="2">
      <t>ガツ</t>
    </rPh>
    <phoneticPr fontId="1"/>
  </si>
  <si>
    <t>5月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</si>
  <si>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</si>
  <si>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</si>
  <si>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収入</t>
    <rPh sb="0" eb="2">
      <t>シュウニュウ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</si>
  <si>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</si>
  <si>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</si>
  <si>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項目</t>
    <rPh sb="0" eb="2">
      <t>コウモク</t>
    </rPh>
    <phoneticPr fontId="1"/>
  </si>
  <si>
    <t>特別費</t>
    <rPh sb="0" eb="2">
      <t>トクベツ</t>
    </rPh>
    <rPh sb="2" eb="3">
      <t>ヒ</t>
    </rPh>
    <phoneticPr fontId="1"/>
  </si>
  <si>
    <t>収入</t>
    <rPh sb="0" eb="2">
      <t>シュウニュウ</t>
    </rPh>
    <phoneticPr fontId="1"/>
  </si>
  <si>
    <t>収支表</t>
    <rPh sb="0" eb="2">
      <t>シュウシ</t>
    </rPh>
    <rPh sb="2" eb="3">
      <t>ヒョウ</t>
    </rPh>
    <phoneticPr fontId="1"/>
  </si>
  <si>
    <t>貯蓄合計</t>
    <rPh sb="0" eb="2">
      <t>チョチク</t>
    </rPh>
    <rPh sb="2" eb="4">
      <t>ゴウケイ</t>
    </rPh>
    <phoneticPr fontId="1"/>
  </si>
  <si>
    <t>税金</t>
    <rPh sb="0" eb="2">
      <t>ゼイキン</t>
    </rPh>
    <phoneticPr fontId="1"/>
  </si>
  <si>
    <t>税金合計</t>
    <rPh sb="0" eb="2">
      <t>ゼイキン</t>
    </rPh>
    <rPh sb="2" eb="4">
      <t>ゴウケイ</t>
    </rPh>
    <phoneticPr fontId="1"/>
  </si>
  <si>
    <t>収入合計</t>
    <rPh sb="0" eb="2">
      <t>シュウニュウ</t>
    </rPh>
    <rPh sb="2" eb="4">
      <t>ゴウケイ</t>
    </rPh>
    <phoneticPr fontId="1"/>
  </si>
  <si>
    <t>住居費</t>
  </si>
  <si>
    <t>光熱費</t>
  </si>
  <si>
    <t>支出合計</t>
    <rPh sb="0" eb="2">
      <t>シシュツ</t>
    </rPh>
    <rPh sb="2" eb="4">
      <t>ゴウケイ</t>
    </rPh>
    <phoneticPr fontId="1"/>
  </si>
  <si>
    <t>健康保険</t>
    <rPh sb="0" eb="2">
      <t>ケンコウ</t>
    </rPh>
    <rPh sb="2" eb="4">
      <t>ホケン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</si>
  <si>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</si>
  <si>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</si>
  <si>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介護保険</t>
    <rPh sb="0" eb="2">
      <t>カイゴ</t>
    </rPh>
    <rPh sb="2" eb="4">
      <t>ホケン</t>
    </rPh>
    <phoneticPr fontId="1"/>
  </si>
  <si>
    <t>厚生年金</t>
    <rPh sb="0" eb="2">
      <t>コウセイ</t>
    </rPh>
    <rPh sb="2" eb="4">
      <t>ネンキン</t>
    </rPh>
    <phoneticPr fontId="1"/>
  </si>
  <si>
    <t>固定費</t>
    <rPh sb="0" eb="3">
      <t>コテイヒ</t>
    </rPh>
    <phoneticPr fontId="1"/>
  </si>
  <si>
    <t>変動費</t>
    <rPh sb="0" eb="2">
      <t>ヘンドウ</t>
    </rPh>
    <rPh sb="2" eb="3">
      <t>ヒ</t>
    </rPh>
    <phoneticPr fontId="1"/>
  </si>
  <si>
    <t>社会保険・税金</t>
    <rPh sb="0" eb="2">
      <t>シャカイ</t>
    </rPh>
    <rPh sb="2" eb="4">
      <t>ホケン</t>
    </rPh>
    <rPh sb="5" eb="7">
      <t>ゼイキン</t>
    </rPh>
    <phoneticPr fontId="1"/>
  </si>
  <si>
    <t>特別費合計</t>
    <rPh sb="0" eb="2">
      <t>トクベツ</t>
    </rPh>
    <rPh sb="2" eb="3">
      <t>ヒ</t>
    </rPh>
    <rPh sb="3" eb="5">
      <t>ゴウケイ</t>
    </rPh>
    <phoneticPr fontId="1"/>
  </si>
  <si>
    <t>特別費</t>
    <rPh sb="0" eb="2">
      <t>トクベツ</t>
    </rPh>
    <rPh sb="2" eb="3">
      <t>ヒ</t>
    </rPh>
    <phoneticPr fontId="1"/>
  </si>
  <si>
    <t>変動費</t>
    <rPh sb="0" eb="2">
      <t>ヘンドウ</t>
    </rPh>
    <rPh sb="2" eb="3">
      <t>ヒ</t>
    </rPh>
    <phoneticPr fontId="1"/>
  </si>
  <si>
    <t>予算</t>
    <rPh sb="0" eb="2">
      <t>ヨサン</t>
    </rPh>
    <phoneticPr fontId="1"/>
  </si>
  <si>
    <t>決まっている支出</t>
    <rPh sb="0" eb="1">
      <t>キ</t>
    </rPh>
    <rPh sb="6" eb="8">
      <t>シシュツ</t>
    </rPh>
    <phoneticPr fontId="1"/>
  </si>
  <si>
    <t>変動費合計</t>
    <rPh sb="0" eb="2">
      <t>ヘンドウ</t>
    </rPh>
    <rPh sb="2" eb="3">
      <t>ヒ</t>
    </rPh>
    <rPh sb="3" eb="5">
      <t>ゴウケイ</t>
    </rPh>
    <phoneticPr fontId="1"/>
  </si>
  <si>
    <t>収入ー支出</t>
    <rPh sb="0" eb="2">
      <t>シュウニュウ</t>
    </rPh>
    <rPh sb="3" eb="5">
      <t>シシュツ</t>
    </rPh>
    <phoneticPr fontId="1"/>
  </si>
  <si>
    <t>固定費合計</t>
    <rPh sb="0" eb="3">
      <t>コテイヒ</t>
    </rPh>
    <rPh sb="3" eb="5">
      <t>ゴウケイ</t>
    </rPh>
    <phoneticPr fontId="1"/>
  </si>
  <si>
    <t>変動費</t>
    <rPh sb="0" eb="2">
      <t>ヘンドウ</t>
    </rPh>
    <rPh sb="2" eb="3">
      <t>ヒ</t>
    </rPh>
    <phoneticPr fontId="1"/>
  </si>
  <si>
    <t>メモ</t>
    <phoneticPr fontId="1"/>
  </si>
  <si>
    <t>合計</t>
    <rPh sb="0" eb="2">
      <t>ゴウケイ</t>
    </rPh>
    <phoneticPr fontId="1"/>
  </si>
  <si>
    <t>自己投資</t>
    <rPh sb="0" eb="4">
      <t>ジコトウシ</t>
    </rPh>
    <phoneticPr fontId="1"/>
  </si>
  <si>
    <t>自己投資合計</t>
    <rPh sb="0" eb="4">
      <t>ジコトウシ</t>
    </rPh>
    <rPh sb="4" eb="6">
      <t>ゴウケイ</t>
    </rPh>
    <phoneticPr fontId="1"/>
  </si>
  <si>
    <t>食費</t>
    <rPh sb="0" eb="2">
      <t>ショクヒ</t>
    </rPh>
    <phoneticPr fontId="1"/>
  </si>
  <si>
    <t>夫</t>
    <rPh sb="0" eb="1">
      <t>オット</t>
    </rPh>
    <phoneticPr fontId="1"/>
  </si>
  <si>
    <t>1週目</t>
    <rPh sb="1" eb="2">
      <t>シュウ</t>
    </rPh>
    <rPh sb="2" eb="3">
      <t>メ</t>
    </rPh>
    <phoneticPr fontId="1"/>
  </si>
  <si>
    <t>2週目</t>
    <rPh sb="1" eb="3">
      <t>シュウメ</t>
    </rPh>
    <phoneticPr fontId="1"/>
  </si>
  <si>
    <t>3週目</t>
    <rPh sb="1" eb="3">
      <t>シュウメ</t>
    </rPh>
    <phoneticPr fontId="1"/>
  </si>
  <si>
    <t>4週目</t>
    <rPh sb="1" eb="3">
      <t>シュウメ</t>
    </rPh>
    <phoneticPr fontId="1"/>
  </si>
  <si>
    <t>5週目</t>
    <rPh sb="1" eb="3">
      <t>シュウメ</t>
    </rPh>
    <phoneticPr fontId="1"/>
  </si>
  <si>
    <t>収入―支出合計</t>
    <rPh sb="0" eb="2">
      <t>シュウニュウ</t>
    </rPh>
    <rPh sb="2" eb="5">
      <t>ーシシュツ</t>
    </rPh>
    <rPh sb="5" eb="7">
      <t>ゴウケイ</t>
    </rPh>
    <phoneticPr fontId="1"/>
  </si>
  <si>
    <t>残高</t>
    <rPh sb="0" eb="2">
      <t>ザンダカ</t>
    </rPh>
    <phoneticPr fontId="1"/>
  </si>
  <si>
    <t>曜日</t>
    <rPh sb="0" eb="2">
      <t>ヨウビ</t>
    </rPh>
    <phoneticPr fontId="1"/>
  </si>
  <si>
    <t>日付</t>
    <rPh sb="0" eb="2">
      <t>ヒヅケ</t>
    </rPh>
    <phoneticPr fontId="1"/>
  </si>
  <si>
    <r>
      <rPr>
        <vertAlign val="superscript"/>
        <sz val="12"/>
        <color theme="1" tint="0.34998626667073579"/>
        <rFont val="メイリオ"/>
        <family val="3"/>
        <charset val="128"/>
      </rPr>
      <t>費目</t>
    </r>
    <r>
      <rPr>
        <vertAlign val="superscript"/>
        <sz val="10"/>
        <color theme="1" tint="0.34998626667073579"/>
        <rFont val="メイリオ"/>
        <family val="3"/>
        <charset val="128"/>
      </rPr>
      <t>　</t>
    </r>
    <r>
      <rPr>
        <sz val="8"/>
        <color theme="1" tint="0.34998626667073579"/>
        <rFont val="メイリオ"/>
        <family val="3"/>
        <charset val="128"/>
      </rPr>
      <t>　</t>
    </r>
    <r>
      <rPr>
        <vertAlign val="subscript"/>
        <sz val="12"/>
        <color theme="1" tint="0.34998626667073579"/>
        <rFont val="メイリオ"/>
        <family val="3"/>
        <charset val="128"/>
      </rPr>
      <t>日付</t>
    </r>
    <rPh sb="0" eb="2">
      <t>ヒモク</t>
    </rPh>
    <rPh sb="4" eb="6">
      <t>ヒヅケ</t>
    </rPh>
    <phoneticPr fontId="1"/>
  </si>
  <si>
    <r>
      <rPr>
        <vertAlign val="superscript"/>
        <sz val="12"/>
        <color theme="1" tint="0.34998626667073579"/>
        <rFont val="メイリオ"/>
        <family val="3"/>
        <charset val="128"/>
      </rPr>
      <t>費目</t>
    </r>
    <r>
      <rPr>
        <vertAlign val="superscript"/>
        <sz val="10"/>
        <color theme="1" tint="0.34998626667073579"/>
        <rFont val="メイリオ"/>
        <family val="3"/>
        <charset val="128"/>
      </rPr>
      <t>　</t>
    </r>
    <r>
      <rPr>
        <sz val="8"/>
        <color theme="1" tint="0.34998626667073579"/>
        <rFont val="メイリオ"/>
        <family val="3"/>
        <charset val="128"/>
      </rPr>
      <t>　</t>
    </r>
    <r>
      <rPr>
        <vertAlign val="subscript"/>
        <sz val="12"/>
        <color theme="1" tint="0.34998626667073579"/>
        <rFont val="メイリオ"/>
        <family val="3"/>
        <charset val="128"/>
      </rPr>
      <t>週間</t>
    </r>
    <rPh sb="0" eb="2">
      <t>ヒモク</t>
    </rPh>
    <rPh sb="4" eb="6">
      <t>シュウカン</t>
    </rPh>
    <phoneticPr fontId="1"/>
  </si>
  <si>
    <t>こども貯金</t>
  </si>
  <si>
    <t>こども貯金</t>
    <rPh sb="3" eb="5">
      <t>チョキン</t>
    </rPh>
    <phoneticPr fontId="1"/>
  </si>
  <si>
    <t>iDeco</t>
  </si>
  <si>
    <t>本</t>
    <rPh sb="0" eb="1">
      <t>ホン</t>
    </rPh>
    <phoneticPr fontId="1"/>
  </si>
  <si>
    <t>妻パート</t>
    <rPh sb="0" eb="1">
      <t>ツマ</t>
    </rPh>
    <phoneticPr fontId="1"/>
  </si>
  <si>
    <t>夫</t>
  </si>
  <si>
    <t>児童手当</t>
  </si>
  <si>
    <t>臨時収入</t>
  </si>
  <si>
    <t>所得税</t>
  </si>
  <si>
    <t>住民税</t>
  </si>
  <si>
    <t>健康保険</t>
  </si>
  <si>
    <t>介護保険</t>
  </si>
  <si>
    <t>厚生年金</t>
  </si>
  <si>
    <t>水道費</t>
  </si>
  <si>
    <t>通信費</t>
  </si>
  <si>
    <t>車費</t>
  </si>
  <si>
    <t>食費</t>
  </si>
  <si>
    <t>外食費</t>
  </si>
  <si>
    <t>日用品</t>
  </si>
  <si>
    <t>娯楽費</t>
  </si>
  <si>
    <t>美容・医療</t>
  </si>
  <si>
    <t>被服費</t>
  </si>
  <si>
    <t>交際費</t>
  </si>
  <si>
    <t>特別費</t>
    <rPh sb="0" eb="3">
      <t>トクベツヒ</t>
    </rPh>
    <phoneticPr fontId="1"/>
  </si>
  <si>
    <t>毎月の入力</t>
    <rPh sb="0" eb="2">
      <t>マイツキ</t>
    </rPh>
    <rPh sb="3" eb="5">
      <t>ニュウリョク</t>
    </rPh>
    <phoneticPr fontId="1"/>
  </si>
  <si>
    <t>収支表</t>
    <rPh sb="0" eb="3">
      <t>シュウシヒョウ</t>
    </rPh>
    <phoneticPr fontId="1"/>
  </si>
  <si>
    <t>住居費</t>
    <phoneticPr fontId="1"/>
  </si>
  <si>
    <t>妻パート</t>
    <rPh sb="0" eb="1">
      <t>ツマ</t>
    </rPh>
    <phoneticPr fontId="1"/>
  </si>
  <si>
    <t>ボーナス</t>
    <phoneticPr fontId="1"/>
  </si>
  <si>
    <t>児童手当</t>
    <rPh sb="0" eb="4">
      <t>ジドウテアテ</t>
    </rPh>
    <phoneticPr fontId="1"/>
  </si>
  <si>
    <t>iDeco</t>
    <phoneticPr fontId="1"/>
  </si>
  <si>
    <t>水道</t>
    <rPh sb="0" eb="2">
      <t>スイドウ</t>
    </rPh>
    <phoneticPr fontId="1"/>
  </si>
  <si>
    <t>ガス</t>
    <phoneticPr fontId="1"/>
  </si>
  <si>
    <t>電気</t>
    <rPh sb="0" eb="2">
      <t>デンキ</t>
    </rPh>
    <phoneticPr fontId="1"/>
  </si>
  <si>
    <t>車費</t>
    <rPh sb="0" eb="1">
      <t>クルマ</t>
    </rPh>
    <rPh sb="1" eb="2">
      <t>ヒ</t>
    </rPh>
    <phoneticPr fontId="1"/>
  </si>
  <si>
    <t>教育費</t>
    <rPh sb="0" eb="3">
      <t>キョウイクヒ</t>
    </rPh>
    <phoneticPr fontId="1"/>
  </si>
  <si>
    <t>通信費</t>
    <rPh sb="0" eb="3">
      <t>ツウシンヒ</t>
    </rPh>
    <phoneticPr fontId="1"/>
  </si>
  <si>
    <t>外食費</t>
    <rPh sb="0" eb="3">
      <t>ガイショクヒ</t>
    </rPh>
    <phoneticPr fontId="1"/>
  </si>
  <si>
    <t>日用品</t>
    <rPh sb="0" eb="3">
      <t>ニチヨウヒン</t>
    </rPh>
    <phoneticPr fontId="1"/>
  </si>
  <si>
    <t>娯楽費</t>
    <rPh sb="0" eb="3">
      <t>ゴラクヒ</t>
    </rPh>
    <phoneticPr fontId="1"/>
  </si>
  <si>
    <t>美容費</t>
    <rPh sb="0" eb="3">
      <t>ビヨウヒ</t>
    </rPh>
    <phoneticPr fontId="1"/>
  </si>
  <si>
    <t>交際費</t>
    <rPh sb="0" eb="3">
      <t>コウサイヒ</t>
    </rPh>
    <phoneticPr fontId="1"/>
  </si>
  <si>
    <t>その他</t>
    <rPh sb="2" eb="3">
      <t>タ</t>
    </rPh>
    <phoneticPr fontId="1"/>
  </si>
  <si>
    <t>交際費</t>
    <rPh sb="0" eb="3">
      <t xml:space="preserve">コウサイヒ </t>
    </rPh>
    <phoneticPr fontId="1"/>
  </si>
  <si>
    <t>娯楽費</t>
    <rPh sb="0" eb="3">
      <t xml:space="preserve">ゴラクヒ </t>
    </rPh>
    <phoneticPr fontId="1"/>
  </si>
  <si>
    <t>年払い費</t>
    <rPh sb="0" eb="2">
      <t xml:space="preserve">ネンバライヒ </t>
    </rPh>
    <phoneticPr fontId="1"/>
  </si>
  <si>
    <t>記入した内容が毎月の入力と収支表に反映されます。</t>
    <rPh sb="0" eb="2">
      <t xml:space="preserve">キニュウ </t>
    </rPh>
    <rPh sb="4" eb="6">
      <t xml:space="preserve">ナイヨウ </t>
    </rPh>
    <rPh sb="7" eb="9">
      <t xml:space="preserve">マイツキ </t>
    </rPh>
    <rPh sb="10" eb="12">
      <t xml:space="preserve">ニュウリョク </t>
    </rPh>
    <rPh sb="13" eb="16">
      <t xml:space="preserve">シュウシヒョウ </t>
    </rPh>
    <rPh sb="17" eb="19">
      <t xml:space="preserve">ハンエイ </t>
    </rPh>
    <phoneticPr fontId="1"/>
  </si>
  <si>
    <t>1年に発生する特別費を月別に洗い出します。</t>
    <rPh sb="1" eb="2">
      <t xml:space="preserve">ネン </t>
    </rPh>
    <rPh sb="3" eb="5">
      <t xml:space="preserve">ハッセイ </t>
    </rPh>
    <rPh sb="7" eb="10">
      <t xml:space="preserve">トクベツヒ </t>
    </rPh>
    <rPh sb="11" eb="12">
      <t xml:space="preserve">ツキ </t>
    </rPh>
    <rPh sb="12" eb="13">
      <t xml:space="preserve">ベツ </t>
    </rPh>
    <rPh sb="14" eb="15">
      <t xml:space="preserve">アライダシマス </t>
    </rPh>
    <phoneticPr fontId="1"/>
  </si>
  <si>
    <t>特別費の金額は毎月のシートに合計金額が反映されます。</t>
    <rPh sb="0" eb="1">
      <t xml:space="preserve">トクベツヒ </t>
    </rPh>
    <rPh sb="3" eb="4">
      <t>ノ</t>
    </rPh>
    <rPh sb="4" eb="6">
      <t xml:space="preserve">キンガク </t>
    </rPh>
    <rPh sb="7" eb="9">
      <t xml:space="preserve">マイツキ </t>
    </rPh>
    <rPh sb="14" eb="16">
      <t xml:space="preserve">ゴウケイ </t>
    </rPh>
    <rPh sb="16" eb="18">
      <t xml:space="preserve">キンガク </t>
    </rPh>
    <rPh sb="19" eb="21">
      <t xml:space="preserve">ハンエイ </t>
    </rPh>
    <phoneticPr fontId="1"/>
  </si>
  <si>
    <t>毎月の入力内容が年間の収支表に反映されます。</t>
    <rPh sb="0" eb="2">
      <t xml:space="preserve">マイツキ </t>
    </rPh>
    <rPh sb="3" eb="5">
      <t xml:space="preserve">ニュウリョク </t>
    </rPh>
    <rPh sb="5" eb="7">
      <t xml:space="preserve">ナイヨウ </t>
    </rPh>
    <rPh sb="8" eb="10">
      <t xml:space="preserve">ネンカン </t>
    </rPh>
    <rPh sb="11" eb="14">
      <t xml:space="preserve">シュウシヒョウ </t>
    </rPh>
    <rPh sb="15" eb="17">
      <t xml:space="preserve">ハンエイ </t>
    </rPh>
    <phoneticPr fontId="1"/>
  </si>
  <si>
    <t>セルB4をクリックして空白セルまたは０のチェックを外してください。</t>
    <rPh sb="11" eb="13">
      <t xml:space="preserve">クウハクセル </t>
    </rPh>
    <rPh sb="25" eb="26">
      <t xml:space="preserve">ハズシテクダサイ </t>
    </rPh>
    <phoneticPr fontId="1"/>
  </si>
  <si>
    <t>サンプルを参照</t>
    <rPh sb="5" eb="7">
      <t>サンショウ</t>
    </rPh>
    <phoneticPr fontId="1"/>
  </si>
  <si>
    <t>詳しくは、</t>
    <rPh sb="0" eb="1">
      <t xml:space="preserve">クワシクハ </t>
    </rPh>
    <phoneticPr fontId="1"/>
  </si>
  <si>
    <t>をご参照ください。</t>
    <phoneticPr fontId="1"/>
  </si>
  <si>
    <t>元日</t>
  </si>
  <si>
    <t>成人の日</t>
  </si>
  <si>
    <t>建国記念の日</t>
  </si>
  <si>
    <t>開始日</t>
    <rPh sb="0" eb="2">
      <t>カイシ</t>
    </rPh>
    <rPh sb="2" eb="3">
      <t>ヒ</t>
    </rPh>
    <phoneticPr fontId="1"/>
  </si>
  <si>
    <t>天皇誕生日</t>
  </si>
  <si>
    <t>日始まり</t>
    <rPh sb="0" eb="1">
      <t>ニチ</t>
    </rPh>
    <rPh sb="1" eb="2">
      <t>ハジ</t>
    </rPh>
    <phoneticPr fontId="1"/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</si>
  <si>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</si>
  <si>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</si>
  <si>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</si>
  <si>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</si>
  <si>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</si>
  <si>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</si>
  <si>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</si>
  <si>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</si>
  <si>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</si>
  <si>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</si>
  <si>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ー</t>
    <phoneticPr fontId="1"/>
  </si>
  <si>
    <t>①社会保険・税金</t>
    <rPh sb="1" eb="3">
      <t>シャカイ</t>
    </rPh>
    <rPh sb="3" eb="5">
      <t>ホケン</t>
    </rPh>
    <rPh sb="6" eb="8">
      <t>ゼイキン</t>
    </rPh>
    <phoneticPr fontId="1"/>
  </si>
  <si>
    <t>②貯蓄</t>
    <rPh sb="1" eb="3">
      <t>チョチク</t>
    </rPh>
    <phoneticPr fontId="1"/>
  </si>
  <si>
    <t>③自己投資</t>
    <rPh sb="1" eb="5">
      <t>ジコトウシ</t>
    </rPh>
    <phoneticPr fontId="1"/>
  </si>
  <si>
    <t>④固定費</t>
    <rPh sb="1" eb="4">
      <t>コテイヒ</t>
    </rPh>
    <phoneticPr fontId="1"/>
  </si>
  <si>
    <t>➄変動費</t>
    <rPh sb="1" eb="3">
      <t>ヘンドウ</t>
    </rPh>
    <rPh sb="3" eb="4">
      <t>ヒ</t>
    </rPh>
    <phoneticPr fontId="1"/>
  </si>
  <si>
    <t>⑥特別費合計</t>
    <rPh sb="1" eb="3">
      <t>トクベツ</t>
    </rPh>
    <rPh sb="3" eb="4">
      <t>ヒ</t>
    </rPh>
    <rPh sb="4" eb="6">
      <t>ゴウケイ</t>
    </rPh>
    <phoneticPr fontId="1"/>
  </si>
  <si>
    <t>収入―(①+②+③+④+⑥)</t>
    <rPh sb="0" eb="2">
      <t>シュウニュウ</t>
    </rPh>
    <phoneticPr fontId="1"/>
  </si>
  <si>
    <t>①+②+③+④+➄+⑥</t>
    <phoneticPr fontId="1"/>
  </si>
  <si>
    <t>合計</t>
    <rPh sb="0" eb="2">
      <t>ゴウケイ</t>
    </rPh>
    <phoneticPr fontId="1"/>
  </si>
  <si>
    <t>費目名</t>
    <rPh sb="0" eb="3">
      <t>ヒモクメイ</t>
    </rPh>
    <phoneticPr fontId="1"/>
  </si>
  <si>
    <t>1月</t>
    <rPh sb="1" eb="2">
      <t>ガツ</t>
    </rPh>
    <phoneticPr fontId="58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</si>
  <si>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</si>
  <si>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</si>
  <si>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</si>
  <si>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</si>
  <si>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</si>
  <si>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</si>
  <si>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</si>
  <si>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</si>
  <si>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</si>
  <si>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</si>
  <si>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</si>
  <si>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予算</t>
    <rPh sb="0" eb="2">
      <t>ヨサン</t>
    </rPh>
    <phoneticPr fontId="1"/>
  </si>
  <si>
    <t>金額</t>
    <rPh sb="0" eb="2">
      <t>キンガク</t>
    </rPh>
    <phoneticPr fontId="1"/>
  </si>
  <si>
    <t>項目名</t>
    <rPh sb="0" eb="3">
      <t>コウモクメイ</t>
    </rPh>
    <phoneticPr fontId="58"/>
  </si>
  <si>
    <t>合計</t>
    <rPh sb="0" eb="2">
      <t>ゴウケイ</t>
    </rPh>
    <phoneticPr fontId="58"/>
  </si>
  <si>
    <t>設定</t>
    <rPh sb="0" eb="2">
      <t>セッテイ</t>
    </rPh>
    <phoneticPr fontId="1"/>
  </si>
  <si>
    <t>セミナー</t>
  </si>
  <si>
    <t>イベント</t>
  </si>
  <si>
    <t>旅行</t>
    <rPh sb="0" eb="2">
      <t>リョコウ</t>
    </rPh>
    <phoneticPr fontId="1"/>
  </si>
  <si>
    <t>開始日の設定をするとすべての月のシートの日付が設定されます。</t>
    <rPh sb="0" eb="2">
      <t>カイシ</t>
    </rPh>
    <rPh sb="2" eb="3">
      <t>ビ</t>
    </rPh>
    <rPh sb="4" eb="6">
      <t>セッテイ</t>
    </rPh>
    <rPh sb="14" eb="15">
      <t>ツキ</t>
    </rPh>
    <rPh sb="20" eb="22">
      <t>ヒヅケ</t>
    </rPh>
    <rPh sb="23" eb="25">
      <t>セッテイ</t>
    </rPh>
    <phoneticPr fontId="1"/>
  </si>
  <si>
    <t>設定で項目の内容を記入します。</t>
    <rPh sb="0" eb="2">
      <t>セッテイ</t>
    </rPh>
    <rPh sb="3" eb="5">
      <t xml:space="preserve">コウモク </t>
    </rPh>
    <rPh sb="6" eb="8">
      <t xml:space="preserve">ナイヨウ </t>
    </rPh>
    <rPh sb="9" eb="11">
      <t xml:space="preserve">キニュウシマス </t>
    </rPh>
    <phoneticPr fontId="1"/>
  </si>
  <si>
    <t>https://ari-mama.com/excel-kakeibo-2022/</t>
    <phoneticPr fontId="1"/>
  </si>
  <si>
    <t>手動入力</t>
    <rPh sb="0" eb="2">
      <t xml:space="preserve">シュドウ </t>
    </rPh>
    <rPh sb="2" eb="4">
      <t xml:space="preserve">ニュウリョク </t>
    </rPh>
    <phoneticPr fontId="1"/>
  </si>
  <si>
    <t>特別費の費目名を記入します。</t>
    <rPh sb="0" eb="3">
      <t xml:space="preserve">トクベツヒ </t>
    </rPh>
    <rPh sb="4" eb="6">
      <t xml:space="preserve">ヒモク </t>
    </rPh>
    <rPh sb="6" eb="7">
      <t xml:space="preserve">メイ </t>
    </rPh>
    <rPh sb="8" eb="10">
      <t xml:space="preserve">キニュウシマス </t>
    </rPh>
    <phoneticPr fontId="1"/>
  </si>
  <si>
    <t>日</t>
  </si>
  <si>
    <t>月</t>
  </si>
  <si>
    <t>振替休日</t>
  </si>
  <si>
    <t>土</t>
  </si>
  <si>
    <t>木</t>
  </si>
  <si>
    <t>火</t>
  </si>
  <si>
    <t>水</t>
  </si>
  <si>
    <t>金</t>
  </si>
  <si>
    <t>スポーツの日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</si>
</sst>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76" formatCode="&quot;¥&quot;#,##0_);\(&quot;¥&quot;#,##0\)"/>
    <numFmt numFmtId="177" formatCode="&quot;¥&quot;#,##0_);[Red]\(&quot;¥&quot;#,##0\)"/>
    <numFmt numFmtId="178" formatCode="#"/>
    <numFmt numFmtId="179" formatCode="[&lt;=999]000;[&lt;=9999]000\-00;000\-0000"/>
    <numFmt numFmtId="180" formatCode="d"/>
    <numFmt numFmtId="181" formatCode="aaa"/>
    <numFmt numFmtId="182" formatCode="[$¥-411]#,##0;[$¥-411]#,##0"/>
    <numFmt numFmtId="183" formatCode="[$¥-411]#,##0;[Red]\-[$¥-411]#,##0"/>
  </numFmts>
  <fonts count="7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26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2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2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游ゴシック"/>
      <family val="3"/>
      <charset val="128"/>
    </font>
    <font>
      <sz val="11"/>
      <color theme="0"/>
      <name val="游ゴシック"/>
      <family val="3"/>
      <charset val="128"/>
    </font>
    <font>
      <b/>
      <sz val="11"/>
      <color theme="1" tint="0.34998626667073579"/>
      <name val="メイリオ"/>
      <family val="3"/>
      <charset val="128"/>
    </font>
    <font>
      <sz val="10"/>
      <color theme="1" tint="0.34998626667073579"/>
      <name val="メイリオ"/>
      <family val="3"/>
      <charset val="128"/>
    </font>
    <font>
      <sz val="11"/>
      <color theme="1" tint="0.34998626667073579"/>
      <name val="メイリオ"/>
      <family val="3"/>
      <charset val="128"/>
    </font>
    <font>
      <b/>
      <sz val="10"/>
      <color theme="1" tint="0.34998626667073579"/>
      <name val="メイリオ"/>
      <family val="3"/>
      <charset val="128"/>
    </font>
    <font>
      <b/>
      <sz val="26"/>
      <color theme="1" tint="0.34998626667073579"/>
      <name val="游ゴシック"/>
      <family val="3"/>
      <charset val="128"/>
      <scheme val="minor"/>
    </font>
    <font>
      <b/>
      <sz val="28"/>
      <color theme="1" tint="0.34998626667073579"/>
      <name val="メイリオ"/>
      <family val="3"/>
      <charset val="128"/>
    </font>
    <font>
      <b/>
      <sz val="28"/>
      <color theme="1" tint="0.34998626667073579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0"/>
      <color theme="1" tint="0.34998626667073579"/>
      <name val="游ゴシック"/>
      <family val="3"/>
      <charset val="128"/>
      <scheme val="minor"/>
    </font>
    <font>
      <b/>
      <u/>
      <sz val="18"/>
      <color theme="1" tint="0.34998626667073579"/>
      <name val="游ゴシック"/>
      <family val="3"/>
      <charset val="128"/>
      <scheme val="minor"/>
    </font>
    <font>
      <b/>
      <sz val="8"/>
      <color theme="1" tint="0.34998626667073579"/>
      <name val="メイリオ"/>
      <family val="3"/>
      <charset val="128"/>
    </font>
    <font>
      <b/>
      <sz val="12"/>
      <color theme="1" tint="0.34998626667073579"/>
      <name val="メイリオ"/>
      <family val="3"/>
      <charset val="128"/>
    </font>
    <font>
      <b/>
      <sz val="11"/>
      <color theme="1" tint="0.34998626667073579"/>
      <name val="游ゴシック"/>
      <family val="3"/>
      <charset val="128"/>
      <scheme val="minor"/>
    </font>
    <font>
      <b/>
      <sz val="11"/>
      <color theme="1" tint="0.34998626667073579"/>
      <name val="游ゴシック"/>
      <family val="2"/>
      <scheme val="minor"/>
    </font>
    <font>
      <b/>
      <u/>
      <sz val="11"/>
      <color theme="1" tint="0.34998626667073579"/>
      <name val="SimHei"/>
      <family val="3"/>
      <charset val="134"/>
    </font>
    <font>
      <sz val="9"/>
      <color theme="1" tint="0.34998626667073579"/>
      <name val="メイリオ"/>
      <family val="3"/>
      <charset val="128"/>
    </font>
    <font>
      <sz val="8"/>
      <color theme="1" tint="0.34998626667073579"/>
      <name val="メイリオ"/>
      <family val="3"/>
      <charset val="128"/>
    </font>
    <font>
      <vertAlign val="superscript"/>
      <sz val="10"/>
      <color theme="1" tint="0.34998626667073579"/>
      <name val="メイリオ"/>
      <family val="3"/>
      <charset val="128"/>
    </font>
    <font>
      <vertAlign val="superscript"/>
      <sz val="12"/>
      <color theme="1" tint="0.34998626667073579"/>
      <name val="メイリオ"/>
      <family val="3"/>
      <charset val="128"/>
    </font>
    <font>
      <vertAlign val="subscript"/>
      <sz val="12"/>
      <color theme="1" tint="0.34998626667073579"/>
      <name val="メイリオ"/>
      <family val="3"/>
      <charset val="128"/>
    </font>
    <font>
      <sz val="10"/>
      <color theme="5"/>
      <name val="メイリオ"/>
      <family val="3"/>
      <charset val="128"/>
    </font>
    <font>
      <sz val="10"/>
      <color theme="1" tint="0.34998626667073579"/>
      <name val="游ゴシック"/>
      <family val="2"/>
      <scheme val="minor"/>
    </font>
    <font>
      <b/>
      <sz val="10"/>
      <color theme="5"/>
      <name val="メイリオ"/>
      <family val="3"/>
      <charset val="128"/>
    </font>
    <font>
      <b/>
      <sz val="10"/>
      <name val="メイリオ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0"/>
      <color theme="5"/>
      <name val="游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8"/>
      <color theme="0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0"/>
      <name val="游ゴシック"/>
      <family val="2"/>
      <scheme val="minor"/>
    </font>
    <font>
      <b/>
      <sz val="11"/>
      <color theme="0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0"/>
      <name val="メイリオ"/>
      <family val="3"/>
      <charset val="128"/>
    </font>
    <font>
      <b/>
      <sz val="18"/>
      <color theme="3"/>
      <name val="メイリオ"/>
      <family val="2"/>
      <charset val="128"/>
    </font>
    <font>
      <b/>
      <sz val="18"/>
      <color theme="1"/>
      <name val="メイリオ"/>
      <family val="2"/>
      <charset val="128"/>
    </font>
    <font>
      <b/>
      <sz val="14"/>
      <color theme="5"/>
      <name val="メイリオ"/>
      <family val="2"/>
      <charset val="128"/>
    </font>
    <font>
      <b/>
      <sz val="14"/>
      <color theme="1"/>
      <name val="メイリオ"/>
      <family val="2"/>
      <charset val="128"/>
    </font>
    <font>
      <b/>
      <sz val="14"/>
      <color theme="3"/>
      <name val="メイリオ"/>
      <family val="2"/>
      <charset val="128"/>
    </font>
    <font>
      <b/>
      <sz val="26"/>
      <color theme="1"/>
      <name val="メイリオ"/>
      <family val="2"/>
      <charset val="128"/>
    </font>
    <font>
      <b/>
      <sz val="12"/>
      <color theme="1"/>
      <name val="メイリオ"/>
      <family val="2"/>
      <charset val="128"/>
    </font>
    <font>
      <sz val="6"/>
      <name val="游ゴシック"/>
      <family val="2"/>
      <charset val="128"/>
      <scheme val="minor"/>
    </font>
    <font>
      <b/>
      <sz val="12"/>
      <color theme="5"/>
      <name val="メイリオ"/>
      <family val="2"/>
      <charset val="128"/>
    </font>
    <font>
      <b/>
      <sz val="20"/>
      <color theme="3"/>
      <name val="Iowan Old Style Roman"/>
    </font>
    <font>
      <sz val="14"/>
      <color theme="1"/>
      <name val="メイリオ"/>
      <family val="2"/>
      <charset val="128"/>
    </font>
    <font>
      <sz val="14"/>
      <color theme="5"/>
      <name val="メイリオ"/>
      <family val="2"/>
      <charset val="128"/>
    </font>
    <font>
      <b/>
      <sz val="14"/>
      <name val="メイリオ"/>
      <family val="2"/>
      <charset val="128"/>
    </font>
    <font>
      <sz val="12"/>
      <color theme="5"/>
      <name val="メイリオ"/>
      <family val="2"/>
      <charset val="128"/>
    </font>
    <font>
      <b/>
      <sz val="20"/>
      <color theme="3"/>
      <name val="ＭＳ Ｐゴシック"/>
      <family val="3"/>
      <charset val="128"/>
    </font>
    <font>
      <b/>
      <sz val="11"/>
      <color theme="3"/>
      <name val="メイリオ"/>
      <family val="2"/>
      <charset val="128"/>
    </font>
    <font>
      <b/>
      <sz val="11"/>
      <color theme="1"/>
      <name val="メイリオ"/>
      <family val="2"/>
      <charset val="128"/>
    </font>
    <font>
      <b/>
      <sz val="11"/>
      <color theme="5"/>
      <name val="メイリオ"/>
      <family val="2"/>
      <charset val="128"/>
    </font>
    <font>
      <b/>
      <sz val="11"/>
      <color theme="3"/>
      <name val="ＭＳ Ｐゴシック"/>
      <family val="3"/>
      <charset val="128"/>
    </font>
    <font>
      <sz val="11"/>
      <color theme="5"/>
      <name val="メイリオ"/>
      <family val="2"/>
      <charset val="128"/>
    </font>
    <font>
      <b/>
      <sz val="11"/>
      <name val="メイリオ"/>
      <family val="2"/>
      <charset val="128"/>
    </font>
    <font>
      <b/>
      <sz val="11"/>
      <color theme="3"/>
      <name val="Iowan Old Style Roman"/>
    </font>
    <font>
      <b/>
      <sz val="10"/>
      <color theme="1"/>
      <name val="メイリオ"/>
      <family val="2"/>
      <charset val="128"/>
    </font>
    <font>
      <b/>
      <sz val="10"/>
      <color theme="5"/>
      <name val="メイリオ"/>
      <family val="2"/>
      <charset val="128"/>
    </font>
    <font>
      <b/>
      <sz val="10"/>
      <color theme="1"/>
      <name val="メイリオ"/>
      <family val="3"/>
      <charset val="128"/>
    </font>
    <font>
      <b/>
      <sz val="10"/>
      <color theme="3"/>
      <name val="メイリオ"/>
      <family val="3"/>
      <charset val="128"/>
    </font>
    <font>
      <sz val="16"/>
      <color rgb="FFFFFFFF"/>
      <name val="Meiryo"/>
      <family val="2"/>
      <charset val="128"/>
    </font>
    <font>
      <sz val="16"/>
      <color rgb="FF111111"/>
      <name val="Meiryo"/>
      <family val="2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7FCFF"/>
        <bgColor indexed="64"/>
      </patternFill>
    </fill>
    <fill>
      <patternFill patternType="solid">
        <fgColor theme="3" tint="0.79998168889431442"/>
        <bgColor indexed="64"/>
      </patternFill>
    </fill>
  </fills>
  <borders count="120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0.3999450666829432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auto="1"/>
      </bottom>
      <diagonal/>
    </border>
    <border>
      <left style="double">
        <color indexed="64"/>
      </left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/>
      <top/>
      <bottom style="hair">
        <color auto="1"/>
      </bottom>
      <diagonal/>
    </border>
    <border>
      <left style="double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39994506668294322"/>
      </top>
      <bottom style="thin">
        <color theme="9" tint="-0.2499465926084170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/>
      <bottom/>
      <diagonal/>
    </border>
    <border>
      <left/>
      <right style="double">
        <color theme="0" tint="-0.34998626667073579"/>
      </right>
      <top/>
      <bottom/>
      <diagonal/>
    </border>
    <border>
      <left style="double">
        <color theme="0" tint="-0.34998626667073579"/>
      </left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34998626667073579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34998626667073579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 style="thin">
        <color theme="9" tint="-0.24994659260841701"/>
      </top>
      <bottom style="dashed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dashed">
        <color theme="9" tint="-0.24994659260841701"/>
      </bottom>
      <diagonal/>
    </border>
    <border>
      <left style="thin">
        <color theme="9" tint="-0.24994659260841701"/>
      </left>
      <right/>
      <top style="dashed">
        <color theme="9" tint="-0.24994659260841701"/>
      </top>
      <bottom style="dashed">
        <color theme="9" tint="-0.24994659260841701"/>
      </bottom>
      <diagonal/>
    </border>
    <border>
      <left/>
      <right style="thin">
        <color theme="9" tint="-0.24994659260841701"/>
      </right>
      <top style="dashed">
        <color theme="9" tint="-0.24994659260841701"/>
      </top>
      <bottom style="dashed">
        <color theme="9" tint="-0.24994659260841701"/>
      </bottom>
      <diagonal/>
    </border>
    <border>
      <left style="thin">
        <color theme="9" tint="-0.24994659260841701"/>
      </left>
      <right/>
      <top style="dashed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dashed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-0.24994659260841701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double">
        <color indexed="64"/>
      </right>
      <top style="double">
        <color auto="1"/>
      </top>
      <bottom/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thin">
        <color theme="9" tint="-0.24994659260841701"/>
      </left>
      <right style="thin">
        <color indexed="64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dashed">
        <color theme="9" tint="0.39994506668294322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hair">
        <color theme="1" tint="0.34998626667073579"/>
      </right>
      <top style="double">
        <color auto="1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double">
        <color auto="1"/>
      </top>
      <bottom/>
      <diagonal/>
    </border>
    <border>
      <left style="hair">
        <color theme="1" tint="0.34998626667073579"/>
      </left>
      <right style="dashDotDot">
        <color theme="1" tint="0.34998626667073579"/>
      </right>
      <top style="double">
        <color auto="1"/>
      </top>
      <bottom/>
      <diagonal/>
    </border>
    <border>
      <left style="hair">
        <color theme="1" tint="0.34998626667073579"/>
      </left>
      <right style="dashDot">
        <color theme="1" tint="0.34998626667073579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tted">
        <color theme="1" tint="0.34998626667073579"/>
      </bottom>
      <diagonal/>
    </border>
    <border>
      <left style="double">
        <color auto="1"/>
      </left>
      <right style="double">
        <color auto="1"/>
      </right>
      <top style="hair">
        <color theme="1" tint="0.34998626667073579"/>
      </top>
      <bottom style="hair">
        <color theme="1" tint="0.34998626667073579"/>
      </bottom>
      <diagonal/>
    </border>
    <border>
      <left style="double">
        <color auto="1"/>
      </left>
      <right/>
      <top style="dotted">
        <color theme="1" tint="0.34998626667073579"/>
      </top>
      <bottom style="dotted">
        <color theme="1" tint="0.34998626667073579"/>
      </bottom>
      <diagonal/>
    </border>
    <border>
      <left/>
      <right/>
      <top style="dotted">
        <color theme="1" tint="0.34998626667073579"/>
      </top>
      <bottom style="dotted">
        <color theme="1" tint="0.34998626667073579"/>
      </bottom>
      <diagonal/>
    </border>
    <border>
      <left/>
      <right style="double">
        <color auto="1"/>
      </right>
      <top style="dotted">
        <color theme="1" tint="0.34998626667073579"/>
      </top>
      <bottom style="dotted">
        <color theme="1" tint="0.34998626667073579"/>
      </bottom>
      <diagonal/>
    </border>
    <border>
      <left style="double">
        <color auto="1"/>
      </left>
      <right style="hair">
        <color theme="1" tint="0.34998626667073579"/>
      </right>
      <top/>
      <bottom/>
      <diagonal/>
    </border>
    <border>
      <left style="hair">
        <color theme="1" tint="0.34998626667073579"/>
      </left>
      <right style="hair">
        <color theme="1" tint="0.34998626667073579"/>
      </right>
      <top/>
      <bottom/>
      <diagonal/>
    </border>
    <border>
      <left style="hair">
        <color theme="1" tint="0.34998626667073579"/>
      </left>
      <right style="dashDotDot">
        <color theme="1" tint="0.34998626667073579"/>
      </right>
      <top/>
      <bottom/>
      <diagonal/>
    </border>
    <border>
      <left style="hair">
        <color theme="1" tint="0.34998626667073579"/>
      </left>
      <right style="dashDot">
        <color theme="1" tint="0.34998626667073579"/>
      </right>
      <top/>
      <bottom/>
      <diagonal/>
    </border>
    <border>
      <left style="double">
        <color auto="1"/>
      </left>
      <right style="hair">
        <color auto="1"/>
      </right>
      <top style="dotted">
        <color theme="1" tint="0.34998626667073579"/>
      </top>
      <bottom/>
      <diagonal/>
    </border>
    <border>
      <left/>
      <right style="double">
        <color auto="1"/>
      </right>
      <top/>
      <bottom/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theme="1" tint="0.34998626667073579"/>
      </right>
      <top/>
      <bottom style="double">
        <color auto="1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43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9" borderId="9" xfId="0" applyFont="1" applyFill="1" applyBorder="1" applyAlignment="1">
      <alignment horizontal="center"/>
    </xf>
    <xf numFmtId="0" fontId="0" fillId="9" borderId="14" xfId="0" applyFill="1" applyBorder="1"/>
    <xf numFmtId="0" fontId="4" fillId="9" borderId="15" xfId="0" applyFont="1" applyFill="1" applyBorder="1" applyAlignment="1">
      <alignment horizontal="center"/>
    </xf>
    <xf numFmtId="0" fontId="4" fillId="9" borderId="26" xfId="0" applyFont="1" applyFill="1" applyBorder="1" applyAlignment="1">
      <alignment horizontal="center"/>
    </xf>
    <xf numFmtId="0" fontId="0" fillId="9" borderId="26" xfId="0" applyFill="1" applyBorder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7" fontId="12" fillId="0" borderId="20" xfId="0" applyNumberFormat="1" applyFont="1" applyBorder="1"/>
    <xf numFmtId="177" fontId="12" fillId="0" borderId="27" xfId="0" applyNumberFormat="1" applyFont="1" applyBorder="1"/>
    <xf numFmtId="177" fontId="12" fillId="0" borderId="19" xfId="0" applyNumberFormat="1" applyFont="1" applyBorder="1"/>
    <xf numFmtId="177" fontId="12" fillId="2" borderId="5" xfId="0" applyNumberFormat="1" applyFont="1" applyFill="1" applyBorder="1"/>
    <xf numFmtId="177" fontId="12" fillId="2" borderId="28" xfId="0" applyNumberFormat="1" applyFont="1" applyFill="1" applyBorder="1"/>
    <xf numFmtId="177" fontId="12" fillId="2" borderId="24" xfId="0" applyNumberFormat="1" applyFont="1" applyFill="1" applyBorder="1"/>
    <xf numFmtId="177" fontId="12" fillId="0" borderId="4" xfId="0" applyNumberFormat="1" applyFont="1" applyBorder="1"/>
    <xf numFmtId="177" fontId="12" fillId="0" borderId="12" xfId="0" applyNumberFormat="1" applyFont="1" applyBorder="1"/>
    <xf numFmtId="177" fontId="12" fillId="0" borderId="13" xfId="0" applyNumberFormat="1" applyFont="1" applyBorder="1"/>
    <xf numFmtId="177" fontId="12" fillId="2" borderId="4" xfId="0" applyNumberFormat="1" applyFont="1" applyFill="1" applyBorder="1"/>
    <xf numFmtId="177" fontId="12" fillId="2" borderId="12" xfId="0" applyNumberFormat="1" applyFont="1" applyFill="1" applyBorder="1"/>
    <xf numFmtId="177" fontId="12" fillId="2" borderId="13" xfId="0" applyNumberFormat="1" applyFont="1" applyFill="1" applyBorder="1"/>
    <xf numFmtId="176" fontId="12" fillId="0" borderId="4" xfId="0" applyNumberFormat="1" applyFont="1" applyBorder="1"/>
    <xf numFmtId="176" fontId="12" fillId="0" borderId="12" xfId="0" applyNumberFormat="1" applyFont="1" applyBorder="1"/>
    <xf numFmtId="176" fontId="12" fillId="0" borderId="13" xfId="0" applyNumberFormat="1" applyFont="1" applyBorder="1"/>
    <xf numFmtId="176" fontId="12" fillId="2" borderId="4" xfId="0" applyNumberFormat="1" applyFont="1" applyFill="1" applyBorder="1"/>
    <xf numFmtId="176" fontId="12" fillId="2" borderId="12" xfId="0" applyNumberFormat="1" applyFont="1" applyFill="1" applyBorder="1"/>
    <xf numFmtId="176" fontId="12" fillId="2" borderId="13" xfId="0" applyNumberFormat="1" applyFont="1" applyFill="1" applyBorder="1"/>
    <xf numFmtId="177" fontId="13" fillId="5" borderId="21" xfId="0" applyNumberFormat="1" applyFont="1" applyFill="1" applyBorder="1"/>
    <xf numFmtId="176" fontId="12" fillId="0" borderId="20" xfId="0" applyNumberFormat="1" applyFont="1" applyBorder="1"/>
    <xf numFmtId="176" fontId="12" fillId="0" borderId="27" xfId="0" applyNumberFormat="1" applyFont="1" applyBorder="1"/>
    <xf numFmtId="176" fontId="12" fillId="0" borderId="19" xfId="0" applyNumberFormat="1" applyFont="1" applyBorder="1"/>
    <xf numFmtId="176" fontId="14" fillId="12" borderId="4" xfId="0" applyNumberFormat="1" applyFont="1" applyFill="1" applyBorder="1"/>
    <xf numFmtId="176" fontId="14" fillId="12" borderId="12" xfId="0" applyNumberFormat="1" applyFont="1" applyFill="1" applyBorder="1"/>
    <xf numFmtId="176" fontId="14" fillId="12" borderId="13" xfId="0" applyNumberFormat="1" applyFont="1" applyFill="1" applyBorder="1"/>
    <xf numFmtId="177" fontId="13" fillId="11" borderId="21" xfId="0" applyNumberFormat="1" applyFont="1" applyFill="1" applyBorder="1"/>
    <xf numFmtId="177" fontId="12" fillId="0" borderId="6" xfId="0" applyNumberFormat="1" applyFont="1" applyBorder="1"/>
    <xf numFmtId="177" fontId="12" fillId="0" borderId="29" xfId="0" applyNumberFormat="1" applyFont="1" applyBorder="1"/>
    <xf numFmtId="177" fontId="12" fillId="0" borderId="18" xfId="0" applyNumberFormat="1" applyFont="1" applyBorder="1"/>
    <xf numFmtId="176" fontId="12" fillId="2" borderId="5" xfId="0" applyNumberFormat="1" applyFont="1" applyFill="1" applyBorder="1"/>
    <xf numFmtId="176" fontId="12" fillId="2" borderId="28" xfId="0" applyNumberFormat="1" applyFont="1" applyFill="1" applyBorder="1"/>
    <xf numFmtId="176" fontId="12" fillId="2" borderId="24" xfId="0" applyNumberFormat="1" applyFont="1" applyFill="1" applyBorder="1"/>
    <xf numFmtId="177" fontId="13" fillId="3" borderId="21" xfId="0" applyNumberFormat="1" applyFont="1" applyFill="1" applyBorder="1"/>
    <xf numFmtId="0" fontId="15" fillId="0" borderId="0" xfId="0" applyFont="1"/>
    <xf numFmtId="0" fontId="11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9" fillId="6" borderId="0" xfId="0" applyFont="1" applyFill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6" borderId="7" xfId="0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5" fillId="7" borderId="3" xfId="0" applyFont="1" applyFill="1" applyBorder="1" applyProtection="1">
      <protection locked="0"/>
    </xf>
    <xf numFmtId="0" fontId="16" fillId="6" borderId="7" xfId="0" applyFont="1" applyFill="1" applyBorder="1" applyProtection="1">
      <protection locked="0"/>
    </xf>
    <xf numFmtId="0" fontId="0" fillId="0" borderId="0" xfId="0" applyProtection="1">
      <protection locked="0"/>
    </xf>
    <xf numFmtId="0" fontId="6" fillId="6" borderId="0" xfId="0" applyFont="1" applyFill="1" applyProtection="1">
      <protection locked="0"/>
    </xf>
    <xf numFmtId="177" fontId="12" fillId="10" borderId="21" xfId="0" applyNumberFormat="1" applyFont="1" applyFill="1" applyBorder="1"/>
    <xf numFmtId="177" fontId="12" fillId="2" borderId="20" xfId="0" applyNumberFormat="1" applyFont="1" applyFill="1" applyBorder="1"/>
    <xf numFmtId="177" fontId="12" fillId="2" borderId="27" xfId="0" applyNumberFormat="1" applyFont="1" applyFill="1" applyBorder="1"/>
    <xf numFmtId="177" fontId="12" fillId="2" borderId="19" xfId="0" applyNumberFormat="1" applyFont="1" applyFill="1" applyBorder="1"/>
    <xf numFmtId="177" fontId="13" fillId="14" borderId="21" xfId="0" applyNumberFormat="1" applyFont="1" applyFill="1" applyBorder="1"/>
    <xf numFmtId="177" fontId="13" fillId="14" borderId="23" xfId="0" applyNumberFormat="1" applyFont="1" applyFill="1" applyBorder="1"/>
    <xf numFmtId="177" fontId="13" fillId="4" borderId="21" xfId="0" applyNumberFormat="1" applyFont="1" applyFill="1" applyBorder="1"/>
    <xf numFmtId="177" fontId="13" fillId="15" borderId="21" xfId="0" applyNumberFormat="1" applyFont="1" applyFill="1" applyBorder="1"/>
    <xf numFmtId="178" fontId="0" fillId="6" borderId="31" xfId="0" applyNumberFormat="1" applyFill="1" applyBorder="1"/>
    <xf numFmtId="178" fontId="0" fillId="2" borderId="32" xfId="0" applyNumberFormat="1" applyFill="1" applyBorder="1"/>
    <xf numFmtId="178" fontId="0" fillId="6" borderId="33" xfId="0" applyNumberFormat="1" applyFill="1" applyBorder="1"/>
    <xf numFmtId="178" fontId="5" fillId="5" borderId="11" xfId="0" applyNumberFormat="1" applyFont="1" applyFill="1" applyBorder="1"/>
    <xf numFmtId="178" fontId="2" fillId="12" borderId="32" xfId="0" applyNumberFormat="1" applyFont="1" applyFill="1" applyBorder="1"/>
    <xf numFmtId="178" fontId="0" fillId="6" borderId="32" xfId="0" applyNumberFormat="1" applyFill="1" applyBorder="1"/>
    <xf numFmtId="178" fontId="5" fillId="11" borderId="11" xfId="0" applyNumberFormat="1" applyFont="1" applyFill="1" applyBorder="1"/>
    <xf numFmtId="178" fontId="12" fillId="0" borderId="6" xfId="0" applyNumberFormat="1" applyFont="1" applyBorder="1"/>
    <xf numFmtId="178" fontId="12" fillId="2" borderId="5" xfId="0" applyNumberFormat="1" applyFont="1" applyFill="1" applyBorder="1"/>
    <xf numFmtId="178" fontId="12" fillId="0" borderId="4" xfId="0" applyNumberFormat="1" applyFont="1" applyBorder="1"/>
    <xf numFmtId="178" fontId="12" fillId="2" borderId="4" xfId="0" applyNumberFormat="1" applyFont="1" applyFill="1" applyBorder="1"/>
    <xf numFmtId="178" fontId="5" fillId="3" borderId="11" xfId="0" applyNumberFormat="1" applyFont="1" applyFill="1" applyBorder="1"/>
    <xf numFmtId="178" fontId="12" fillId="0" borderId="20" xfId="0" applyNumberFormat="1" applyFont="1" applyBorder="1"/>
    <xf numFmtId="178" fontId="0" fillId="10" borderId="17" xfId="0" applyNumberFormat="1" applyFill="1" applyBorder="1" applyAlignment="1">
      <alignment horizontal="center" vertical="center"/>
    </xf>
    <xf numFmtId="178" fontId="0" fillId="10" borderId="11" xfId="0" applyNumberFormat="1" applyFill="1" applyBorder="1"/>
    <xf numFmtId="178" fontId="0" fillId="14" borderId="11" xfId="0" applyNumberFormat="1" applyFill="1" applyBorder="1" applyAlignment="1">
      <alignment vertical="center"/>
    </xf>
    <xf numFmtId="178" fontId="5" fillId="14" borderId="11" xfId="0" applyNumberFormat="1" applyFont="1" applyFill="1" applyBorder="1"/>
    <xf numFmtId="178" fontId="5" fillId="4" borderId="11" xfId="0" applyNumberFormat="1" applyFont="1" applyFill="1" applyBorder="1"/>
    <xf numFmtId="178" fontId="12" fillId="2" borderId="20" xfId="0" applyNumberFormat="1" applyFont="1" applyFill="1" applyBorder="1"/>
    <xf numFmtId="0" fontId="15" fillId="7" borderId="37" xfId="0" applyFont="1" applyFill="1" applyBorder="1" applyProtection="1">
      <protection locked="0"/>
    </xf>
    <xf numFmtId="177" fontId="13" fillId="15" borderId="38" xfId="0" applyNumberFormat="1" applyFont="1" applyFill="1" applyBorder="1"/>
    <xf numFmtId="177" fontId="13" fillId="14" borderId="30" xfId="0" applyNumberFormat="1" applyFont="1" applyFill="1" applyBorder="1"/>
    <xf numFmtId="176" fontId="12" fillId="2" borderId="18" xfId="0" applyNumberFormat="1" applyFont="1" applyFill="1" applyBorder="1"/>
    <xf numFmtId="176" fontId="14" fillId="12" borderId="18" xfId="0" applyNumberFormat="1" applyFont="1" applyFill="1" applyBorder="1"/>
    <xf numFmtId="176" fontId="12" fillId="0" borderId="39" xfId="0" applyNumberFormat="1" applyFont="1" applyBorder="1"/>
    <xf numFmtId="177" fontId="13" fillId="14" borderId="10" xfId="0" applyNumberFormat="1" applyFont="1" applyFill="1" applyBorder="1"/>
    <xf numFmtId="176" fontId="12" fillId="0" borderId="24" xfId="0" applyNumberFormat="1" applyFont="1" applyBorder="1"/>
    <xf numFmtId="178" fontId="5" fillId="15" borderId="11" xfId="0" applyNumberFormat="1" applyFont="1" applyFill="1" applyBorder="1"/>
    <xf numFmtId="178" fontId="5" fillId="15" borderId="36" xfId="0" applyNumberFormat="1" applyFont="1" applyFill="1" applyBorder="1"/>
    <xf numFmtId="178" fontId="0" fillId="16" borderId="10" xfId="0" applyNumberFormat="1" applyFill="1" applyBorder="1" applyAlignment="1">
      <alignment horizontal="center" vertical="center"/>
    </xf>
    <xf numFmtId="178" fontId="5" fillId="16" borderId="59" xfId="0" applyNumberFormat="1" applyFont="1" applyFill="1" applyBorder="1"/>
    <xf numFmtId="177" fontId="13" fillId="16" borderId="15" xfId="0" applyNumberFormat="1" applyFont="1" applyFill="1" applyBorder="1"/>
    <xf numFmtId="177" fontId="13" fillId="16" borderId="26" xfId="0" applyNumberFormat="1" applyFont="1" applyFill="1" applyBorder="1"/>
    <xf numFmtId="0" fontId="19" fillId="0" borderId="0" xfId="0" applyFont="1" applyAlignment="1" applyProtection="1">
      <alignment vertical="center"/>
      <protection locked="0"/>
    </xf>
    <xf numFmtId="176" fontId="21" fillId="0" borderId="0" xfId="0" applyNumberFormat="1" applyFont="1" applyAlignment="1">
      <alignment vertical="center"/>
    </xf>
    <xf numFmtId="176" fontId="23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center"/>
    </xf>
    <xf numFmtId="0" fontId="25" fillId="0" borderId="0" xfId="0" applyFont="1"/>
    <xf numFmtId="176" fontId="24" fillId="0" borderId="0" xfId="0" applyNumberFormat="1" applyFont="1"/>
    <xf numFmtId="176" fontId="24" fillId="6" borderId="0" xfId="0" applyNumberFormat="1" applyFont="1" applyFill="1"/>
    <xf numFmtId="0" fontId="24" fillId="0" borderId="0" xfId="0" applyFont="1"/>
    <xf numFmtId="176" fontId="26" fillId="0" borderId="0" xfId="0" applyNumberFormat="1" applyFont="1"/>
    <xf numFmtId="177" fontId="20" fillId="6" borderId="0" xfId="0" applyNumberFormat="1" applyFont="1" applyFill="1" applyAlignment="1">
      <alignment vertical="center"/>
    </xf>
    <xf numFmtId="176" fontId="20" fillId="6" borderId="0" xfId="0" applyNumberFormat="1" applyFont="1" applyFill="1" applyAlignment="1">
      <alignment vertical="center" wrapText="1"/>
    </xf>
    <xf numFmtId="176" fontId="27" fillId="6" borderId="0" xfId="0" applyNumberFormat="1" applyFont="1" applyFill="1" applyAlignment="1">
      <alignment vertical="center" wrapText="1"/>
    </xf>
    <xf numFmtId="179" fontId="20" fillId="6" borderId="0" xfId="0" applyNumberFormat="1" applyFont="1" applyFill="1" applyAlignment="1">
      <alignment horizontal="left" vertical="center"/>
    </xf>
    <xf numFmtId="0" fontId="19" fillId="0" borderId="0" xfId="0" applyFont="1"/>
    <xf numFmtId="0" fontId="24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4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Protection="1">
      <protection locked="0"/>
    </xf>
    <xf numFmtId="177" fontId="19" fillId="0" borderId="35" xfId="0" applyNumberFormat="1" applyFont="1" applyBorder="1" applyAlignment="1">
      <alignment horizontal="center" vertical="center"/>
    </xf>
    <xf numFmtId="177" fontId="19" fillId="0" borderId="35" xfId="0" applyNumberFormat="1" applyFont="1" applyBorder="1" applyAlignment="1" applyProtection="1">
      <alignment horizontal="center" vertical="center"/>
      <protection locked="0"/>
    </xf>
    <xf numFmtId="177" fontId="19" fillId="0" borderId="63" xfId="0" applyNumberFormat="1" applyFont="1" applyBorder="1" applyAlignment="1" applyProtection="1">
      <alignment horizontal="center" vertical="center"/>
      <protection locked="0"/>
    </xf>
    <xf numFmtId="177" fontId="17" fillId="2" borderId="65" xfId="0" applyNumberFormat="1" applyFont="1" applyFill="1" applyBorder="1" applyAlignment="1">
      <alignment horizontal="center" vertical="center"/>
    </xf>
    <xf numFmtId="177" fontId="17" fillId="2" borderId="66" xfId="0" applyNumberFormat="1" applyFont="1" applyFill="1" applyBorder="1" applyAlignment="1">
      <alignment horizontal="center" vertical="center"/>
    </xf>
    <xf numFmtId="178" fontId="24" fillId="6" borderId="0" xfId="0" applyNumberFormat="1" applyFont="1" applyFill="1" applyAlignment="1">
      <alignment horizontal="left"/>
    </xf>
    <xf numFmtId="177" fontId="24" fillId="6" borderId="0" xfId="0" applyNumberFormat="1" applyFont="1" applyFill="1" applyAlignment="1">
      <alignment horizontal="center"/>
    </xf>
    <xf numFmtId="0" fontId="24" fillId="6" borderId="0" xfId="0" applyFont="1" applyFill="1" applyProtection="1">
      <protection locked="0"/>
    </xf>
    <xf numFmtId="177" fontId="19" fillId="6" borderId="35" xfId="0" applyNumberFormat="1" applyFont="1" applyFill="1" applyBorder="1" applyAlignment="1" applyProtection="1">
      <alignment horizontal="center" vertical="center"/>
      <protection locked="0"/>
    </xf>
    <xf numFmtId="177" fontId="19" fillId="6" borderId="63" xfId="0" applyNumberFormat="1" applyFont="1" applyFill="1" applyBorder="1" applyAlignment="1" applyProtection="1">
      <alignment horizontal="center" vertical="center"/>
      <protection locked="0"/>
    </xf>
    <xf numFmtId="177" fontId="19" fillId="2" borderId="68" xfId="0" applyNumberFormat="1" applyFont="1" applyFill="1" applyBorder="1" applyAlignment="1" applyProtection="1">
      <alignment horizontal="center" vertical="center"/>
      <protection locked="0"/>
    </xf>
    <xf numFmtId="177" fontId="19" fillId="2" borderId="69" xfId="0" applyNumberFormat="1" applyFont="1" applyFill="1" applyBorder="1" applyAlignment="1" applyProtection="1">
      <alignment horizontal="center" vertical="center"/>
      <protection locked="0"/>
    </xf>
    <xf numFmtId="0" fontId="17" fillId="16" borderId="60" xfId="0" applyFont="1" applyFill="1" applyBorder="1" applyAlignment="1">
      <alignment horizontal="center" vertical="center"/>
    </xf>
    <xf numFmtId="0" fontId="17" fillId="16" borderId="61" xfId="0" applyFont="1" applyFill="1" applyBorder="1" applyAlignment="1">
      <alignment horizontal="center" vertical="center"/>
    </xf>
    <xf numFmtId="176" fontId="18" fillId="16" borderId="44" xfId="0" applyNumberFormat="1" applyFont="1" applyFill="1" applyBorder="1" applyAlignment="1" applyProtection="1">
      <alignment horizontal="center" vertical="center"/>
      <protection locked="0"/>
    </xf>
    <xf numFmtId="176" fontId="18" fillId="16" borderId="45" xfId="0" applyNumberFormat="1" applyFont="1" applyFill="1" applyBorder="1" applyAlignment="1" applyProtection="1">
      <alignment horizontal="center" vertical="center"/>
      <protection locked="0"/>
    </xf>
    <xf numFmtId="176" fontId="31" fillId="0" borderId="0" xfId="0" applyNumberFormat="1" applyFont="1"/>
    <xf numFmtId="177" fontId="27" fillId="6" borderId="0" xfId="0" applyNumberFormat="1" applyFont="1" applyFill="1" applyAlignment="1">
      <alignment vertical="center"/>
    </xf>
    <xf numFmtId="177" fontId="17" fillId="2" borderId="72" xfId="0" applyNumberFormat="1" applyFont="1" applyFill="1" applyBorder="1" applyAlignment="1">
      <alignment horizontal="center" vertical="center"/>
    </xf>
    <xf numFmtId="177" fontId="19" fillId="2" borderId="73" xfId="0" applyNumberFormat="1" applyFont="1" applyFill="1" applyBorder="1" applyAlignment="1" applyProtection="1">
      <alignment horizontal="center" vertical="center"/>
      <protection locked="0"/>
    </xf>
    <xf numFmtId="177" fontId="19" fillId="6" borderId="74" xfId="0" applyNumberFormat="1" applyFont="1" applyFill="1" applyBorder="1" applyAlignment="1" applyProtection="1">
      <alignment horizontal="center" vertical="center"/>
      <protection locked="0"/>
    </xf>
    <xf numFmtId="177" fontId="19" fillId="0" borderId="74" xfId="0" applyNumberFormat="1" applyFont="1" applyBorder="1" applyAlignment="1" applyProtection="1">
      <alignment horizontal="center" vertical="center"/>
      <protection locked="0"/>
    </xf>
    <xf numFmtId="0" fontId="32" fillId="6" borderId="64" xfId="0" applyFont="1" applyFill="1" applyBorder="1" applyAlignment="1">
      <alignment horizontal="center" vertical="center"/>
    </xf>
    <xf numFmtId="0" fontId="33" fillId="16" borderId="71" xfId="0" applyFont="1" applyFill="1" applyBorder="1" applyAlignment="1">
      <alignment horizontal="center" vertical="top"/>
    </xf>
    <xf numFmtId="0" fontId="32" fillId="6" borderId="66" xfId="0" applyFont="1" applyFill="1" applyBorder="1" applyAlignment="1">
      <alignment horizontal="center" vertical="center"/>
    </xf>
    <xf numFmtId="177" fontId="19" fillId="0" borderId="74" xfId="0" applyNumberFormat="1" applyFont="1" applyBorder="1" applyAlignment="1">
      <alignment horizontal="center" vertical="center"/>
    </xf>
    <xf numFmtId="177" fontId="19" fillId="2" borderId="76" xfId="0" applyNumberFormat="1" applyFont="1" applyFill="1" applyBorder="1" applyAlignment="1" applyProtection="1">
      <alignment horizontal="center" vertical="center"/>
      <protection locked="0"/>
    </xf>
    <xf numFmtId="177" fontId="19" fillId="6" borderId="75" xfId="0" applyNumberFormat="1" applyFont="1" applyFill="1" applyBorder="1" applyAlignment="1" applyProtection="1">
      <alignment horizontal="center" vertical="center"/>
      <protection locked="0"/>
    </xf>
    <xf numFmtId="177" fontId="19" fillId="0" borderId="75" xfId="0" applyNumberFormat="1" applyFont="1" applyBorder="1" applyAlignment="1" applyProtection="1">
      <alignment horizontal="center" vertical="center"/>
      <protection locked="0"/>
    </xf>
    <xf numFmtId="177" fontId="19" fillId="6" borderId="78" xfId="0" applyNumberFormat="1" applyFont="1" applyFill="1" applyBorder="1" applyAlignment="1" applyProtection="1">
      <alignment horizontal="center" vertical="center"/>
      <protection locked="0"/>
    </xf>
    <xf numFmtId="177" fontId="19" fillId="2" borderId="79" xfId="0" applyNumberFormat="1" applyFont="1" applyFill="1" applyBorder="1" applyAlignment="1" applyProtection="1">
      <alignment horizontal="center" vertical="center"/>
      <protection locked="0"/>
    </xf>
    <xf numFmtId="178" fontId="33" fillId="6" borderId="64" xfId="0" applyNumberFormat="1" applyFont="1" applyFill="1" applyBorder="1" applyAlignment="1">
      <alignment horizontal="center" vertical="center"/>
    </xf>
    <xf numFmtId="178" fontId="32" fillId="6" borderId="64" xfId="0" applyNumberFormat="1" applyFont="1" applyFill="1" applyBorder="1" applyAlignment="1">
      <alignment horizontal="center" vertical="center"/>
    </xf>
    <xf numFmtId="177" fontId="19" fillId="0" borderId="78" xfId="0" applyNumberFormat="1" applyFont="1" applyBorder="1" applyAlignment="1" applyProtection="1">
      <alignment horizontal="center" vertical="center"/>
      <protection locked="0"/>
    </xf>
    <xf numFmtId="178" fontId="20" fillId="13" borderId="48" xfId="0" applyNumberFormat="1" applyFont="1" applyFill="1" applyBorder="1" applyAlignment="1" applyProtection="1">
      <alignment horizontal="left" vertical="center"/>
      <protection locked="0"/>
    </xf>
    <xf numFmtId="177" fontId="20" fillId="13" borderId="5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vertical="center"/>
      <protection locked="0"/>
    </xf>
    <xf numFmtId="178" fontId="18" fillId="2" borderId="67" xfId="0" applyNumberFormat="1" applyFont="1" applyFill="1" applyBorder="1" applyAlignment="1">
      <alignment horizontal="left" vertical="center"/>
    </xf>
    <xf numFmtId="177" fontId="18" fillId="2" borderId="68" xfId="0" applyNumberFormat="1" applyFont="1" applyFill="1" applyBorder="1" applyAlignment="1" applyProtection="1">
      <alignment horizontal="center" vertical="center"/>
      <protection locked="0"/>
    </xf>
    <xf numFmtId="177" fontId="18" fillId="2" borderId="73" xfId="0" applyNumberFormat="1" applyFont="1" applyFill="1" applyBorder="1" applyAlignment="1" applyProtection="1">
      <alignment horizontal="center" vertical="center"/>
      <protection locked="0"/>
    </xf>
    <xf numFmtId="177" fontId="18" fillId="2" borderId="69" xfId="0" applyNumberFormat="1" applyFont="1" applyFill="1" applyBorder="1" applyAlignment="1" applyProtection="1">
      <alignment horizontal="center" vertical="center"/>
      <protection locked="0"/>
    </xf>
    <xf numFmtId="178" fontId="18" fillId="6" borderId="62" xfId="0" applyNumberFormat="1" applyFont="1" applyFill="1" applyBorder="1" applyAlignment="1">
      <alignment horizontal="left" vertical="center"/>
    </xf>
    <xf numFmtId="177" fontId="18" fillId="6" borderId="35" xfId="0" applyNumberFormat="1" applyFont="1" applyFill="1" applyBorder="1" applyAlignment="1" applyProtection="1">
      <alignment horizontal="center" vertical="center"/>
      <protection locked="0"/>
    </xf>
    <xf numFmtId="177" fontId="18" fillId="6" borderId="74" xfId="0" applyNumberFormat="1" applyFont="1" applyFill="1" applyBorder="1" applyAlignment="1" applyProtection="1">
      <alignment horizontal="center" vertical="center"/>
      <protection locked="0"/>
    </xf>
    <xf numFmtId="177" fontId="18" fillId="6" borderId="63" xfId="0" applyNumberFormat="1" applyFont="1" applyFill="1" applyBorder="1" applyAlignment="1" applyProtection="1">
      <alignment horizontal="center" vertical="center"/>
      <protection locked="0"/>
    </xf>
    <xf numFmtId="177" fontId="18" fillId="0" borderId="35" xfId="0" applyNumberFormat="1" applyFont="1" applyBorder="1" applyAlignment="1" applyProtection="1">
      <alignment horizontal="center" vertical="center"/>
      <protection locked="0"/>
    </xf>
    <xf numFmtId="177" fontId="18" fillId="0" borderId="74" xfId="0" applyNumberFormat="1" applyFont="1" applyBorder="1" applyAlignment="1" applyProtection="1">
      <alignment horizontal="center" vertical="center"/>
      <protection locked="0"/>
    </xf>
    <xf numFmtId="177" fontId="18" fillId="0" borderId="63" xfId="0" applyNumberFormat="1" applyFont="1" applyBorder="1" applyAlignment="1" applyProtection="1">
      <alignment horizontal="center" vertical="center"/>
      <protection locked="0"/>
    </xf>
    <xf numFmtId="178" fontId="20" fillId="6" borderId="64" xfId="0" applyNumberFormat="1" applyFont="1" applyFill="1" applyBorder="1" applyAlignment="1">
      <alignment horizontal="center" vertical="center"/>
    </xf>
    <xf numFmtId="177" fontId="20" fillId="2" borderId="65" xfId="0" applyNumberFormat="1" applyFont="1" applyFill="1" applyBorder="1" applyAlignment="1">
      <alignment horizontal="center" vertical="center"/>
    </xf>
    <xf numFmtId="177" fontId="20" fillId="2" borderId="72" xfId="0" applyNumberFormat="1" applyFont="1" applyFill="1" applyBorder="1" applyAlignment="1">
      <alignment horizontal="center" vertical="center"/>
    </xf>
    <xf numFmtId="177" fontId="20" fillId="2" borderId="66" xfId="0" applyNumberFormat="1" applyFont="1" applyFill="1" applyBorder="1" applyAlignment="1">
      <alignment horizontal="center" vertical="center"/>
    </xf>
    <xf numFmtId="176" fontId="38" fillId="0" borderId="0" xfId="0" applyNumberFormat="1" applyFont="1"/>
    <xf numFmtId="0" fontId="18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33" fillId="0" borderId="0" xfId="0" applyFont="1"/>
    <xf numFmtId="178" fontId="18" fillId="6" borderId="67" xfId="0" applyNumberFormat="1" applyFont="1" applyFill="1" applyBorder="1" applyAlignment="1">
      <alignment horizontal="left" vertical="center"/>
    </xf>
    <xf numFmtId="177" fontId="18" fillId="6" borderId="68" xfId="0" applyNumberFormat="1" applyFont="1" applyFill="1" applyBorder="1" applyAlignment="1" applyProtection="1">
      <alignment horizontal="center" vertical="center"/>
      <protection locked="0"/>
    </xf>
    <xf numFmtId="177" fontId="18" fillId="6" borderId="69" xfId="0" applyNumberFormat="1" applyFont="1" applyFill="1" applyBorder="1" applyAlignment="1" applyProtection="1">
      <alignment horizontal="center" vertical="center"/>
      <protection locked="0"/>
    </xf>
    <xf numFmtId="176" fontId="38" fillId="6" borderId="0" xfId="0" applyNumberFormat="1" applyFont="1" applyFill="1"/>
    <xf numFmtId="177" fontId="20" fillId="6" borderId="63" xfId="0" applyNumberFormat="1" applyFont="1" applyFill="1" applyBorder="1" applyAlignment="1" applyProtection="1">
      <alignment horizontal="center" vertical="center"/>
      <protection locked="0"/>
    </xf>
    <xf numFmtId="0" fontId="24" fillId="6" borderId="0" xfId="0" applyFont="1" applyFill="1"/>
    <xf numFmtId="177" fontId="19" fillId="6" borderId="68" xfId="0" applyNumberFormat="1" applyFont="1" applyFill="1" applyBorder="1" applyAlignment="1" applyProtection="1">
      <alignment horizontal="center" vertical="center"/>
      <protection locked="0"/>
    </xf>
    <xf numFmtId="177" fontId="19" fillId="6" borderId="69" xfId="0" applyNumberFormat="1" applyFont="1" applyFill="1" applyBorder="1" applyAlignment="1" applyProtection="1">
      <alignment horizontal="center" vertical="center"/>
      <protection locked="0"/>
    </xf>
    <xf numFmtId="177" fontId="19" fillId="6" borderId="79" xfId="0" applyNumberFormat="1" applyFont="1" applyFill="1" applyBorder="1" applyAlignment="1" applyProtection="1">
      <alignment horizontal="center" vertical="center"/>
      <protection locked="0"/>
    </xf>
    <xf numFmtId="177" fontId="19" fillId="6" borderId="73" xfId="0" applyNumberFormat="1" applyFont="1" applyFill="1" applyBorder="1" applyAlignment="1" applyProtection="1">
      <alignment horizontal="center" vertical="center"/>
      <protection locked="0"/>
    </xf>
    <xf numFmtId="177" fontId="39" fillId="13" borderId="49" xfId="0" applyNumberFormat="1" applyFont="1" applyFill="1" applyBorder="1" applyAlignment="1" applyProtection="1">
      <alignment horizontal="right" vertical="center"/>
      <protection locked="0"/>
    </xf>
    <xf numFmtId="178" fontId="20" fillId="2" borderId="64" xfId="0" applyNumberFormat="1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left"/>
      <protection locked="0"/>
    </xf>
    <xf numFmtId="0" fontId="16" fillId="6" borderId="7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6" fillId="6" borderId="0" xfId="0" applyFont="1" applyFill="1" applyAlignment="1" applyProtection="1">
      <alignment horizontal="left"/>
      <protection locked="0"/>
    </xf>
    <xf numFmtId="0" fontId="27" fillId="0" borderId="70" xfId="0" applyFont="1" applyBorder="1" applyProtection="1">
      <protection locked="0"/>
    </xf>
    <xf numFmtId="176" fontId="22" fillId="0" borderId="0" xfId="0" applyNumberFormat="1" applyFont="1" applyAlignment="1">
      <alignment vertical="top"/>
    </xf>
    <xf numFmtId="176" fontId="23" fillId="0" borderId="0" xfId="0" applyNumberFormat="1" applyFont="1" applyAlignment="1">
      <alignment vertical="top"/>
    </xf>
    <xf numFmtId="176" fontId="21" fillId="0" borderId="0" xfId="0" applyNumberFormat="1" applyFont="1" applyAlignment="1">
      <alignment horizontal="center" vertical="center"/>
    </xf>
    <xf numFmtId="177" fontId="13" fillId="5" borderId="22" xfId="0" applyNumberFormat="1" applyFont="1" applyFill="1" applyBorder="1"/>
    <xf numFmtId="177" fontId="13" fillId="11" borderId="22" xfId="0" applyNumberFormat="1" applyFont="1" applyFill="1" applyBorder="1"/>
    <xf numFmtId="177" fontId="13" fillId="3" borderId="22" xfId="0" applyNumberFormat="1" applyFont="1" applyFill="1" applyBorder="1"/>
    <xf numFmtId="177" fontId="13" fillId="16" borderId="91" xfId="0" applyNumberFormat="1" applyFont="1" applyFill="1" applyBorder="1"/>
    <xf numFmtId="177" fontId="12" fillId="10" borderId="22" xfId="0" applyNumberFormat="1" applyFont="1" applyFill="1" applyBorder="1"/>
    <xf numFmtId="177" fontId="13" fillId="15" borderId="22" xfId="0" applyNumberFormat="1" applyFont="1" applyFill="1" applyBorder="1"/>
    <xf numFmtId="177" fontId="13" fillId="4" borderId="22" xfId="0" applyNumberFormat="1" applyFont="1" applyFill="1" applyBorder="1"/>
    <xf numFmtId="177" fontId="13" fillId="15" borderId="92" xfId="0" applyNumberFormat="1" applyFont="1" applyFill="1" applyBorder="1"/>
    <xf numFmtId="177" fontId="43" fillId="0" borderId="0" xfId="0" applyNumberFormat="1" applyFont="1"/>
    <xf numFmtId="177" fontId="42" fillId="0" borderId="0" xfId="0" applyNumberFormat="1" applyFont="1" applyAlignment="1">
      <alignment horizontal="center" vertical="center"/>
    </xf>
    <xf numFmtId="177" fontId="41" fillId="0" borderId="0" xfId="0" applyNumberFormat="1" applyFont="1" applyAlignment="1">
      <alignment horizontal="center" vertical="center"/>
    </xf>
    <xf numFmtId="0" fontId="44" fillId="6" borderId="0" xfId="0" applyFont="1" applyFill="1" applyAlignment="1">
      <alignment horizontal="center" vertical="center"/>
    </xf>
    <xf numFmtId="0" fontId="5" fillId="17" borderId="0" xfId="0" applyFont="1" applyFill="1"/>
    <xf numFmtId="0" fontId="44" fillId="6" borderId="0" xfId="0" applyFont="1" applyFill="1" applyAlignment="1">
      <alignment horizontal="left" vertical="center"/>
    </xf>
    <xf numFmtId="0" fontId="46" fillId="0" borderId="0" xfId="1"/>
    <xf numFmtId="0" fontId="0" fillId="7" borderId="95" xfId="0" applyFill="1" applyBorder="1" applyAlignment="1">
      <alignment horizontal="center" vertical="center"/>
    </xf>
    <xf numFmtId="0" fontId="0" fillId="7" borderId="96" xfId="0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180" fontId="17" fillId="16" borderId="60" xfId="0" applyNumberFormat="1" applyFont="1" applyFill="1" applyBorder="1" applyAlignment="1">
      <alignment horizontal="center" vertical="center"/>
    </xf>
    <xf numFmtId="180" fontId="17" fillId="16" borderId="61" xfId="0" applyNumberFormat="1" applyFont="1" applyFill="1" applyBorder="1" applyAlignment="1">
      <alignment horizontal="center" vertical="center"/>
    </xf>
    <xf numFmtId="181" fontId="32" fillId="6" borderId="65" xfId="0" applyNumberFormat="1" applyFont="1" applyFill="1" applyBorder="1" applyAlignment="1">
      <alignment horizontal="center" vertical="center"/>
    </xf>
    <xf numFmtId="181" fontId="32" fillId="6" borderId="66" xfId="0" applyNumberFormat="1" applyFont="1" applyFill="1" applyBorder="1" applyAlignment="1">
      <alignment horizontal="center" vertical="center"/>
    </xf>
    <xf numFmtId="180" fontId="32" fillId="6" borderId="65" xfId="0" applyNumberFormat="1" applyFont="1" applyFill="1" applyBorder="1" applyAlignment="1">
      <alignment horizontal="center" vertical="center"/>
    </xf>
    <xf numFmtId="177" fontId="18" fillId="2" borderId="60" xfId="0" applyNumberFormat="1" applyFont="1" applyFill="1" applyBorder="1" applyAlignment="1" applyProtection="1">
      <alignment horizontal="center" vertical="center"/>
      <protection locked="0"/>
    </xf>
    <xf numFmtId="177" fontId="19" fillId="2" borderId="60" xfId="0" applyNumberFormat="1" applyFont="1" applyFill="1" applyBorder="1" applyAlignment="1" applyProtection="1">
      <alignment horizontal="center" vertical="center"/>
      <protection locked="0"/>
    </xf>
    <xf numFmtId="177" fontId="19" fillId="2" borderId="61" xfId="0" applyNumberFormat="1" applyFont="1" applyFill="1" applyBorder="1" applyAlignment="1" applyProtection="1">
      <alignment horizontal="center" vertical="center"/>
      <protection locked="0"/>
    </xf>
    <xf numFmtId="0" fontId="47" fillId="6" borderId="0" xfId="0" applyFont="1" applyFill="1" applyProtection="1">
      <protection locked="0"/>
    </xf>
    <xf numFmtId="0" fontId="47" fillId="0" borderId="0" xfId="0" applyFont="1" applyProtection="1">
      <protection locked="0"/>
    </xf>
    <xf numFmtId="0" fontId="48" fillId="8" borderId="1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8" fillId="6" borderId="7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177" fontId="50" fillId="18" borderId="47" xfId="0" applyNumberFormat="1" applyFont="1" applyFill="1" applyBorder="1" applyAlignment="1" applyProtection="1">
      <alignment horizontal="right" vertical="center"/>
      <protection locked="0"/>
    </xf>
    <xf numFmtId="177" fontId="18" fillId="18" borderId="47" xfId="0" applyNumberFormat="1" applyFont="1" applyFill="1" applyBorder="1" applyAlignment="1" applyProtection="1">
      <alignment horizontal="right" vertical="center"/>
      <protection locked="0"/>
    </xf>
    <xf numFmtId="177" fontId="18" fillId="18" borderId="0" xfId="0" applyNumberFormat="1" applyFont="1" applyFill="1" applyAlignment="1" applyProtection="1">
      <alignment horizontal="left" vertical="center"/>
      <protection locked="0"/>
    </xf>
    <xf numFmtId="177" fontId="18" fillId="18" borderId="0" xfId="0" applyNumberFormat="1" applyFont="1" applyFill="1" applyAlignment="1" applyProtection="1">
      <alignment horizontal="right" vertical="center"/>
      <protection locked="0"/>
    </xf>
    <xf numFmtId="177" fontId="37" fillId="18" borderId="0" xfId="0" applyNumberFormat="1" applyFont="1" applyFill="1" applyAlignment="1" applyProtection="1">
      <alignment horizontal="right" vertical="center"/>
      <protection locked="0"/>
    </xf>
    <xf numFmtId="178" fontId="18" fillId="0" borderId="46" xfId="0" applyNumberFormat="1" applyFont="1" applyBorder="1" applyAlignment="1">
      <alignment horizontal="left" vertical="center"/>
    </xf>
    <xf numFmtId="177" fontId="20" fillId="13" borderId="50" xfId="0" applyNumberFormat="1" applyFont="1" applyFill="1" applyBorder="1" applyAlignment="1">
      <alignment horizontal="right" vertical="center"/>
    </xf>
    <xf numFmtId="177" fontId="18" fillId="0" borderId="47" xfId="0" applyNumberFormat="1" applyFont="1" applyBorder="1" applyAlignment="1">
      <alignment horizontal="right" vertical="center"/>
    </xf>
    <xf numFmtId="176" fontId="37" fillId="16" borderId="40" xfId="0" applyNumberFormat="1" applyFont="1" applyFill="1" applyBorder="1" applyAlignment="1" applyProtection="1">
      <alignment horizontal="center" vertical="center"/>
      <protection locked="0"/>
    </xf>
    <xf numFmtId="0" fontId="51" fillId="13" borderId="9" xfId="0" applyFont="1" applyFill="1" applyBorder="1" applyAlignment="1">
      <alignment horizontal="center" vertical="center"/>
    </xf>
    <xf numFmtId="0" fontId="52" fillId="19" borderId="100" xfId="0" applyFont="1" applyFill="1" applyBorder="1" applyAlignment="1">
      <alignment vertical="center"/>
    </xf>
    <xf numFmtId="0" fontId="55" fillId="19" borderId="105" xfId="0" applyFont="1" applyFill="1" applyBorder="1" applyAlignment="1">
      <alignment horizontal="center" vertical="center"/>
    </xf>
    <xf numFmtId="0" fontId="56" fillId="13" borderId="34" xfId="0" applyFont="1" applyFill="1" applyBorder="1" applyAlignment="1">
      <alignment vertical="center"/>
    </xf>
    <xf numFmtId="0" fontId="55" fillId="13" borderId="117" xfId="0" applyFont="1" applyFill="1" applyBorder="1" applyAlignment="1">
      <alignment vertical="center"/>
    </xf>
    <xf numFmtId="182" fontId="0" fillId="0" borderId="0" xfId="0" applyNumberFormat="1"/>
    <xf numFmtId="182" fontId="53" fillId="0" borderId="101" xfId="0" applyNumberFormat="1" applyFont="1" applyBorder="1" applyAlignment="1">
      <alignment horizontal="center" vertical="center"/>
    </xf>
    <xf numFmtId="182" fontId="53" fillId="13" borderId="118" xfId="0" applyNumberFormat="1" applyFont="1" applyFill="1" applyBorder="1" applyAlignment="1">
      <alignment vertical="center"/>
    </xf>
    <xf numFmtId="182" fontId="54" fillId="0" borderId="102" xfId="0" applyNumberFormat="1" applyFont="1" applyBorder="1" applyAlignment="1">
      <alignment horizontal="center" vertical="center"/>
    </xf>
    <xf numFmtId="182" fontId="54" fillId="13" borderId="118" xfId="0" applyNumberFormat="1" applyFont="1" applyFill="1" applyBorder="1" applyAlignment="1">
      <alignment vertical="center"/>
    </xf>
    <xf numFmtId="182" fontId="54" fillId="0" borderId="103" xfId="0" applyNumberFormat="1" applyFont="1" applyBorder="1" applyAlignment="1">
      <alignment horizontal="center" vertical="center"/>
    </xf>
    <xf numFmtId="182" fontId="53" fillId="0" borderId="104" xfId="0" applyNumberFormat="1" applyFont="1" applyBorder="1" applyAlignment="1">
      <alignment horizontal="center" vertical="center"/>
    </xf>
    <xf numFmtId="182" fontId="59" fillId="0" borderId="113" xfId="0" applyNumberFormat="1" applyFont="1" applyBorder="1" applyAlignment="1">
      <alignment horizontal="center" vertical="center"/>
    </xf>
    <xf numFmtId="182" fontId="54" fillId="0" borderId="91" xfId="0" applyNumberFormat="1" applyFont="1" applyBorder="1" applyAlignment="1">
      <alignment horizontal="center" vertical="center"/>
    </xf>
    <xf numFmtId="182" fontId="57" fillId="0" borderId="114" xfId="0" applyNumberFormat="1" applyFont="1" applyBorder="1" applyAlignment="1">
      <alignment horizontal="center" vertical="center"/>
    </xf>
    <xf numFmtId="177" fontId="18" fillId="6" borderId="73" xfId="0" applyNumberFormat="1" applyFont="1" applyFill="1" applyBorder="1" applyAlignment="1" applyProtection="1">
      <alignment horizontal="center" vertical="center"/>
      <protection locked="0"/>
    </xf>
    <xf numFmtId="177" fontId="39" fillId="13" borderId="49" xfId="0" applyNumberFormat="1" applyFont="1" applyFill="1" applyBorder="1" applyAlignment="1">
      <alignment horizontal="right" vertical="center"/>
    </xf>
    <xf numFmtId="177" fontId="19" fillId="2" borderId="68" xfId="0" applyNumberFormat="1" applyFont="1" applyFill="1" applyBorder="1" applyAlignment="1">
      <alignment horizontal="center" vertical="center"/>
    </xf>
    <xf numFmtId="177" fontId="17" fillId="2" borderId="69" xfId="0" applyNumberFormat="1" applyFont="1" applyFill="1" applyBorder="1" applyAlignment="1">
      <alignment horizontal="center" vertical="center"/>
    </xf>
    <xf numFmtId="177" fontId="19" fillId="6" borderId="35" xfId="0" applyNumberFormat="1" applyFont="1" applyFill="1" applyBorder="1" applyAlignment="1">
      <alignment horizontal="center" vertical="center"/>
    </xf>
    <xf numFmtId="177" fontId="19" fillId="6" borderId="68" xfId="0" applyNumberFormat="1" applyFont="1" applyFill="1" applyBorder="1" applyAlignment="1">
      <alignment horizontal="center" vertical="center"/>
    </xf>
    <xf numFmtId="177" fontId="17" fillId="6" borderId="63" xfId="0" applyNumberFormat="1" applyFont="1" applyFill="1" applyBorder="1" applyAlignment="1">
      <alignment horizontal="center" vertical="center"/>
    </xf>
    <xf numFmtId="178" fontId="18" fillId="2" borderId="62" xfId="0" applyNumberFormat="1" applyFont="1" applyFill="1" applyBorder="1" applyAlignment="1">
      <alignment horizontal="left" vertical="center"/>
    </xf>
    <xf numFmtId="177" fontId="19" fillId="2" borderId="35" xfId="0" applyNumberFormat="1" applyFont="1" applyFill="1" applyBorder="1" applyAlignment="1">
      <alignment horizontal="center" vertical="center"/>
    </xf>
    <xf numFmtId="177" fontId="17" fillId="2" borderId="63" xfId="0" applyNumberFormat="1" applyFont="1" applyFill="1" applyBorder="1" applyAlignment="1">
      <alignment horizontal="center" vertical="center"/>
    </xf>
    <xf numFmtId="0" fontId="20" fillId="13" borderId="64" xfId="0" applyFont="1" applyFill="1" applyBorder="1" applyAlignment="1">
      <alignment horizontal="center" vertical="center"/>
    </xf>
    <xf numFmtId="177" fontId="20" fillId="13" borderId="65" xfId="0" applyNumberFormat="1" applyFont="1" applyFill="1" applyBorder="1" applyAlignment="1">
      <alignment horizontal="center" vertical="center"/>
    </xf>
    <xf numFmtId="177" fontId="20" fillId="13" borderId="66" xfId="0" applyNumberFormat="1" applyFont="1" applyFill="1" applyBorder="1" applyAlignment="1">
      <alignment horizontal="center" vertical="center"/>
    </xf>
    <xf numFmtId="177" fontId="17" fillId="2" borderId="77" xfId="0" applyNumberFormat="1" applyFont="1" applyFill="1" applyBorder="1" applyAlignment="1">
      <alignment horizontal="center" vertical="center"/>
    </xf>
    <xf numFmtId="178" fontId="19" fillId="2" borderId="67" xfId="0" applyNumberFormat="1" applyFont="1" applyFill="1" applyBorder="1" applyAlignment="1">
      <alignment horizontal="left" vertical="center"/>
    </xf>
    <xf numFmtId="178" fontId="19" fillId="6" borderId="62" xfId="0" applyNumberFormat="1" applyFont="1" applyFill="1" applyBorder="1" applyAlignment="1">
      <alignment horizontal="left" vertical="center"/>
    </xf>
    <xf numFmtId="178" fontId="19" fillId="6" borderId="67" xfId="0" applyNumberFormat="1" applyFont="1" applyFill="1" applyBorder="1" applyAlignment="1">
      <alignment horizontal="left" vertical="center"/>
    </xf>
    <xf numFmtId="178" fontId="17" fillId="2" borderId="64" xfId="0" applyNumberFormat="1" applyFont="1" applyFill="1" applyBorder="1" applyAlignment="1">
      <alignment horizontal="center" vertical="center"/>
    </xf>
    <xf numFmtId="178" fontId="17" fillId="6" borderId="64" xfId="0" applyNumberFormat="1" applyFont="1" applyFill="1" applyBorder="1" applyAlignment="1">
      <alignment horizontal="center" vertical="center"/>
    </xf>
    <xf numFmtId="178" fontId="18" fillId="6" borderId="62" xfId="0" applyNumberFormat="1" applyFont="1" applyFill="1" applyBorder="1" applyAlignment="1" applyProtection="1">
      <alignment horizontal="left" vertical="center"/>
      <protection locked="0"/>
    </xf>
    <xf numFmtId="177" fontId="17" fillId="2" borderId="80" xfId="0" applyNumberFormat="1" applyFont="1" applyFill="1" applyBorder="1" applyAlignment="1">
      <alignment horizontal="center" vertical="center"/>
    </xf>
    <xf numFmtId="178" fontId="17" fillId="13" borderId="64" xfId="0" applyNumberFormat="1" applyFont="1" applyFill="1" applyBorder="1" applyAlignment="1">
      <alignment horizontal="center" vertical="center"/>
    </xf>
    <xf numFmtId="177" fontId="17" fillId="13" borderId="65" xfId="0" applyNumberFormat="1" applyFont="1" applyFill="1" applyBorder="1" applyAlignment="1">
      <alignment horizontal="center" vertical="center"/>
    </xf>
    <xf numFmtId="177" fontId="17" fillId="13" borderId="72" xfId="0" applyNumberFormat="1" applyFont="1" applyFill="1" applyBorder="1" applyAlignment="1">
      <alignment horizontal="center" vertical="center"/>
    </xf>
    <xf numFmtId="177" fontId="17" fillId="13" borderId="99" xfId="0" applyNumberFormat="1" applyFont="1" applyFill="1" applyBorder="1" applyAlignment="1">
      <alignment horizontal="center" vertical="center"/>
    </xf>
    <xf numFmtId="177" fontId="19" fillId="2" borderId="97" xfId="0" applyNumberFormat="1" applyFont="1" applyFill="1" applyBorder="1" applyAlignment="1" applyProtection="1">
      <alignment horizontal="center" vertical="center"/>
      <protection locked="0"/>
    </xf>
    <xf numFmtId="177" fontId="19" fillId="6" borderId="98" xfId="0" applyNumberFormat="1" applyFont="1" applyFill="1" applyBorder="1" applyAlignment="1" applyProtection="1">
      <alignment horizontal="center" vertical="center"/>
      <protection locked="0"/>
    </xf>
    <xf numFmtId="177" fontId="19" fillId="6" borderId="97" xfId="0" applyNumberFormat="1" applyFont="1" applyFill="1" applyBorder="1" applyAlignment="1" applyProtection="1">
      <alignment horizontal="center" vertical="center"/>
      <protection locked="0"/>
    </xf>
    <xf numFmtId="0" fontId="57" fillId="0" borderId="109" xfId="0" applyFont="1" applyBorder="1" applyAlignment="1" applyProtection="1">
      <alignment horizontal="center" vertical="center"/>
      <protection locked="0"/>
    </xf>
    <xf numFmtId="182" fontId="59" fillId="0" borderId="110" xfId="0" applyNumberFormat="1" applyFont="1" applyBorder="1" applyAlignment="1" applyProtection="1">
      <alignment horizontal="center" vertical="center"/>
      <protection locked="0"/>
    </xf>
    <xf numFmtId="182" fontId="57" fillId="0" borderId="111" xfId="0" applyNumberFormat="1" applyFont="1" applyBorder="1" applyAlignment="1" applyProtection="1">
      <alignment horizontal="center" vertical="center"/>
      <protection locked="0"/>
    </xf>
    <xf numFmtId="0" fontId="61" fillId="0" borderId="100" xfId="0" applyFont="1" applyBorder="1" applyAlignment="1" applyProtection="1">
      <alignment vertical="center"/>
      <protection locked="0"/>
    </xf>
    <xf numFmtId="182" fontId="62" fillId="0" borderId="101" xfId="0" applyNumberFormat="1" applyFont="1" applyBorder="1" applyAlignment="1" applyProtection="1">
      <alignment vertical="center"/>
      <protection locked="0"/>
    </xf>
    <xf numFmtId="182" fontId="61" fillId="0" borderId="102" xfId="0" applyNumberFormat="1" applyFont="1" applyBorder="1" applyAlignment="1" applyProtection="1">
      <alignment vertical="center"/>
      <protection locked="0"/>
    </xf>
    <xf numFmtId="182" fontId="61" fillId="0" borderId="103" xfId="0" applyNumberFormat="1" applyFont="1" applyBorder="1" applyAlignment="1" applyProtection="1">
      <alignment vertical="center"/>
      <protection locked="0"/>
    </xf>
    <xf numFmtId="0" fontId="61" fillId="12" borderId="109" xfId="0" applyFont="1" applyFill="1" applyBorder="1" applyAlignment="1" applyProtection="1">
      <alignment vertical="center"/>
      <protection locked="0"/>
    </xf>
    <xf numFmtId="182" fontId="62" fillId="12" borderId="110" xfId="0" applyNumberFormat="1" applyFont="1" applyFill="1" applyBorder="1" applyAlignment="1" applyProtection="1">
      <alignment vertical="center"/>
      <protection locked="0"/>
    </xf>
    <xf numFmtId="182" fontId="61" fillId="12" borderId="111" xfId="0" applyNumberFormat="1" applyFont="1" applyFill="1" applyBorder="1" applyAlignment="1" applyProtection="1">
      <alignment vertical="center"/>
      <protection locked="0"/>
    </xf>
    <xf numFmtId="182" fontId="61" fillId="12" borderId="112" xfId="0" applyNumberFormat="1" applyFont="1" applyFill="1" applyBorder="1" applyAlignment="1" applyProtection="1">
      <alignment vertical="center"/>
      <protection locked="0"/>
    </xf>
    <xf numFmtId="0" fontId="61" fillId="0" borderId="109" xfId="0" applyFont="1" applyBorder="1" applyAlignment="1" applyProtection="1">
      <alignment vertical="center"/>
      <protection locked="0"/>
    </xf>
    <xf numFmtId="182" fontId="62" fillId="0" borderId="110" xfId="0" applyNumberFormat="1" applyFont="1" applyBorder="1" applyAlignment="1" applyProtection="1">
      <alignment vertical="center"/>
      <protection locked="0"/>
    </xf>
    <xf numFmtId="182" fontId="61" fillId="0" borderId="111" xfId="0" applyNumberFormat="1" applyFont="1" applyBorder="1" applyAlignment="1" applyProtection="1">
      <alignment vertical="center"/>
      <protection locked="0"/>
    </xf>
    <xf numFmtId="182" fontId="61" fillId="0" borderId="112" xfId="0" applyNumberFormat="1" applyFont="1" applyBorder="1" applyAlignment="1" applyProtection="1">
      <alignment vertical="center"/>
      <protection locked="0"/>
    </xf>
    <xf numFmtId="182" fontId="64" fillId="0" borderId="110" xfId="0" applyNumberFormat="1" applyFont="1" applyBorder="1" applyAlignment="1" applyProtection="1">
      <alignment vertical="center"/>
      <protection locked="0"/>
    </xf>
    <xf numFmtId="0" fontId="66" fillId="13" borderId="9" xfId="0" applyFont="1" applyFill="1" applyBorder="1" applyAlignment="1">
      <alignment horizontal="center" vertical="center"/>
    </xf>
    <xf numFmtId="0" fontId="66" fillId="19" borderId="105" xfId="0" applyFont="1" applyFill="1" applyBorder="1" applyAlignment="1">
      <alignment horizontal="center" vertical="center"/>
    </xf>
    <xf numFmtId="0" fontId="67" fillId="13" borderId="34" xfId="0" applyFont="1" applyFill="1" applyBorder="1" applyAlignment="1">
      <alignment vertical="center"/>
    </xf>
    <xf numFmtId="0" fontId="49" fillId="12" borderId="109" xfId="0" applyFont="1" applyFill="1" applyBorder="1" applyAlignment="1" applyProtection="1">
      <alignment vertical="center"/>
      <protection locked="0"/>
    </xf>
    <xf numFmtId="182" fontId="70" fillId="12" borderId="110" xfId="0" applyNumberFormat="1" applyFont="1" applyFill="1" applyBorder="1" applyAlignment="1" applyProtection="1">
      <alignment vertical="center"/>
      <protection locked="0"/>
    </xf>
    <xf numFmtId="182" fontId="49" fillId="12" borderId="111" xfId="0" applyNumberFormat="1" applyFont="1" applyFill="1" applyBorder="1" applyAlignment="1" applyProtection="1">
      <alignment vertical="center"/>
      <protection locked="0"/>
    </xf>
    <xf numFmtId="182" fontId="49" fillId="12" borderId="112" xfId="0" applyNumberFormat="1" applyFont="1" applyFill="1" applyBorder="1" applyAlignment="1" applyProtection="1">
      <alignment vertical="center"/>
      <protection locked="0"/>
    </xf>
    <xf numFmtId="0" fontId="49" fillId="0" borderId="109" xfId="0" applyFont="1" applyBorder="1" applyAlignment="1" applyProtection="1">
      <alignment vertical="center"/>
      <protection locked="0"/>
    </xf>
    <xf numFmtId="182" fontId="70" fillId="0" borderId="110" xfId="0" applyNumberFormat="1" applyFont="1" applyBorder="1" applyAlignment="1" applyProtection="1">
      <alignment vertical="center"/>
      <protection locked="0"/>
    </xf>
    <xf numFmtId="182" fontId="49" fillId="0" borderId="111" xfId="0" applyNumberFormat="1" applyFont="1" applyBorder="1" applyAlignment="1" applyProtection="1">
      <alignment vertical="center"/>
      <protection locked="0"/>
    </xf>
    <xf numFmtId="182" fontId="49" fillId="0" borderId="112" xfId="0" applyNumberFormat="1" applyFont="1" applyBorder="1" applyAlignment="1" applyProtection="1">
      <alignment vertical="center"/>
      <protection locked="0"/>
    </xf>
    <xf numFmtId="0" fontId="66" fillId="13" borderId="117" xfId="0" applyFont="1" applyFill="1" applyBorder="1" applyAlignment="1">
      <alignment vertical="center"/>
    </xf>
    <xf numFmtId="182" fontId="68" fillId="13" borderId="118" xfId="0" applyNumberFormat="1" applyFont="1" applyFill="1" applyBorder="1" applyAlignment="1">
      <alignment vertical="center"/>
    </xf>
    <xf numFmtId="182" fontId="67" fillId="13" borderId="118" xfId="0" applyNumberFormat="1" applyFont="1" applyFill="1" applyBorder="1" applyAlignment="1">
      <alignment vertical="center"/>
    </xf>
    <xf numFmtId="0" fontId="73" fillId="19" borderId="100" xfId="0" applyFont="1" applyFill="1" applyBorder="1" applyAlignment="1">
      <alignment vertical="center"/>
    </xf>
    <xf numFmtId="182" fontId="74" fillId="0" borderId="101" xfId="0" applyNumberFormat="1" applyFont="1" applyBorder="1" applyAlignment="1">
      <alignment horizontal="center" vertical="center"/>
    </xf>
    <xf numFmtId="182" fontId="73" fillId="0" borderId="102" xfId="0" applyNumberFormat="1" applyFont="1" applyBorder="1" applyAlignment="1">
      <alignment horizontal="center" vertical="center"/>
    </xf>
    <xf numFmtId="182" fontId="73" fillId="0" borderId="103" xfId="0" applyNumberFormat="1" applyFont="1" applyBorder="1" applyAlignment="1">
      <alignment horizontal="center" vertical="center"/>
    </xf>
    <xf numFmtId="182" fontId="74" fillId="0" borderId="104" xfId="0" applyNumberFormat="1" applyFont="1" applyBorder="1" applyAlignment="1">
      <alignment horizontal="center" vertical="center"/>
    </xf>
    <xf numFmtId="182" fontId="73" fillId="0" borderId="91" xfId="0" applyNumberFormat="1" applyFont="1" applyBorder="1" applyAlignment="1">
      <alignment horizontal="center" vertical="center"/>
    </xf>
    <xf numFmtId="0" fontId="75" fillId="0" borderId="109" xfId="0" applyFont="1" applyBorder="1" applyAlignment="1" applyProtection="1">
      <alignment horizontal="center" vertical="center"/>
      <protection locked="0"/>
    </xf>
    <xf numFmtId="182" fontId="39" fillId="0" borderId="110" xfId="0" applyNumberFormat="1" applyFont="1" applyBorder="1" applyAlignment="1" applyProtection="1">
      <alignment horizontal="center" vertical="center"/>
      <protection locked="0"/>
    </xf>
    <xf numFmtId="182" fontId="75" fillId="0" borderId="111" xfId="0" applyNumberFormat="1" applyFont="1" applyBorder="1" applyAlignment="1" applyProtection="1">
      <alignment horizontal="center" vertical="center"/>
      <protection locked="0"/>
    </xf>
    <xf numFmtId="182" fontId="39" fillId="0" borderId="113" xfId="0" applyNumberFormat="1" applyFont="1" applyBorder="1" applyAlignment="1">
      <alignment horizontal="center" vertical="center"/>
    </xf>
    <xf numFmtId="182" fontId="75" fillId="0" borderId="114" xfId="0" applyNumberFormat="1" applyFont="1" applyBorder="1" applyAlignment="1">
      <alignment horizontal="center" vertical="center"/>
    </xf>
    <xf numFmtId="0" fontId="43" fillId="0" borderId="100" xfId="0" applyFont="1" applyBorder="1" applyAlignment="1" applyProtection="1">
      <alignment vertical="center"/>
      <protection locked="0"/>
    </xf>
    <xf numFmtId="182" fontId="37" fillId="0" borderId="101" xfId="0" applyNumberFormat="1" applyFont="1" applyBorder="1" applyAlignment="1" applyProtection="1">
      <alignment vertical="center"/>
      <protection locked="0"/>
    </xf>
    <xf numFmtId="182" fontId="43" fillId="0" borderId="102" xfId="0" applyNumberFormat="1" applyFont="1" applyBorder="1" applyAlignment="1" applyProtection="1">
      <alignment vertical="center"/>
      <protection locked="0"/>
    </xf>
    <xf numFmtId="182" fontId="43" fillId="0" borderId="103" xfId="0" applyNumberFormat="1" applyFont="1" applyBorder="1" applyAlignment="1" applyProtection="1">
      <alignment vertical="center"/>
      <protection locked="0"/>
    </xf>
    <xf numFmtId="0" fontId="43" fillId="12" borderId="109" xfId="0" applyFont="1" applyFill="1" applyBorder="1" applyAlignment="1" applyProtection="1">
      <alignment vertical="center"/>
      <protection locked="0"/>
    </xf>
    <xf numFmtId="182" fontId="37" fillId="12" borderId="110" xfId="0" applyNumberFormat="1" applyFont="1" applyFill="1" applyBorder="1" applyAlignment="1" applyProtection="1">
      <alignment vertical="center"/>
      <protection locked="0"/>
    </xf>
    <xf numFmtId="182" fontId="43" fillId="12" borderId="111" xfId="0" applyNumberFormat="1" applyFont="1" applyFill="1" applyBorder="1" applyAlignment="1" applyProtection="1">
      <alignment vertical="center"/>
      <protection locked="0"/>
    </xf>
    <xf numFmtId="182" fontId="43" fillId="12" borderId="112" xfId="0" applyNumberFormat="1" applyFont="1" applyFill="1" applyBorder="1" applyAlignment="1" applyProtection="1">
      <alignment vertical="center"/>
      <protection locked="0"/>
    </xf>
    <xf numFmtId="0" fontId="43" fillId="0" borderId="109" xfId="0" applyFont="1" applyBorder="1" applyAlignment="1" applyProtection="1">
      <alignment vertical="center"/>
      <protection locked="0"/>
    </xf>
    <xf numFmtId="182" fontId="37" fillId="0" borderId="110" xfId="0" applyNumberFormat="1" applyFont="1" applyBorder="1" applyAlignment="1" applyProtection="1">
      <alignment vertical="center"/>
      <protection locked="0"/>
    </xf>
    <xf numFmtId="182" fontId="43" fillId="0" borderId="111" xfId="0" applyNumberFormat="1" applyFont="1" applyBorder="1" applyAlignment="1" applyProtection="1">
      <alignment vertical="center"/>
      <protection locked="0"/>
    </xf>
    <xf numFmtId="182" fontId="43" fillId="0" borderId="112" xfId="0" applyNumberFormat="1" applyFont="1" applyBorder="1" applyAlignment="1" applyProtection="1">
      <alignment vertical="center"/>
      <protection locked="0"/>
    </xf>
    <xf numFmtId="0" fontId="76" fillId="13" borderId="117" xfId="0" applyFont="1" applyFill="1" applyBorder="1" applyAlignment="1">
      <alignment vertical="center"/>
    </xf>
    <xf numFmtId="182" fontId="39" fillId="13" borderId="118" xfId="0" applyNumberFormat="1" applyFont="1" applyFill="1" applyBorder="1" applyAlignment="1">
      <alignment vertical="center"/>
    </xf>
    <xf numFmtId="182" fontId="75" fillId="13" borderId="118" xfId="0" applyNumberFormat="1" applyFont="1" applyFill="1" applyBorder="1" applyAlignment="1">
      <alignment vertical="center"/>
    </xf>
    <xf numFmtId="0" fontId="0" fillId="6" borderId="0" xfId="0" applyFill="1"/>
    <xf numFmtId="178" fontId="19" fillId="6" borderId="67" xfId="0" applyNumberFormat="1" applyFont="1" applyFill="1" applyBorder="1" applyAlignment="1" applyProtection="1">
      <alignment horizontal="left" vertical="center"/>
      <protection locked="0"/>
    </xf>
    <xf numFmtId="177" fontId="19" fillId="6" borderId="76" xfId="0" applyNumberFormat="1" applyFont="1" applyFill="1" applyBorder="1" applyAlignment="1" applyProtection="1">
      <alignment horizontal="center" vertical="center"/>
      <protection locked="0"/>
    </xf>
    <xf numFmtId="176" fontId="24" fillId="6" borderId="0" xfId="0" applyNumberFormat="1" applyFont="1" applyFill="1" applyProtection="1">
      <protection locked="0"/>
    </xf>
    <xf numFmtId="183" fontId="62" fillId="0" borderId="101" xfId="0" applyNumberFormat="1" applyFont="1" applyBorder="1" applyAlignment="1" applyProtection="1">
      <alignment vertical="center"/>
      <protection locked="0"/>
    </xf>
    <xf numFmtId="183" fontId="61" fillId="0" borderId="102" xfId="0" applyNumberFormat="1" applyFont="1" applyBorder="1" applyAlignment="1" applyProtection="1">
      <alignment vertical="center"/>
      <protection locked="0"/>
    </xf>
    <xf numFmtId="183" fontId="62" fillId="12" borderId="110" xfId="0" applyNumberFormat="1" applyFont="1" applyFill="1" applyBorder="1" applyAlignment="1" applyProtection="1">
      <alignment vertical="center"/>
      <protection locked="0"/>
    </xf>
    <xf numFmtId="183" fontId="61" fillId="12" borderId="111" xfId="0" applyNumberFormat="1" applyFont="1" applyFill="1" applyBorder="1" applyAlignment="1" applyProtection="1">
      <alignment vertical="center"/>
      <protection locked="0"/>
    </xf>
    <xf numFmtId="183" fontId="62" fillId="0" borderId="110" xfId="0" applyNumberFormat="1" applyFont="1" applyBorder="1" applyAlignment="1" applyProtection="1">
      <alignment vertical="center"/>
      <protection locked="0"/>
    </xf>
    <xf numFmtId="183" fontId="61" fillId="0" borderId="111" xfId="0" applyNumberFormat="1" applyFont="1" applyBorder="1" applyAlignment="1" applyProtection="1">
      <alignment vertical="center"/>
      <protection locked="0"/>
    </xf>
    <xf numFmtId="183" fontId="64" fillId="0" borderId="110" xfId="0" applyNumberFormat="1" applyFont="1" applyBorder="1" applyAlignment="1" applyProtection="1">
      <alignment vertical="center"/>
      <protection locked="0"/>
    </xf>
    <xf numFmtId="183" fontId="53" fillId="13" borderId="118" xfId="0" applyNumberFormat="1" applyFont="1" applyFill="1" applyBorder="1" applyAlignment="1">
      <alignment vertical="center"/>
    </xf>
    <xf numFmtId="183" fontId="54" fillId="13" borderId="118" xfId="0" applyNumberFormat="1" applyFont="1" applyFill="1" applyBorder="1" applyAlignment="1">
      <alignment vertical="center"/>
    </xf>
    <xf numFmtId="0" fontId="24" fillId="18" borderId="0" xfId="0" applyFont="1" applyFill="1" applyProtection="1">
      <protection locked="0"/>
    </xf>
    <xf numFmtId="0" fontId="77" fillId="0" borderId="0" xfId="0" applyFont="1"/>
    <xf numFmtId="0" fontId="78" fillId="0" borderId="0" xfId="0" applyFont="1"/>
    <xf numFmtId="14" fontId="78" fillId="0" borderId="0" xfId="0" applyNumberFormat="1" applyFont="1"/>
    <xf numFmtId="0" fontId="15" fillId="7" borderId="85" xfId="0" applyFont="1" applyFill="1" applyBorder="1" applyAlignment="1" applyProtection="1">
      <alignment horizontal="left"/>
      <protection locked="0"/>
    </xf>
    <xf numFmtId="0" fontId="15" fillId="7" borderId="86" xfId="0" applyFont="1" applyFill="1" applyBorder="1" applyAlignment="1" applyProtection="1">
      <alignment horizontal="left"/>
      <protection locked="0"/>
    </xf>
    <xf numFmtId="0" fontId="15" fillId="7" borderId="87" xfId="0" applyFont="1" applyFill="1" applyBorder="1" applyAlignment="1" applyProtection="1">
      <alignment horizontal="left"/>
      <protection locked="0"/>
    </xf>
    <xf numFmtId="0" fontId="15" fillId="7" borderId="88" xfId="0" applyFont="1" applyFill="1" applyBorder="1" applyAlignment="1" applyProtection="1">
      <alignment horizontal="left"/>
      <protection locked="0"/>
    </xf>
    <xf numFmtId="0" fontId="15" fillId="7" borderId="83" xfId="0" applyFont="1" applyFill="1" applyBorder="1" applyAlignment="1" applyProtection="1">
      <alignment horizontal="left"/>
      <protection locked="0"/>
    </xf>
    <xf numFmtId="0" fontId="15" fillId="7" borderId="84" xfId="0" applyFont="1" applyFill="1" applyBorder="1" applyAlignment="1" applyProtection="1">
      <alignment horizontal="left"/>
      <protection locked="0"/>
    </xf>
    <xf numFmtId="0" fontId="15" fillId="7" borderId="89" xfId="0" applyFont="1" applyFill="1" applyBorder="1" applyProtection="1">
      <protection locked="0"/>
    </xf>
    <xf numFmtId="0" fontId="15" fillId="7" borderId="90" xfId="0" applyFont="1" applyFill="1" applyBorder="1" applyProtection="1">
      <protection locked="0"/>
    </xf>
    <xf numFmtId="0" fontId="10" fillId="8" borderId="81" xfId="0" applyFont="1" applyFill="1" applyBorder="1" applyAlignment="1" applyProtection="1">
      <alignment horizontal="center" vertical="center"/>
      <protection locked="0"/>
    </xf>
    <xf numFmtId="0" fontId="10" fillId="8" borderId="0" xfId="0" applyFont="1" applyFill="1" applyAlignment="1" applyProtection="1">
      <alignment horizontal="center" vertical="center"/>
      <protection locked="0"/>
    </xf>
    <xf numFmtId="0" fontId="15" fillId="7" borderId="83" xfId="0" applyFont="1" applyFill="1" applyBorder="1" applyProtection="1">
      <protection locked="0"/>
    </xf>
    <xf numFmtId="0" fontId="15" fillId="7" borderId="84" xfId="0" applyFont="1" applyFill="1" applyBorder="1" applyProtection="1">
      <protection locked="0"/>
    </xf>
    <xf numFmtId="0" fontId="48" fillId="8" borderId="93" xfId="0" applyFont="1" applyFill="1" applyBorder="1" applyAlignment="1">
      <alignment horizontal="center" vertical="center"/>
    </xf>
    <xf numFmtId="0" fontId="48" fillId="8" borderId="94" xfId="0" applyFont="1" applyFill="1" applyBorder="1" applyAlignment="1">
      <alignment horizontal="center" vertical="center"/>
    </xf>
    <xf numFmtId="0" fontId="69" fillId="13" borderId="9" xfId="0" applyFont="1" applyFill="1" applyBorder="1" applyAlignment="1">
      <alignment horizontal="center" vertical="center"/>
    </xf>
    <xf numFmtId="0" fontId="72" fillId="13" borderId="34" xfId="0" applyFont="1" applyFill="1" applyBorder="1" applyAlignment="1">
      <alignment horizontal="center" vertical="center"/>
    </xf>
    <xf numFmtId="0" fontId="72" fillId="13" borderId="25" xfId="0" applyFont="1" applyFill="1" applyBorder="1" applyAlignment="1">
      <alignment horizontal="center" vertical="center"/>
    </xf>
    <xf numFmtId="182" fontId="39" fillId="0" borderId="8" xfId="0" applyNumberFormat="1" applyFont="1" applyBorder="1" applyAlignment="1">
      <alignment horizontal="center" vertical="center"/>
    </xf>
    <xf numFmtId="182" fontId="39" fillId="0" borderId="16" xfId="0" applyNumberFormat="1" applyFont="1" applyBorder="1" applyAlignment="1">
      <alignment horizontal="center" vertical="center"/>
    </xf>
    <xf numFmtId="182" fontId="39" fillId="0" borderId="17" xfId="0" applyNumberFormat="1" applyFont="1" applyBorder="1" applyAlignment="1">
      <alignment horizontal="center" vertical="center"/>
    </xf>
    <xf numFmtId="182" fontId="40" fillId="0" borderId="115" xfId="0" applyNumberFormat="1" applyFont="1" applyBorder="1" applyAlignment="1">
      <alignment horizontal="center" vertical="center"/>
    </xf>
    <xf numFmtId="182" fontId="40" fillId="0" borderId="116" xfId="0" applyNumberFormat="1" applyFont="1" applyBorder="1" applyAlignment="1">
      <alignment horizontal="center" vertical="center"/>
    </xf>
    <xf numFmtId="182" fontId="40" fillId="0" borderId="119" xfId="0" applyNumberFormat="1" applyFont="1" applyBorder="1" applyAlignment="1">
      <alignment horizontal="center" vertical="center"/>
    </xf>
    <xf numFmtId="0" fontId="69" fillId="13" borderId="34" xfId="0" applyFont="1" applyFill="1" applyBorder="1" applyAlignment="1">
      <alignment horizontal="center" vertical="center"/>
    </xf>
    <xf numFmtId="182" fontId="68" fillId="0" borderId="8" xfId="0" applyNumberFormat="1" applyFont="1" applyBorder="1" applyAlignment="1">
      <alignment horizontal="center" vertical="center"/>
    </xf>
    <xf numFmtId="182" fontId="68" fillId="0" borderId="16" xfId="0" applyNumberFormat="1" applyFont="1" applyBorder="1" applyAlignment="1">
      <alignment horizontal="center" vertical="center"/>
    </xf>
    <xf numFmtId="182" fontId="68" fillId="0" borderId="17" xfId="0" applyNumberFormat="1" applyFont="1" applyBorder="1" applyAlignment="1">
      <alignment horizontal="center" vertical="center"/>
    </xf>
    <xf numFmtId="182" fontId="71" fillId="0" borderId="115" xfId="0" applyNumberFormat="1" applyFont="1" applyBorder="1" applyAlignment="1">
      <alignment horizontal="center" vertical="center"/>
    </xf>
    <xf numFmtId="182" fontId="71" fillId="0" borderId="116" xfId="0" applyNumberFormat="1" applyFont="1" applyBorder="1" applyAlignment="1">
      <alignment horizontal="center" vertical="center"/>
    </xf>
    <xf numFmtId="182" fontId="71" fillId="0" borderId="119" xfId="0" applyNumberFormat="1" applyFont="1" applyBorder="1" applyAlignment="1">
      <alignment horizontal="center" vertical="center"/>
    </xf>
    <xf numFmtId="0" fontId="73" fillId="19" borderId="106" xfId="0" applyFont="1" applyFill="1" applyBorder="1" applyAlignment="1" applyProtection="1">
      <alignment horizontal="center" vertical="center"/>
      <protection locked="0"/>
    </xf>
    <xf numFmtId="0" fontId="75" fillId="19" borderId="107" xfId="0" applyFont="1" applyFill="1" applyBorder="1" applyAlignment="1" applyProtection="1">
      <alignment horizontal="center" vertical="center"/>
      <protection locked="0"/>
    </xf>
    <xf numFmtId="0" fontId="75" fillId="19" borderId="108" xfId="0" applyFont="1" applyFill="1" applyBorder="1" applyAlignment="1" applyProtection="1">
      <alignment horizontal="center" vertical="center"/>
      <protection locked="0"/>
    </xf>
    <xf numFmtId="0" fontId="75" fillId="19" borderId="106" xfId="0" applyFont="1" applyFill="1" applyBorder="1" applyAlignment="1">
      <alignment horizontal="center" vertical="center"/>
    </xf>
    <xf numFmtId="0" fontId="75" fillId="19" borderId="108" xfId="0" applyFont="1" applyFill="1" applyBorder="1" applyAlignment="1">
      <alignment horizontal="center" vertical="center"/>
    </xf>
    <xf numFmtId="0" fontId="45" fillId="8" borderId="81" xfId="0" applyFont="1" applyFill="1" applyBorder="1" applyAlignment="1" applyProtection="1">
      <alignment horizontal="center" vertical="center"/>
      <protection locked="0"/>
    </xf>
    <xf numFmtId="0" fontId="45" fillId="8" borderId="82" xfId="0" applyFont="1" applyFill="1" applyBorder="1" applyAlignment="1" applyProtection="1">
      <alignment horizontal="center" vertical="center"/>
      <protection locked="0"/>
    </xf>
    <xf numFmtId="0" fontId="20" fillId="6" borderId="41" xfId="0" applyFont="1" applyFill="1" applyBorder="1" applyAlignment="1" applyProtection="1">
      <alignment horizontal="center"/>
      <protection locked="0"/>
    </xf>
    <xf numFmtId="0" fontId="20" fillId="6" borderId="42" xfId="0" applyFont="1" applyFill="1" applyBorder="1" applyAlignment="1" applyProtection="1">
      <alignment horizontal="center"/>
      <protection locked="0"/>
    </xf>
    <xf numFmtId="0" fontId="20" fillId="6" borderId="43" xfId="0" applyFont="1" applyFill="1" applyBorder="1" applyAlignment="1" applyProtection="1">
      <alignment horizontal="center"/>
      <protection locked="0"/>
    </xf>
    <xf numFmtId="0" fontId="20" fillId="6" borderId="51" xfId="0" applyFont="1" applyFill="1" applyBorder="1" applyAlignment="1" applyProtection="1">
      <alignment horizontal="center"/>
      <protection locked="0"/>
    </xf>
    <xf numFmtId="0" fontId="20" fillId="6" borderId="52" xfId="0" applyFont="1" applyFill="1" applyBorder="1" applyAlignment="1" applyProtection="1">
      <alignment horizontal="center"/>
      <protection locked="0"/>
    </xf>
    <xf numFmtId="0" fontId="27" fillId="0" borderId="70" xfId="0" applyFont="1" applyBorder="1" applyAlignment="1" applyProtection="1">
      <alignment horizontal="left"/>
      <protection locked="0"/>
    </xf>
    <xf numFmtId="0" fontId="20" fillId="13" borderId="56" xfId="0" applyFont="1" applyFill="1" applyBorder="1" applyAlignment="1" applyProtection="1">
      <alignment horizontal="center"/>
      <protection locked="0"/>
    </xf>
    <xf numFmtId="0" fontId="20" fillId="13" borderId="57" xfId="0" applyFont="1" applyFill="1" applyBorder="1" applyAlignment="1" applyProtection="1">
      <alignment horizontal="center"/>
      <protection locked="0"/>
    </xf>
    <xf numFmtId="0" fontId="20" fillId="13" borderId="58" xfId="0" applyFont="1" applyFill="1" applyBorder="1" applyAlignment="1" applyProtection="1">
      <alignment horizontal="center"/>
      <protection locked="0"/>
    </xf>
    <xf numFmtId="177" fontId="20" fillId="0" borderId="53" xfId="0" applyNumberFormat="1" applyFont="1" applyBorder="1" applyAlignment="1">
      <alignment horizontal="center"/>
    </xf>
    <xf numFmtId="177" fontId="20" fillId="0" borderId="54" xfId="0" applyNumberFormat="1" applyFont="1" applyBorder="1" applyAlignment="1">
      <alignment horizontal="center"/>
    </xf>
    <xf numFmtId="177" fontId="20" fillId="0" borderId="55" xfId="0" applyNumberFormat="1" applyFont="1" applyBorder="1" applyAlignment="1">
      <alignment horizontal="center"/>
    </xf>
    <xf numFmtId="177" fontId="20" fillId="0" borderId="53" xfId="0" applyNumberFormat="1" applyFont="1" applyBorder="1" applyAlignment="1">
      <alignment horizontal="center" wrapText="1"/>
    </xf>
    <xf numFmtId="177" fontId="20" fillId="0" borderId="54" xfId="0" applyNumberFormat="1" applyFont="1" applyBorder="1" applyAlignment="1">
      <alignment horizontal="center" wrapText="1"/>
    </xf>
    <xf numFmtId="177" fontId="20" fillId="0" borderId="55" xfId="0" applyNumberFormat="1" applyFont="1" applyBorder="1" applyAlignment="1">
      <alignment horizontal="center" wrapText="1"/>
    </xf>
    <xf numFmtId="176" fontId="22" fillId="0" borderId="0" xfId="0" applyNumberFormat="1" applyFont="1" applyAlignment="1">
      <alignment horizontal="left" vertical="top"/>
    </xf>
    <xf numFmtId="176" fontId="23" fillId="0" borderId="0" xfId="0" applyNumberFormat="1" applyFont="1" applyAlignment="1">
      <alignment horizontal="left" vertical="top"/>
    </xf>
    <xf numFmtId="177" fontId="28" fillId="0" borderId="53" xfId="0" applyNumberFormat="1" applyFont="1" applyBorder="1" applyAlignment="1">
      <alignment horizontal="center"/>
    </xf>
    <xf numFmtId="177" fontId="28" fillId="0" borderId="54" xfId="0" applyNumberFormat="1" applyFont="1" applyBorder="1" applyAlignment="1">
      <alignment horizontal="center"/>
    </xf>
    <xf numFmtId="177" fontId="28" fillId="0" borderId="55" xfId="0" applyNumberFormat="1" applyFont="1" applyBorder="1" applyAlignment="1">
      <alignment horizontal="center"/>
    </xf>
    <xf numFmtId="0" fontId="17" fillId="6" borderId="51" xfId="0" applyFont="1" applyFill="1" applyBorder="1" applyAlignment="1" applyProtection="1">
      <alignment horizontal="center"/>
      <protection locked="0"/>
    </xf>
    <xf numFmtId="0" fontId="17" fillId="6" borderId="52" xfId="0" applyFont="1" applyFill="1" applyBorder="1" applyAlignment="1" applyProtection="1">
      <alignment horizontal="center"/>
      <protection locked="0"/>
    </xf>
    <xf numFmtId="0" fontId="65" fillId="13" borderId="34" xfId="0" applyFont="1" applyFill="1" applyBorder="1" applyAlignment="1">
      <alignment horizontal="center" vertical="center"/>
    </xf>
    <xf numFmtId="0" fontId="60" fillId="13" borderId="34" xfId="0" applyFont="1" applyFill="1" applyBorder="1" applyAlignment="1">
      <alignment horizontal="center" vertical="center"/>
    </xf>
    <xf numFmtId="182" fontId="53" fillId="0" borderId="8" xfId="0" applyNumberFormat="1" applyFont="1" applyBorder="1" applyAlignment="1">
      <alignment horizontal="center" vertical="center"/>
    </xf>
    <xf numFmtId="182" fontId="53" fillId="0" borderId="16" xfId="0" applyNumberFormat="1" applyFont="1" applyBorder="1" applyAlignment="1">
      <alignment horizontal="center" vertical="center"/>
    </xf>
    <xf numFmtId="182" fontId="53" fillId="0" borderId="17" xfId="0" applyNumberFormat="1" applyFont="1" applyBorder="1" applyAlignment="1">
      <alignment horizontal="center" vertical="center"/>
    </xf>
    <xf numFmtId="0" fontId="60" fillId="13" borderId="25" xfId="0" applyFont="1" applyFill="1" applyBorder="1" applyAlignment="1">
      <alignment horizontal="center" vertical="center"/>
    </xf>
    <xf numFmtId="182" fontId="63" fillId="0" borderId="115" xfId="0" applyNumberFormat="1" applyFont="1" applyBorder="1" applyAlignment="1">
      <alignment horizontal="center" vertical="center"/>
    </xf>
    <xf numFmtId="182" fontId="63" fillId="0" borderId="116" xfId="0" applyNumberFormat="1" applyFont="1" applyBorder="1" applyAlignment="1">
      <alignment horizontal="center" vertical="center"/>
    </xf>
    <xf numFmtId="182" fontId="63" fillId="0" borderId="119" xfId="0" applyNumberFormat="1" applyFont="1" applyBorder="1" applyAlignment="1">
      <alignment horizontal="center" vertical="center"/>
    </xf>
    <xf numFmtId="0" fontId="65" fillId="13" borderId="9" xfId="0" applyFont="1" applyFill="1" applyBorder="1" applyAlignment="1">
      <alignment horizontal="center" vertical="center"/>
    </xf>
    <xf numFmtId="0" fontId="54" fillId="19" borderId="106" xfId="0" applyFont="1" applyFill="1" applyBorder="1" applyAlignment="1" applyProtection="1">
      <alignment horizontal="center" vertical="center"/>
      <protection locked="0"/>
    </xf>
    <xf numFmtId="0" fontId="54" fillId="19" borderId="107" xfId="0" applyFont="1" applyFill="1" applyBorder="1" applyAlignment="1" applyProtection="1">
      <alignment horizontal="center" vertical="center"/>
      <protection locked="0"/>
    </xf>
    <xf numFmtId="0" fontId="54" fillId="19" borderId="108" xfId="0" applyFont="1" applyFill="1" applyBorder="1" applyAlignment="1" applyProtection="1">
      <alignment horizontal="center" vertical="center"/>
      <protection locked="0"/>
    </xf>
    <xf numFmtId="0" fontId="54" fillId="19" borderId="106" xfId="0" applyFont="1" applyFill="1" applyBorder="1" applyAlignment="1">
      <alignment horizontal="center" vertical="center"/>
    </xf>
    <xf numFmtId="0" fontId="54" fillId="19" borderId="108" xfId="0" applyFont="1" applyFill="1" applyBorder="1" applyAlignment="1">
      <alignment horizontal="center" vertical="center"/>
    </xf>
    <xf numFmtId="178" fontId="0" fillId="4" borderId="9" xfId="0" applyNumberFormat="1" applyFill="1" applyBorder="1" applyAlignment="1">
      <alignment horizontal="center" vertical="center"/>
    </xf>
    <xf numFmtId="178" fontId="0" fillId="4" borderId="34" xfId="0" applyNumberFormat="1" applyFill="1" applyBorder="1" applyAlignment="1">
      <alignment horizontal="center" vertical="center"/>
    </xf>
    <xf numFmtId="178" fontId="0" fillId="4" borderId="25" xfId="0" applyNumberFormat="1" applyFill="1" applyBorder="1" applyAlignment="1">
      <alignment horizontal="center" vertical="center"/>
    </xf>
    <xf numFmtId="178" fontId="0" fillId="5" borderId="16" xfId="0" applyNumberFormat="1" applyFill="1" applyBorder="1" applyAlignment="1">
      <alignment horizontal="center" vertical="center"/>
    </xf>
    <xf numFmtId="178" fontId="0" fillId="5" borderId="17" xfId="0" applyNumberFormat="1" applyFill="1" applyBorder="1" applyAlignment="1">
      <alignment horizontal="center" vertical="center"/>
    </xf>
    <xf numFmtId="178" fontId="0" fillId="11" borderId="8" xfId="0" applyNumberFormat="1" applyFill="1" applyBorder="1" applyAlignment="1">
      <alignment horizontal="center" vertical="center"/>
    </xf>
    <xf numFmtId="178" fontId="0" fillId="11" borderId="16" xfId="0" applyNumberFormat="1" applyFill="1" applyBorder="1" applyAlignment="1">
      <alignment horizontal="center" vertical="center"/>
    </xf>
    <xf numFmtId="178" fontId="0" fillId="11" borderId="17" xfId="0" applyNumberFormat="1" applyFill="1" applyBorder="1" applyAlignment="1">
      <alignment horizontal="center" vertical="center"/>
    </xf>
    <xf numFmtId="178" fontId="0" fillId="3" borderId="9" xfId="0" applyNumberFormat="1" applyFill="1" applyBorder="1" applyAlignment="1">
      <alignment horizontal="center" vertical="center"/>
    </xf>
    <xf numFmtId="178" fontId="0" fillId="3" borderId="34" xfId="0" applyNumberFormat="1" applyFill="1" applyBorder="1" applyAlignment="1">
      <alignment horizontal="center" vertical="center"/>
    </xf>
    <xf numFmtId="178" fontId="0" fillId="10" borderId="9" xfId="0" applyNumberFormat="1" applyFill="1" applyBorder="1" applyAlignment="1">
      <alignment horizontal="center" vertical="center"/>
    </xf>
    <xf numFmtId="178" fontId="0" fillId="10" borderId="34" xfId="0" applyNumberForma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544"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numFmt numFmtId="178" formatCode="#"/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Medium2" defaultPivotStyle="PivotStyleLight16">
    <tableStyle name="Invisible" pivot="0" table="0" count="0" xr9:uid="{6A5866D7-AA6E-4594-BAC9-8C15DD8FB498}"/>
    <tableStyle name="アドレス帳" pivot="0" count="5" xr9:uid="{5D04849B-AA0E-4F12-B059-EB853CA20224}">
      <tableStyleElement type="wholeTable" dxfId="543"/>
      <tableStyleElement type="headerRow" dxfId="542"/>
      <tableStyleElement type="totalRow" dxfId="541"/>
      <tableStyleElement type="firstRowStripe" dxfId="540"/>
      <tableStyleElement type="secondRowStripe" dxfId="539"/>
    </tableStyle>
  </tableStyles>
  <colors>
    <mruColors>
      <color rgb="FFF7FCFF"/>
      <color rgb="FFE1EFFF"/>
      <color rgb="FFF7FBFF"/>
      <color rgb="FFEFF4FF"/>
      <color rgb="FFD3C9C1"/>
      <color rgb="FFD6E0FE"/>
      <color rgb="FF93A0FF"/>
      <color rgb="FFFDCD01"/>
      <color rgb="FFFEDB44"/>
      <color rgb="FF4169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576-42BB-A056-7A18EB4910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576-42BB-A056-7A18EB491085}"/>
              </c:ext>
            </c:extLst>
          </c:dPt>
          <c:dPt>
            <c:idx val="2"/>
            <c:bubble3D val="0"/>
            <c:explosion val="7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576-42BB-A056-7A18EB49108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576-42BB-A056-7A18EB491085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576-42BB-A056-7A18EB491085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576-42BB-A056-7A18EB491085}"/>
              </c:ext>
            </c:extLst>
          </c:dPt>
          <c:dLbls>
            <c:dLbl>
              <c:idx val="2"/>
              <c:layout>
                <c:manualLayout>
                  <c:x val="3.1006927645184481E-3"/>
                  <c:y val="3.57707819355601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76-42BB-A056-7A18EB491085}"/>
                </c:ext>
              </c:extLst>
            </c:dLbl>
            <c:dLbl>
              <c:idx val="4"/>
              <c:layout>
                <c:manualLayout>
                  <c:x val="-2.099772977398762E-2"/>
                  <c:y val="-3.752345215759918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76-42BB-A056-7A18EB491085}"/>
                </c:ext>
              </c:extLst>
            </c:dLbl>
            <c:spPr>
              <a:solidFill>
                <a:schemeClr val="accent1">
                  <a:lumMod val="60000"/>
                  <a:lumOff val="40000"/>
                  <a:alpha val="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(収支表!$C$26,収支表!$C$37,収支表!$C$38,収支表!$C$49,収支表!$C$50,収支表!$C$62)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</c:strRef>
          </c:cat>
          <c:val>
            <c:numRef>
              <c:f>(収支表!$D$26,収支表!$D$37,収支表!$D$38,収支表!$D$49,収支表!$D$50,収支表!$D$62)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576-42BB-A056-7A18EB49108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doughnutChart>
        <c:varyColors val="1"/>
        <c:ser>
          <c:idx val="2"/>
          <c:order val="8"/>
          <c:tx>
            <c:strRef>
              <c:f>収支表!$L$4</c:f>
              <c:strCache>
                <c:ptCount val="1"/>
                <c:pt idx="0">
                  <c:v>9月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9-E107-4854-B0F3-C5F95C317B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B-E107-4854-B0F3-C5F95C317B17}"/>
              </c:ext>
            </c:extLst>
          </c:dPt>
          <c:dPt>
            <c:idx val="2"/>
            <c:bubble3D val="0"/>
            <c:explosion val="5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D-E107-4854-B0F3-C5F95C317B17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F-E107-4854-B0F3-C5F95C317B17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71-E107-4854-B0F3-C5F95C317B17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73-E107-4854-B0F3-C5F95C317B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(収支表!$C$26,収支表!$C$37:$C$38,収支表!$C$49:$C$50,収支表!$C$62)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(収支表!$L$26,収支表!$L$37:$L$38,収支表!$L$49:$L$50,収支表!$L$62)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74-E107-4854-B0F3-C5F95C317B1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E-E107-4854-B0F3-C5F95C317B1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0-E107-4854-B0F3-C5F95C317B17}"/>
                    </c:ext>
                  </c:extLst>
                </c:dPt>
                <c:dPt>
                  <c:idx val="2"/>
                  <c:bubble3D val="0"/>
                  <c:explosion val="1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2-E107-4854-B0F3-C5F95C317B1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4-E107-4854-B0F3-C5F95C317B1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6-E107-4854-B0F3-C5F95C317B1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8-E107-4854-B0F3-C5F95C317B1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(収支表!$D$26,収支表!$D$37:$D$38,収支表!$D$49:$D$50,収支表!$D$62)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E107-4854-B0F3-C5F95C317B17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E107-4854-B0F3-C5F95C317B1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E107-4854-B0F3-C5F95C317B1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E107-4854-B0F3-C5F95C317B1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E107-4854-B0F3-C5F95C317B1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E107-4854-B0F3-C5F95C317B1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E107-4854-B0F3-C5F95C317B1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(収支表!$E$26,収支表!$E$37:$E$38,収支表!$E$49:$E$50,収支表!$E$62)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107-4854-B0F3-C5F95C317B17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E107-4854-B0F3-C5F95C317B1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E107-4854-B0F3-C5F95C317B1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E107-4854-B0F3-C5F95C317B1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E107-4854-B0F3-C5F95C317B1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E107-4854-B0F3-C5F95C317B1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E107-4854-B0F3-C5F95C317B1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(収支表!$F$26,収支表!$F$37:$F$38,収支表!$F$49:$F$50,収支表!$F$62)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E107-4854-B0F3-C5F95C317B17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E107-4854-B0F3-C5F95C317B1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E107-4854-B0F3-C5F95C317B1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E107-4854-B0F3-C5F95C317B1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E107-4854-B0F3-C5F95C317B1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E107-4854-B0F3-C5F95C317B1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E107-4854-B0F3-C5F95C317B1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(収支表!$G$26,収支表!$G$37:$G$38,収支表!$G$49:$G$50,収支表!$G$62)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E107-4854-B0F3-C5F95C317B17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E107-4854-B0F3-C5F95C317B1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E107-4854-B0F3-C5F95C317B1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E107-4854-B0F3-C5F95C317B1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E107-4854-B0F3-C5F95C317B1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E107-4854-B0F3-C5F95C317B1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E107-4854-B0F3-C5F95C317B1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(収支表!$H$26,収支表!$H$37:$H$38,収支表!$H$49:$H$50,収支表!$H$62)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E107-4854-B0F3-C5F95C317B17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E107-4854-B0F3-C5F95C317B1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E107-4854-B0F3-C5F95C317B1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E107-4854-B0F3-C5F95C317B1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E107-4854-B0F3-C5F95C317B1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E107-4854-B0F3-C5F95C317B1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E107-4854-B0F3-C5F95C317B1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(収支表!$I$26,収支表!$I$37:$I$38,収支表!$I$49:$I$50,収支表!$I$62)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E107-4854-B0F3-C5F95C317B17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E107-4854-B0F3-C5F95C317B1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E107-4854-B0F3-C5F95C317B1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E107-4854-B0F3-C5F95C317B1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E107-4854-B0F3-C5F95C317B1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E107-4854-B0F3-C5F95C317B1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E107-4854-B0F3-C5F95C317B1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(収支表!$J$26,収支表!$J$37:$J$38,収支表!$J$49:$J$50,収支表!$J$62)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E107-4854-B0F3-C5F95C317B17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E107-4854-B0F3-C5F95C317B1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E107-4854-B0F3-C5F95C317B1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E107-4854-B0F3-C5F95C317B1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E107-4854-B0F3-C5F95C317B1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E107-4854-B0F3-C5F95C317B1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E107-4854-B0F3-C5F95C317B1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(収支表!$K$26,収支表!$K$37:$K$38,収支表!$K$49:$K$50,収支表!$K$62)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E107-4854-B0F3-C5F95C317B17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E107-4854-B0F3-C5F95C317B1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E107-4854-B0F3-C5F95C317B1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E107-4854-B0F3-C5F95C317B1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E107-4854-B0F3-C5F95C317B1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E107-4854-B0F3-C5F95C317B1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E107-4854-B0F3-C5F95C317B1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(収支表!$M$26,収支表!$M$37:$M$38,収支表!$M$49:$M$50,収支表!$M$62)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E107-4854-B0F3-C5F95C317B17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E107-4854-B0F3-C5F95C317B1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E107-4854-B0F3-C5F95C317B1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E107-4854-B0F3-C5F95C317B1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E107-4854-B0F3-C5F95C317B1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E107-4854-B0F3-C5F95C317B1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E107-4854-B0F3-C5F95C317B1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(収支表!$N$26,収支表!$N$37:$N$38,収支表!$N$49:$N$50,収支表!$N$62)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E107-4854-B0F3-C5F95C317B17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E107-4854-B0F3-C5F95C317B1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E107-4854-B0F3-C5F95C317B1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E107-4854-B0F3-C5F95C317B1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E107-4854-B0F3-C5F95C317B1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E107-4854-B0F3-C5F95C317B1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E107-4854-B0F3-C5F95C317B1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(収支表!$O$26,収支表!$O$37:$O$38,収支表!$O$49:$O$50,収支表!$O$62)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E107-4854-B0F3-C5F95C317B17}"/>
                  </c:ext>
                </c:extLst>
              </c15:ser>
            </c15:filteredPieSeries>
            <c15:filteredPi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収支表!$P$4</c15:sqref>
                        </c15:formulaRef>
                      </c:ext>
                    </c:extLst>
                    <c:strCache>
                      <c:ptCount val="1"/>
                      <c:pt idx="0">
                        <c:v>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E107-4854-B0F3-C5F95C317B1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E107-4854-B0F3-C5F95C317B1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E107-4854-B0F3-C5F95C317B1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3-E107-4854-B0F3-C5F95C317B1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5-E107-4854-B0F3-C5F95C317B1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7-E107-4854-B0F3-C5F95C317B1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(収支表!$P$26,収支表!$P$37:$P$38,収支表!$P$49:$P$50,収支表!$P$62)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A8-E107-4854-B0F3-C5F95C317B17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doughnutChart>
        <c:varyColors val="1"/>
        <c:ser>
          <c:idx val="3"/>
          <c:order val="9"/>
          <c:tx>
            <c:strRef>
              <c:f>収支表!$M$4</c:f>
              <c:strCache>
                <c:ptCount val="1"/>
                <c:pt idx="0">
                  <c:v>10月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76-53B5-400A-8D31-3BC7FD1850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78-53B5-400A-8D31-3BC7FD185062}"/>
              </c:ext>
            </c:extLst>
          </c:dPt>
          <c:dPt>
            <c:idx val="2"/>
            <c:bubble3D val="0"/>
            <c:explosion val="5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7A-53B5-400A-8D31-3BC7FD18506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7C-53B5-400A-8D31-3BC7FD185062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7E-53B5-400A-8D31-3BC7FD185062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80-53B5-400A-8D31-3BC7FD1850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(収支表!$C$26,収支表!$C$37:$C$38,収支表!$C$49:$C$50,収支表!$C$62)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(収支表!$M$26,収支表!$M$37:$M$38,収支表!$M$49:$M$50,収支表!$M$62)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81-53B5-400A-8D31-3BC7FD18506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E-53B5-400A-8D31-3BC7FD1850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0-53B5-400A-8D31-3BC7FD185062}"/>
                    </c:ext>
                  </c:extLst>
                </c:dPt>
                <c:dPt>
                  <c:idx val="2"/>
                  <c:bubble3D val="0"/>
                  <c:explosion val="1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2-53B5-400A-8D31-3BC7FD1850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4-53B5-400A-8D31-3BC7FD1850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6-53B5-400A-8D31-3BC7FD1850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8-53B5-400A-8D31-3BC7FD18506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(収支表!$D$26,収支表!$D$37:$D$38,収支表!$D$49:$D$50,収支表!$D$62)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53B5-400A-8D31-3BC7FD185062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53B5-400A-8D31-3BC7FD1850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53B5-400A-8D31-3BC7FD1850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53B5-400A-8D31-3BC7FD1850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53B5-400A-8D31-3BC7FD1850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53B5-400A-8D31-3BC7FD1850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53B5-400A-8D31-3BC7FD18506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(収支表!$E$26,収支表!$E$37:$E$38,収支表!$E$49:$E$50,収支表!$E$62)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3B5-400A-8D31-3BC7FD185062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53B5-400A-8D31-3BC7FD1850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53B5-400A-8D31-3BC7FD1850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53B5-400A-8D31-3BC7FD1850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53B5-400A-8D31-3BC7FD1850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53B5-400A-8D31-3BC7FD1850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53B5-400A-8D31-3BC7FD18506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(収支表!$F$26,収支表!$F$37:$F$38,収支表!$F$49:$F$50,収支表!$F$62)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53B5-400A-8D31-3BC7FD185062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53B5-400A-8D31-3BC7FD1850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53B5-400A-8D31-3BC7FD1850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53B5-400A-8D31-3BC7FD1850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53B5-400A-8D31-3BC7FD1850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53B5-400A-8D31-3BC7FD1850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53B5-400A-8D31-3BC7FD18506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(収支表!$G$26,収支表!$G$37:$G$38,収支表!$G$49:$G$50,収支表!$G$62)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53B5-400A-8D31-3BC7FD185062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53B5-400A-8D31-3BC7FD1850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53B5-400A-8D31-3BC7FD1850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53B5-400A-8D31-3BC7FD1850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53B5-400A-8D31-3BC7FD1850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53B5-400A-8D31-3BC7FD1850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53B5-400A-8D31-3BC7FD18506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(収支表!$H$26,収支表!$H$37:$H$38,収支表!$H$49:$H$50,収支表!$H$62)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53B5-400A-8D31-3BC7FD185062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53B5-400A-8D31-3BC7FD1850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53B5-400A-8D31-3BC7FD1850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53B5-400A-8D31-3BC7FD1850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53B5-400A-8D31-3BC7FD1850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53B5-400A-8D31-3BC7FD1850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53B5-400A-8D31-3BC7FD18506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(収支表!$I$26,収支表!$I$37:$I$38,収支表!$I$49:$I$50,収支表!$I$62)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53B5-400A-8D31-3BC7FD185062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53B5-400A-8D31-3BC7FD1850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53B5-400A-8D31-3BC7FD1850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53B5-400A-8D31-3BC7FD1850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53B5-400A-8D31-3BC7FD1850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53B5-400A-8D31-3BC7FD1850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53B5-400A-8D31-3BC7FD18506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(収支表!$J$26,収支表!$J$37:$J$38,収支表!$J$49:$J$50,収支表!$J$62)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53B5-400A-8D31-3BC7FD185062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53B5-400A-8D31-3BC7FD1850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53B5-400A-8D31-3BC7FD1850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53B5-400A-8D31-3BC7FD1850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53B5-400A-8D31-3BC7FD1850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53B5-400A-8D31-3BC7FD1850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53B5-400A-8D31-3BC7FD18506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(収支表!$K$26,収支表!$K$37:$K$38,収支表!$K$49:$K$50,収支表!$K$62)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53B5-400A-8D31-3BC7FD185062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53B5-400A-8D31-3BC7FD1850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53B5-400A-8D31-3BC7FD1850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53B5-400A-8D31-3BC7FD1850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53B5-400A-8D31-3BC7FD1850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53B5-400A-8D31-3BC7FD1850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53B5-400A-8D31-3BC7FD18506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(収支表!$L$26,収支表!$L$37:$L$38,収支表!$L$49:$L$50,収支表!$L$62)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53B5-400A-8D31-3BC7FD185062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53B5-400A-8D31-3BC7FD1850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53B5-400A-8D31-3BC7FD1850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53B5-400A-8D31-3BC7FD1850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53B5-400A-8D31-3BC7FD1850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53B5-400A-8D31-3BC7FD1850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53B5-400A-8D31-3BC7FD18506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(収支表!$N$26,収支表!$N$37:$N$38,収支表!$N$49:$N$50,収支表!$N$62)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53B5-400A-8D31-3BC7FD185062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53B5-400A-8D31-3BC7FD1850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53B5-400A-8D31-3BC7FD1850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53B5-400A-8D31-3BC7FD1850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53B5-400A-8D31-3BC7FD1850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53B5-400A-8D31-3BC7FD1850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53B5-400A-8D31-3BC7FD18506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(収支表!$O$26,収支表!$O$37:$O$38,収支表!$O$49:$O$50,収支表!$O$62)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53B5-400A-8D31-3BC7FD185062}"/>
                  </c:ext>
                </c:extLst>
              </c15:ser>
            </c15:filteredPieSeries>
            <c15:filteredPi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収支表!$P$4</c15:sqref>
                        </c15:formulaRef>
                      </c:ext>
                    </c:extLst>
                    <c:strCache>
                      <c:ptCount val="1"/>
                      <c:pt idx="0">
                        <c:v>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53B5-400A-8D31-3BC7FD18506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53B5-400A-8D31-3BC7FD18506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53B5-400A-8D31-3BC7FD18506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3-53B5-400A-8D31-3BC7FD18506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5-53B5-400A-8D31-3BC7FD18506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7-53B5-400A-8D31-3BC7FD18506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(収支表!$P$26,収支表!$P$37:$P$38,収支表!$P$49:$P$50,収支表!$P$62)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A8-53B5-400A-8D31-3BC7FD185062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E1E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doughnutChart>
        <c:varyColors val="1"/>
        <c:ser>
          <c:idx val="4"/>
          <c:order val="10"/>
          <c:tx>
            <c:strRef>
              <c:f>収支表!$N$4</c:f>
              <c:strCache>
                <c:ptCount val="1"/>
                <c:pt idx="0">
                  <c:v>11月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83-FC4F-4F74-850F-429B119487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85-FC4F-4F74-850F-429B119487AA}"/>
              </c:ext>
            </c:extLst>
          </c:dPt>
          <c:dPt>
            <c:idx val="2"/>
            <c:bubble3D val="0"/>
            <c:explosion val="5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87-FC4F-4F74-850F-429B119487A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89-FC4F-4F74-850F-429B119487AA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8B-FC4F-4F74-850F-429B119487AA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8D-FC4F-4F74-850F-429B119487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(収支表!$C$26,収支表!$C$37:$C$38,収支表!$C$49:$C$50,収支表!$C$62)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(収支表!$N$26,収支表!$N$37:$N$38,収支表!$N$49:$N$50,収支表!$N$62)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8E-FC4F-4F74-850F-429B119487A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E-FC4F-4F74-850F-429B119487A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0-FC4F-4F74-850F-429B119487AA}"/>
                    </c:ext>
                  </c:extLst>
                </c:dPt>
                <c:dPt>
                  <c:idx val="2"/>
                  <c:bubble3D val="0"/>
                  <c:explosion val="1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2-FC4F-4F74-850F-429B119487A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4-FC4F-4F74-850F-429B119487A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6-FC4F-4F74-850F-429B119487A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8-FC4F-4F74-850F-429B119487A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(収支表!$D$26,収支表!$D$37:$D$38,収支表!$D$49:$D$50,収支表!$D$62)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FC4F-4F74-850F-429B119487AA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FC4F-4F74-850F-429B119487A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FC4F-4F74-850F-429B119487A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FC4F-4F74-850F-429B119487A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FC4F-4F74-850F-429B119487A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FC4F-4F74-850F-429B119487A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FC4F-4F74-850F-429B119487A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(収支表!$E$26,収支表!$E$37:$E$38,収支表!$E$49:$E$50,収支表!$E$62)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FC4F-4F74-850F-429B119487AA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FC4F-4F74-850F-429B119487A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FC4F-4F74-850F-429B119487A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FC4F-4F74-850F-429B119487A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FC4F-4F74-850F-429B119487A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FC4F-4F74-850F-429B119487A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FC4F-4F74-850F-429B119487A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(収支表!$F$26,収支表!$F$37:$F$38,収支表!$F$49:$F$50,収支表!$F$62)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FC4F-4F74-850F-429B119487AA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FC4F-4F74-850F-429B119487A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FC4F-4F74-850F-429B119487A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FC4F-4F74-850F-429B119487A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FC4F-4F74-850F-429B119487A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FC4F-4F74-850F-429B119487A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FC4F-4F74-850F-429B119487A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(収支表!$G$26,収支表!$G$37:$G$38,収支表!$G$49:$G$50,収支表!$G$62)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FC4F-4F74-850F-429B119487AA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FC4F-4F74-850F-429B119487A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FC4F-4F74-850F-429B119487A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FC4F-4F74-850F-429B119487A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FC4F-4F74-850F-429B119487A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FC4F-4F74-850F-429B119487A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FC4F-4F74-850F-429B119487A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(収支表!$H$26,収支表!$H$37:$H$38,収支表!$H$49:$H$50,収支表!$H$62)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FC4F-4F74-850F-429B119487AA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FC4F-4F74-850F-429B119487A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FC4F-4F74-850F-429B119487A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FC4F-4F74-850F-429B119487A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FC4F-4F74-850F-429B119487A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FC4F-4F74-850F-429B119487A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FC4F-4F74-850F-429B119487A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(収支表!$I$26,収支表!$I$37:$I$38,収支表!$I$49:$I$50,収支表!$I$62)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FC4F-4F74-850F-429B119487AA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FC4F-4F74-850F-429B119487A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FC4F-4F74-850F-429B119487A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FC4F-4F74-850F-429B119487A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FC4F-4F74-850F-429B119487A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FC4F-4F74-850F-429B119487A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FC4F-4F74-850F-429B119487A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(収支表!$J$26,収支表!$J$37:$J$38,収支表!$J$49:$J$50,収支表!$J$62)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FC4F-4F74-850F-429B119487AA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FC4F-4F74-850F-429B119487A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FC4F-4F74-850F-429B119487A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FC4F-4F74-850F-429B119487A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FC4F-4F74-850F-429B119487A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FC4F-4F74-850F-429B119487A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FC4F-4F74-850F-429B119487A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(収支表!$K$26,収支表!$K$37:$K$38,収支表!$K$49:$K$50,収支表!$K$62)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FC4F-4F74-850F-429B119487AA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FC4F-4F74-850F-429B119487A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FC4F-4F74-850F-429B119487A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FC4F-4F74-850F-429B119487A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FC4F-4F74-850F-429B119487A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FC4F-4F74-850F-429B119487A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FC4F-4F74-850F-429B119487A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(収支表!$L$26,収支表!$L$37:$L$38,収支表!$L$49:$L$50,収支表!$L$62)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FC4F-4F74-850F-429B119487AA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FC4F-4F74-850F-429B119487A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FC4F-4F74-850F-429B119487A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FC4F-4F74-850F-429B119487A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FC4F-4F74-850F-429B119487A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FC4F-4F74-850F-429B119487A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FC4F-4F74-850F-429B119487A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(収支表!$M$26,収支表!$M$37:$M$38,収支表!$M$49:$M$50,収支表!$M$62)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FC4F-4F74-850F-429B119487AA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FC4F-4F74-850F-429B119487A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FC4F-4F74-850F-429B119487A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FC4F-4F74-850F-429B119487A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FC4F-4F74-850F-429B119487A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FC4F-4F74-850F-429B119487A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FC4F-4F74-850F-429B119487A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(収支表!$O$26,収支表!$O$37:$O$38,収支表!$O$49:$O$50,収支表!$O$62)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FC4F-4F74-850F-429B119487AA}"/>
                  </c:ext>
                </c:extLst>
              </c15:ser>
            </c15:filteredPieSeries>
            <c15:filteredPi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収支表!$P$4</c15:sqref>
                        </c15:formulaRef>
                      </c:ext>
                    </c:extLst>
                    <c:strCache>
                      <c:ptCount val="1"/>
                      <c:pt idx="0">
                        <c:v>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FC4F-4F74-850F-429B119487A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FC4F-4F74-850F-429B119487A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FC4F-4F74-850F-429B119487A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3-FC4F-4F74-850F-429B119487A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5-FC4F-4F74-850F-429B119487A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7-FC4F-4F74-850F-429B119487A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(収支表!$P$26,収支表!$P$37:$P$38,収支表!$P$49:$P$50,収支表!$P$62)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A8-FC4F-4F74-850F-429B119487AA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doughnutChart>
        <c:varyColors val="1"/>
        <c:ser>
          <c:idx val="5"/>
          <c:order val="11"/>
          <c:tx>
            <c:strRef>
              <c:f>収支表!$O$4</c:f>
              <c:strCache>
                <c:ptCount val="1"/>
                <c:pt idx="0">
                  <c:v>12月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90-079D-49DF-8876-62B5E74D5D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92-079D-49DF-8876-62B5E74D5D09}"/>
              </c:ext>
            </c:extLst>
          </c:dPt>
          <c:dPt>
            <c:idx val="2"/>
            <c:bubble3D val="0"/>
            <c:explosion val="5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94-079D-49DF-8876-62B5E74D5D09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96-079D-49DF-8876-62B5E74D5D09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98-079D-49DF-8876-62B5E74D5D09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9A-079D-49DF-8876-62B5E74D5D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(収支表!$C$26,収支表!$C$37:$C$38,収支表!$C$49:$C$50,収支表!$C$62)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(収支表!$O$26,収支表!$O$37:$O$38,収支表!$O$49:$O$50,収支表!$O$62)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9B-079D-49DF-8876-62B5E74D5D0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E-079D-49DF-8876-62B5E74D5D0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0-079D-49DF-8876-62B5E74D5D09}"/>
                    </c:ext>
                  </c:extLst>
                </c:dPt>
                <c:dPt>
                  <c:idx val="2"/>
                  <c:bubble3D val="0"/>
                  <c:explosion val="1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2-079D-49DF-8876-62B5E74D5D0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4-079D-49DF-8876-62B5E74D5D0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6-079D-49DF-8876-62B5E74D5D0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8-079D-49DF-8876-62B5E74D5D0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(収支表!$D$26,収支表!$D$37:$D$38,収支表!$D$49:$D$50,収支表!$D$62)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079D-49DF-8876-62B5E74D5D09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079D-49DF-8876-62B5E74D5D0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079D-49DF-8876-62B5E74D5D0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079D-49DF-8876-62B5E74D5D0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079D-49DF-8876-62B5E74D5D0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079D-49DF-8876-62B5E74D5D0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079D-49DF-8876-62B5E74D5D0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(収支表!$E$26,収支表!$E$37:$E$38,収支表!$E$49:$E$50,収支表!$E$62)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079D-49DF-8876-62B5E74D5D09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079D-49DF-8876-62B5E74D5D0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079D-49DF-8876-62B5E74D5D0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079D-49DF-8876-62B5E74D5D0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079D-49DF-8876-62B5E74D5D0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079D-49DF-8876-62B5E74D5D0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079D-49DF-8876-62B5E74D5D0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(収支表!$F$26,収支表!$F$37:$F$38,収支表!$F$49:$F$50,収支表!$F$62)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079D-49DF-8876-62B5E74D5D09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079D-49DF-8876-62B5E74D5D0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079D-49DF-8876-62B5E74D5D0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079D-49DF-8876-62B5E74D5D0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079D-49DF-8876-62B5E74D5D0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079D-49DF-8876-62B5E74D5D0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079D-49DF-8876-62B5E74D5D0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(収支表!$G$26,収支表!$G$37:$G$38,収支表!$G$49:$G$50,収支表!$G$62)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079D-49DF-8876-62B5E74D5D09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079D-49DF-8876-62B5E74D5D0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079D-49DF-8876-62B5E74D5D0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079D-49DF-8876-62B5E74D5D0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079D-49DF-8876-62B5E74D5D0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079D-49DF-8876-62B5E74D5D0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079D-49DF-8876-62B5E74D5D0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(収支表!$H$26,収支表!$H$37:$H$38,収支表!$H$49:$H$50,収支表!$H$62)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079D-49DF-8876-62B5E74D5D09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079D-49DF-8876-62B5E74D5D0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079D-49DF-8876-62B5E74D5D0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079D-49DF-8876-62B5E74D5D0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079D-49DF-8876-62B5E74D5D0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079D-49DF-8876-62B5E74D5D0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079D-49DF-8876-62B5E74D5D0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(収支表!$I$26,収支表!$I$37:$I$38,収支表!$I$49:$I$50,収支表!$I$62)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079D-49DF-8876-62B5E74D5D09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079D-49DF-8876-62B5E74D5D0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079D-49DF-8876-62B5E74D5D0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079D-49DF-8876-62B5E74D5D0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079D-49DF-8876-62B5E74D5D0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079D-49DF-8876-62B5E74D5D0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079D-49DF-8876-62B5E74D5D0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(収支表!$J$26,収支表!$J$37:$J$38,収支表!$J$49:$J$50,収支表!$J$62)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079D-49DF-8876-62B5E74D5D09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079D-49DF-8876-62B5E74D5D0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079D-49DF-8876-62B5E74D5D0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079D-49DF-8876-62B5E74D5D0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079D-49DF-8876-62B5E74D5D0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079D-49DF-8876-62B5E74D5D0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079D-49DF-8876-62B5E74D5D0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(収支表!$K$26,収支表!$K$37:$K$38,収支表!$K$49:$K$50,収支表!$K$62)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079D-49DF-8876-62B5E74D5D09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079D-49DF-8876-62B5E74D5D0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079D-49DF-8876-62B5E74D5D0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079D-49DF-8876-62B5E74D5D0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079D-49DF-8876-62B5E74D5D0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079D-49DF-8876-62B5E74D5D0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079D-49DF-8876-62B5E74D5D0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(収支表!$L$26,収支表!$L$37:$L$38,収支表!$L$49:$L$50,収支表!$L$62)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079D-49DF-8876-62B5E74D5D09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079D-49DF-8876-62B5E74D5D0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079D-49DF-8876-62B5E74D5D0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079D-49DF-8876-62B5E74D5D0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079D-49DF-8876-62B5E74D5D0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079D-49DF-8876-62B5E74D5D0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079D-49DF-8876-62B5E74D5D0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(収支表!$M$26,収支表!$M$37:$M$38,収支表!$M$49:$M$50,収支表!$M$62)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079D-49DF-8876-62B5E74D5D09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079D-49DF-8876-62B5E74D5D0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079D-49DF-8876-62B5E74D5D0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079D-49DF-8876-62B5E74D5D0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079D-49DF-8876-62B5E74D5D0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079D-49DF-8876-62B5E74D5D0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079D-49DF-8876-62B5E74D5D0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(収支表!$N$26,収支表!$N$37:$N$38,収支表!$N$49:$N$50,収支表!$N$62)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079D-49DF-8876-62B5E74D5D09}"/>
                  </c:ext>
                </c:extLst>
              </c15:ser>
            </c15:filteredPieSeries>
            <c15:filteredPi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収支表!$P$4</c15:sqref>
                        </c15:formulaRef>
                      </c:ext>
                    </c:extLst>
                    <c:strCache>
                      <c:ptCount val="1"/>
                      <c:pt idx="0">
                        <c:v>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079D-49DF-8876-62B5E74D5D0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079D-49DF-8876-62B5E74D5D0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079D-49DF-8876-62B5E74D5D0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3-079D-49DF-8876-62B5E74D5D0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5-079D-49DF-8876-62B5E74D5D0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7-079D-49DF-8876-62B5E74D5D0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(収支表!$P$26,収支表!$P$37:$P$38,収支表!$P$49:$P$50,収支表!$P$62)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A8-079D-49DF-8876-62B5E74D5D09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収支推移表</a:t>
            </a:r>
            <a:endParaRPr lang="en-US" altLang="ja-JP"/>
          </a:p>
        </c:rich>
      </c:tx>
      <c:layout>
        <c:manualLayout>
          <c:xMode val="edge"/>
          <c:yMode val="edge"/>
          <c:x val="8.1847420318011833E-3"/>
          <c:y val="4.992482735774535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8477361164759785E-2"/>
          <c:y val="0.10148520755293937"/>
          <c:w val="0.89034696783458478"/>
          <c:h val="0.7516815233001534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収支表!$C$26</c:f>
              <c:strCache>
                <c:ptCount val="1"/>
                <c:pt idx="0">
                  <c:v>税金合計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収支表!$D$26:$O$26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EF-4364-BE01-0B1F2260AAF4}"/>
            </c:ext>
          </c:extLst>
        </c:ser>
        <c:ser>
          <c:idx val="2"/>
          <c:order val="2"/>
          <c:tx>
            <c:strRef>
              <c:f>収支表!$C$37</c:f>
              <c:strCache>
                <c:ptCount val="1"/>
                <c:pt idx="0">
                  <c:v>貯蓄合計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収支表!$D$37:$O$37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EF-4364-BE01-0B1F2260AAF4}"/>
            </c:ext>
          </c:extLst>
        </c:ser>
        <c:ser>
          <c:idx val="4"/>
          <c:order val="3"/>
          <c:tx>
            <c:strRef>
              <c:f>収支表!$C$49</c:f>
              <c:strCache>
                <c:ptCount val="1"/>
                <c:pt idx="0">
                  <c:v>固定費合計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収支表!$D$49:$O$49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EF-4364-BE01-0B1F2260AAF4}"/>
            </c:ext>
          </c:extLst>
        </c:ser>
        <c:ser>
          <c:idx val="5"/>
          <c:order val="4"/>
          <c:tx>
            <c:strRef>
              <c:f>収支表!$C$50</c:f>
              <c:strCache>
                <c:ptCount val="1"/>
                <c:pt idx="0">
                  <c:v>特別費合計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収支表!$D$50:$O$50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EF-4364-BE01-0B1F2260AAF4}"/>
            </c:ext>
          </c:extLst>
        </c:ser>
        <c:ser>
          <c:idx val="85"/>
          <c:order val="5"/>
          <c:tx>
            <c:strRef>
              <c:f>収支表!$C$62</c:f>
              <c:strCache>
                <c:ptCount val="1"/>
                <c:pt idx="0">
                  <c:v>変動費合計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収支表!$D$4:$O$4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  <c:extLst/>
            </c:strRef>
          </c:cat>
          <c:val>
            <c:numRef>
              <c:f>収支表!$D$62:$O$62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  <c:extLst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57-5CE6-4248-89E9-F0975B9AE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9939600"/>
        <c:axId val="759946816"/>
      </c:barChart>
      <c:lineChart>
        <c:grouping val="standard"/>
        <c:varyColors val="0"/>
        <c:ser>
          <c:idx val="21"/>
          <c:order val="0"/>
          <c:tx>
            <c:strRef>
              <c:f>収支表!$C$15</c:f>
              <c:strCache>
                <c:ptCount val="1"/>
                <c:pt idx="0">
                  <c:v>収入合計</c:v>
                </c:pt>
              </c:strCache>
            </c:strRef>
          </c:tx>
          <c:spPr>
            <a:ln w="571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収支表!$D$4:$O$4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  <c:extLst/>
            </c:strRef>
          </c:cat>
          <c:val>
            <c:numRef>
              <c:f>収支表!$D$15:$O$15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  <c:extLst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9-5CE6-4248-89E9-F0975B9AE854}"/>
            </c:ext>
          </c:extLst>
        </c:ser>
        <c:ser>
          <c:idx val="0"/>
          <c:order val="6"/>
          <c:tx>
            <c:strRef>
              <c:f>収支表!$C$38</c:f>
              <c:strCache>
                <c:ptCount val="1"/>
                <c:pt idx="0">
                  <c:v>自己投資合計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収支表!$D$38:$O$38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FB-469E-A8AD-58FCE93F0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939600"/>
        <c:axId val="759946816"/>
      </c:lineChart>
      <c:catAx>
        <c:axId val="75993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9946816"/>
        <c:crosses val="autoZero"/>
        <c:auto val="1"/>
        <c:lblAlgn val="ctr"/>
        <c:lblOffset val="100"/>
        <c:noMultiLvlLbl val="0"/>
      </c:catAx>
      <c:valAx>
        <c:axId val="75994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&quot;¥&quot;#,##0_);[Red]\(&quot;¥&quot;#,##0\)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99396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9978348727019"/>
          <c:y val="3.0937974858405857E-2"/>
          <c:w val="0.74424800453190387"/>
          <c:h val="3.15717785299708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28ED-4DB2-8B58-4B48FED26E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28ED-4DB2-8B58-4B48FED26EFA}"/>
              </c:ext>
            </c:extLst>
          </c:dPt>
          <c:dPt>
            <c:idx val="2"/>
            <c:bubble3D val="0"/>
            <c:explosion val="7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28ED-4DB2-8B58-4B48FED26E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28ED-4DB2-8B58-4B48FED26EFA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28ED-4DB2-8B58-4B48FED26EFA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28ED-4DB2-8B58-4B48FED26EFA}"/>
              </c:ext>
            </c:extLst>
          </c:dPt>
          <c:dLbls>
            <c:dLbl>
              <c:idx val="2"/>
              <c:layout>
                <c:manualLayout>
                  <c:x val="3.1007751937985064E-3"/>
                  <c:y val="9.5808383233532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ED-4DB2-8B58-4B48FED26EFA}"/>
                </c:ext>
              </c:extLst>
            </c:dLbl>
            <c:dLbl>
              <c:idx val="4"/>
              <c:layout>
                <c:manualLayout>
                  <c:x val="-0.12093023255813953"/>
                  <c:y val="-3.6593056981135311E-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8ED-4DB2-8B58-4B48FED26E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(収支表!$C$26,収支表!$C$37,収支表!$C$38,収支表!$C$49,収支表!$C$50,収支表!$C$62)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</c:strRef>
          </c:cat>
          <c:val>
            <c:numRef>
              <c:f>(収支表!$D$26,収支表!$D$37,収支表!$D$38,収支表!$D$49,収支表!$D$50,収支表!$D$62)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4E-4480-875B-E6A587B59D4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doughnutChart>
        <c:varyColors val="1"/>
        <c:ser>
          <c:idx val="32"/>
          <c:order val="1"/>
          <c:tx>
            <c:strRef>
              <c:f>収支表!$E$4</c:f>
              <c:strCache>
                <c:ptCount val="1"/>
                <c:pt idx="0">
                  <c:v>2月</c:v>
                </c:pt>
              </c:strCache>
            </c:strRef>
          </c:tx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D5-5230-4039-99A6-06149D5235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D6-5230-4039-99A6-06149D52352F}"/>
              </c:ext>
            </c:extLst>
          </c:dPt>
          <c:dPt>
            <c:idx val="2"/>
            <c:bubble3D val="0"/>
            <c:explosion val="5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D7-5230-4039-99A6-06149D52352F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D8-5230-4039-99A6-06149D52352F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D9-5230-4039-99A6-06149D52352F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DA-5230-4039-99A6-06149D5235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(収支表!$C$26,収支表!$C$37:$C$38,収支表!$C$49:$C$50,収支表!$C$62)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</c:strRef>
          </c:cat>
          <c:val>
            <c:numRef>
              <c:f>(収支表!$E$26,収支表!$E$37:$E$38,収支表!$E$49:$E$50,収支表!$E$62)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4-5230-4039-99A6-06149D52352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0CF8-4ADA-BBFB-ECA2852B9CE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0CF8-4ADA-BBFB-ECA2852B9CE9}"/>
                    </c:ext>
                  </c:extLst>
                </c:dPt>
                <c:dPt>
                  <c:idx val="2"/>
                  <c:bubble3D val="0"/>
                  <c:explosion val="1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1-0CF8-4ADA-BBFB-ECA2852B9CE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3-0CF8-4ADA-BBFB-ECA2852B9CE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5-0CF8-4ADA-BBFB-ECA2852B9CE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7-0CF8-4ADA-BBFB-ECA2852B9CE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(収支表!$D$26,収支表!$D$37:$D$38,収支表!$D$49:$D$50,収支表!$D$62)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A9-5230-4039-99A6-06149D52352F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0CF8-4ADA-BBFB-ECA2852B9CE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0CF8-4ADA-BBFB-ECA2852B9CE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0CF8-4ADA-BBFB-ECA2852B9CE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0CF8-4ADA-BBFB-ECA2852B9CE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0CF8-4ADA-BBFB-ECA2852B9CE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0CF8-4ADA-BBFB-ECA2852B9CE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(収支表!$F$26,収支表!$F$37:$F$38,収支表!$F$49:$F$50,収支表!$F$62)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B5-5230-4039-99A6-06149D52352F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0CF8-4ADA-BBFB-ECA2852B9CE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0CF8-4ADA-BBFB-ECA2852B9CE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0CF8-4ADA-BBFB-ECA2852B9CE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0CF8-4ADA-BBFB-ECA2852B9CE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0CF8-4ADA-BBFB-ECA2852B9CE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0CF8-4ADA-BBFB-ECA2852B9CE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(収支表!$G$26,収支表!$G$37:$G$38,収支表!$G$49:$G$50,収支表!$G$62)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C0-5230-4039-99A6-06149D52352F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0CF8-4ADA-BBFB-ECA2852B9CE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0CF8-4ADA-BBFB-ECA2852B9CE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0CF8-4ADA-BBFB-ECA2852B9CE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0CF8-4ADA-BBFB-ECA2852B9CE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0CF8-4ADA-BBFB-ECA2852B9CE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0CF8-4ADA-BBFB-ECA2852B9CE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(収支表!$H$26,収支表!$H$37:$H$38,収支表!$H$49:$H$50,収支表!$H$62)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C1-5230-4039-99A6-06149D52352F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0CF8-4ADA-BBFB-ECA2852B9CE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0CF8-4ADA-BBFB-ECA2852B9CE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1-0CF8-4ADA-BBFB-ECA2852B9CE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3-0CF8-4ADA-BBFB-ECA2852B9CE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5-0CF8-4ADA-BBFB-ECA2852B9CE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0CF8-4ADA-BBFB-ECA2852B9CE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(収支表!$I$26,収支表!$I$37:$I$38,収支表!$I$49:$I$50,収支表!$I$62)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CD-5230-4039-99A6-06149D52352F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0CF8-4ADA-BBFB-ECA2852B9CE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0CF8-4ADA-BBFB-ECA2852B9CE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0CF8-4ADA-BBFB-ECA2852B9CE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0CF8-4ADA-BBFB-ECA2852B9CE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0CF8-4ADA-BBFB-ECA2852B9CE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0CF8-4ADA-BBFB-ECA2852B9CE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(収支表!$J$26,収支表!$J$37:$J$38,収支表!$J$49:$J$50,収支表!$J$62)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CE-5230-4039-99A6-06149D52352F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0CF8-4ADA-BBFB-ECA2852B9CE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0CF8-4ADA-BBFB-ECA2852B9CE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0CF8-4ADA-BBFB-ECA2852B9CE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0CF8-4ADA-BBFB-ECA2852B9CE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0CF8-4ADA-BBFB-ECA2852B9CE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0CF8-4ADA-BBFB-ECA2852B9CE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(収支表!$K$26,収支表!$K$37:$K$38,収支表!$K$49:$K$50,収支表!$K$62)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CF-5230-4039-99A6-06149D52352F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0CF8-4ADA-BBFB-ECA2852B9CE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0CF8-4ADA-BBFB-ECA2852B9CE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5-0CF8-4ADA-BBFB-ECA2852B9CE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7-0CF8-4ADA-BBFB-ECA2852B9CE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0CF8-4ADA-BBFB-ECA2852B9CE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0CF8-4ADA-BBFB-ECA2852B9CE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(収支表!$L$26,収支表!$L$37:$L$38,収支表!$L$49:$L$50,収支表!$L$62)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D0-5230-4039-99A6-06149D52352F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0CF8-4ADA-BBFB-ECA2852B9CE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0CF8-4ADA-BBFB-ECA2852B9CE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0CF8-4ADA-BBFB-ECA2852B9CE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0CF8-4ADA-BBFB-ECA2852B9CE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0CF8-4ADA-BBFB-ECA2852B9CE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0CF8-4ADA-BBFB-ECA2852B9CE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(収支表!$M$26,収支表!$M$37:$M$38,収支表!$M$49:$M$50,収支表!$M$62)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D1-5230-4039-99A6-06149D52352F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9-0CF8-4ADA-BBFB-ECA2852B9CE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B-0CF8-4ADA-BBFB-ECA2852B9CE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D-0CF8-4ADA-BBFB-ECA2852B9CE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0CF8-4ADA-BBFB-ECA2852B9CE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0CF8-4ADA-BBFB-ECA2852B9CE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0CF8-4ADA-BBFB-ECA2852B9CE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(収支表!$N$26,収支表!$N$37:$N$38,収支表!$N$49:$N$50,収支表!$N$62)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D2-5230-4039-99A6-06149D52352F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0CF8-4ADA-BBFB-ECA2852B9CE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0CF8-4ADA-BBFB-ECA2852B9CE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0CF8-4ADA-BBFB-ECA2852B9CE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0CF8-4ADA-BBFB-ECA2852B9CE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0CF8-4ADA-BBFB-ECA2852B9CE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F-0CF8-4ADA-BBFB-ECA2852B9CE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(収支表!$O$26,収支表!$O$37:$O$38,収支表!$O$49:$O$50,収支表!$O$62)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D3-5230-4039-99A6-06149D52352F}"/>
                  </c:ext>
                </c:extLst>
              </c15:ser>
            </c15:filteredPieSeries>
            <c15:filteredPi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収支表!$P$4</c15:sqref>
                        </c15:formulaRef>
                      </c:ext>
                    </c:extLst>
                    <c:strCache>
                      <c:ptCount val="1"/>
                      <c:pt idx="0">
                        <c:v>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1-0CF8-4ADA-BBFB-ECA2852B9CE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3-0CF8-4ADA-BBFB-ECA2852B9CE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5-0CF8-4ADA-BBFB-ECA2852B9CE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7-0CF8-4ADA-BBFB-ECA2852B9CE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9-0CF8-4ADA-BBFB-ECA2852B9CE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0CF8-4ADA-BBFB-ECA2852B9CE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(収支表!$P$26,収支表!$P$37:$P$38,収支表!$P$49:$P$50,収支表!$P$62)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D4-5230-4039-99A6-06149D52352F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doughnutChart>
        <c:varyColors val="1"/>
        <c:ser>
          <c:idx val="33"/>
          <c:order val="2"/>
          <c:tx>
            <c:strRef>
              <c:f>収支表!$F$4</c:f>
              <c:strCache>
                <c:ptCount val="1"/>
                <c:pt idx="0">
                  <c:v>3月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60EA-4FCD-B97A-0343469215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60EA-4FCD-B97A-0343469215B5}"/>
              </c:ext>
            </c:extLst>
          </c:dPt>
          <c:dPt>
            <c:idx val="2"/>
            <c:bubble3D val="0"/>
            <c:explosion val="3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60EA-4FCD-B97A-0343469215B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60EA-4FCD-B97A-0343469215B5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60EA-4FCD-B97A-0343469215B5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60EA-4FCD-B97A-0343469215B5}"/>
              </c:ext>
            </c:extLst>
          </c:dPt>
          <c:dLbls>
            <c:dLbl>
              <c:idx val="2"/>
              <c:layout>
                <c:manualLayout>
                  <c:x val="-0.12269936015987201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0EA-4FCD-B97A-0343469215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(収支表!$C$26,収支表!$C$37:$C$38,収支表!$C$49:$C$50,収支表!$C$62)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(収支表!$F$26,収支表!$F$37:$F$38,収支表!$F$49:$F$50,収支表!$F$62)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26-60EA-4FCD-B97A-0343469215B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E-60EA-4FCD-B97A-0343469215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0-60EA-4FCD-B97A-0343469215B5}"/>
                    </c:ext>
                  </c:extLst>
                </c:dPt>
                <c:dPt>
                  <c:idx val="2"/>
                  <c:bubble3D val="0"/>
                  <c:explosion val="1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2-60EA-4FCD-B97A-0343469215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4-60EA-4FCD-B97A-0343469215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6-60EA-4FCD-B97A-0343469215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8-60EA-4FCD-B97A-0343469215B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(収支表!$D$26,収支表!$D$37:$D$38,収支表!$D$49:$D$50,収支表!$D$62)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60EA-4FCD-B97A-0343469215B5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60EA-4FCD-B97A-0343469215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60EA-4FCD-B97A-0343469215B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60EA-4FCD-B97A-0343469215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60EA-4FCD-B97A-0343469215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60EA-4FCD-B97A-0343469215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60EA-4FCD-B97A-0343469215B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(収支表!$E$26,収支表!$E$37:$E$38,収支表!$E$49:$E$50,収支表!$E$62)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60EA-4FCD-B97A-0343469215B5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60EA-4FCD-B97A-0343469215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60EA-4FCD-B97A-0343469215B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60EA-4FCD-B97A-0343469215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60EA-4FCD-B97A-0343469215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60EA-4FCD-B97A-0343469215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60EA-4FCD-B97A-0343469215B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(収支表!$G$26,収支表!$G$37:$G$38,収支表!$G$49:$G$50,収支表!$G$62)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60EA-4FCD-B97A-0343469215B5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60EA-4FCD-B97A-0343469215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60EA-4FCD-B97A-0343469215B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60EA-4FCD-B97A-0343469215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60EA-4FCD-B97A-0343469215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60EA-4FCD-B97A-0343469215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60EA-4FCD-B97A-0343469215B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(収支表!$H$26,収支表!$H$37:$H$38,収支表!$H$49:$H$50,収支表!$H$62)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60EA-4FCD-B97A-0343469215B5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60EA-4FCD-B97A-0343469215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60EA-4FCD-B97A-0343469215B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60EA-4FCD-B97A-0343469215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60EA-4FCD-B97A-0343469215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60EA-4FCD-B97A-0343469215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60EA-4FCD-B97A-0343469215B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(収支表!$I$26,収支表!$I$37:$I$38,収支表!$I$49:$I$50,収支表!$I$62)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60EA-4FCD-B97A-0343469215B5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60EA-4FCD-B97A-0343469215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60EA-4FCD-B97A-0343469215B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60EA-4FCD-B97A-0343469215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60EA-4FCD-B97A-0343469215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60EA-4FCD-B97A-0343469215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60EA-4FCD-B97A-0343469215B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(収支表!$J$26,収支表!$J$37:$J$38,収支表!$J$49:$J$50,収支表!$J$62)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60EA-4FCD-B97A-0343469215B5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60EA-4FCD-B97A-0343469215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60EA-4FCD-B97A-0343469215B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60EA-4FCD-B97A-0343469215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60EA-4FCD-B97A-0343469215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60EA-4FCD-B97A-0343469215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60EA-4FCD-B97A-0343469215B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(収支表!$K$26,収支表!$K$37:$K$38,収支表!$K$49:$K$50,収支表!$K$62)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60EA-4FCD-B97A-0343469215B5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60EA-4FCD-B97A-0343469215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60EA-4FCD-B97A-0343469215B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60EA-4FCD-B97A-0343469215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60EA-4FCD-B97A-0343469215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60EA-4FCD-B97A-0343469215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60EA-4FCD-B97A-0343469215B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(収支表!$L$26,収支表!$L$37:$L$38,収支表!$L$49:$L$50,収支表!$L$62)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60EA-4FCD-B97A-0343469215B5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60EA-4FCD-B97A-0343469215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60EA-4FCD-B97A-0343469215B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60EA-4FCD-B97A-0343469215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60EA-4FCD-B97A-0343469215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60EA-4FCD-B97A-0343469215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60EA-4FCD-B97A-0343469215B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(収支表!$M$26,収支表!$M$37:$M$38,収支表!$M$49:$M$50,収支表!$M$62)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60EA-4FCD-B97A-0343469215B5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60EA-4FCD-B97A-0343469215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60EA-4FCD-B97A-0343469215B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60EA-4FCD-B97A-0343469215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60EA-4FCD-B97A-0343469215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60EA-4FCD-B97A-0343469215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60EA-4FCD-B97A-0343469215B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(収支表!$N$26,収支表!$N$37:$N$38,収支表!$N$49:$N$50,収支表!$N$62)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60EA-4FCD-B97A-0343469215B5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60EA-4FCD-B97A-0343469215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60EA-4FCD-B97A-0343469215B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60EA-4FCD-B97A-0343469215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60EA-4FCD-B97A-0343469215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60EA-4FCD-B97A-0343469215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60EA-4FCD-B97A-0343469215B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(収支表!$O$26,収支表!$O$37:$O$38,収支表!$O$49:$O$50,収支表!$O$62)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60EA-4FCD-B97A-0343469215B5}"/>
                  </c:ext>
                </c:extLst>
              </c15:ser>
            </c15:filteredPieSeries>
            <c15:filteredPi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収支表!$P$4</c15:sqref>
                        </c15:formulaRef>
                      </c:ext>
                    </c:extLst>
                    <c:strCache>
                      <c:ptCount val="1"/>
                      <c:pt idx="0">
                        <c:v>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60EA-4FCD-B97A-0343469215B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60EA-4FCD-B97A-0343469215B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60EA-4FCD-B97A-0343469215B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3-60EA-4FCD-B97A-0343469215B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5-60EA-4FCD-B97A-0343469215B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7-60EA-4FCD-B97A-0343469215B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(収支表!$P$26,収支表!$P$37:$P$38,収支表!$P$49:$P$50,収支表!$P$62)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A8-60EA-4FCD-B97A-0343469215B5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doughnutChart>
        <c:varyColors val="1"/>
        <c:ser>
          <c:idx val="33"/>
          <c:order val="2"/>
          <c:tx>
            <c:strRef>
              <c:f>収支表!$F$4</c:f>
              <c:strCache>
                <c:ptCount val="1"/>
                <c:pt idx="0">
                  <c:v>3月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8960-4D16-865E-59D9CC6865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8960-4D16-865E-59D9CC686595}"/>
              </c:ext>
            </c:extLst>
          </c:dPt>
          <c:dPt>
            <c:idx val="2"/>
            <c:bubble3D val="0"/>
            <c:explosion val="5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8960-4D16-865E-59D9CC68659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8960-4D16-865E-59D9CC686595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8960-4D16-865E-59D9CC686595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8960-4D16-865E-59D9CC6865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(収支表!$C$26,収支表!$C$37:$C$38,収支表!$C$49:$C$50,収支表!$C$62)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(収支表!$F$26,収支表!$F$37:$F$38,収支表!$F$49:$F$50,収支表!$F$62)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26-8960-4D16-865E-59D9CC68659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E-8960-4D16-865E-59D9CC6865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0-8960-4D16-865E-59D9CC686595}"/>
                    </c:ext>
                  </c:extLst>
                </c:dPt>
                <c:dPt>
                  <c:idx val="2"/>
                  <c:bubble3D val="0"/>
                  <c:explosion val="1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2-8960-4D16-865E-59D9CC6865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4-8960-4D16-865E-59D9CC68659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6-8960-4D16-865E-59D9CC68659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8-8960-4D16-865E-59D9CC6865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(収支表!$D$26,収支表!$D$37:$D$38,収支表!$D$49:$D$50,収支表!$D$62)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8960-4D16-865E-59D9CC686595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8960-4D16-865E-59D9CC6865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8960-4D16-865E-59D9CC68659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8960-4D16-865E-59D9CC6865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8960-4D16-865E-59D9CC68659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8960-4D16-865E-59D9CC68659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8960-4D16-865E-59D9CC6865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(収支表!$E$26,収支表!$E$37:$E$38,収支表!$E$49:$E$50,収支表!$E$62)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960-4D16-865E-59D9CC686595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8960-4D16-865E-59D9CC6865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8960-4D16-865E-59D9CC68659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8960-4D16-865E-59D9CC6865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8960-4D16-865E-59D9CC68659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8960-4D16-865E-59D9CC68659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8960-4D16-865E-59D9CC6865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(収支表!$G$26,収支表!$G$37:$G$38,収支表!$G$49:$G$50,収支表!$G$62)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8960-4D16-865E-59D9CC686595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8960-4D16-865E-59D9CC6865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8960-4D16-865E-59D9CC68659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8960-4D16-865E-59D9CC6865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8960-4D16-865E-59D9CC68659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8960-4D16-865E-59D9CC68659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8960-4D16-865E-59D9CC6865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(収支表!$H$26,収支表!$H$37:$H$38,収支表!$H$49:$H$50,収支表!$H$62)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8960-4D16-865E-59D9CC686595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8960-4D16-865E-59D9CC6865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8960-4D16-865E-59D9CC68659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8960-4D16-865E-59D9CC6865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8960-4D16-865E-59D9CC68659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8960-4D16-865E-59D9CC68659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8960-4D16-865E-59D9CC6865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(収支表!$I$26,収支表!$I$37:$I$38,収支表!$I$49:$I$50,収支表!$I$62)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8960-4D16-865E-59D9CC686595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8960-4D16-865E-59D9CC6865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8960-4D16-865E-59D9CC68659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8960-4D16-865E-59D9CC6865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8960-4D16-865E-59D9CC68659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8960-4D16-865E-59D9CC68659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8960-4D16-865E-59D9CC6865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(収支表!$J$26,収支表!$J$37:$J$38,収支表!$J$49:$J$50,収支表!$J$62)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8960-4D16-865E-59D9CC686595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8960-4D16-865E-59D9CC6865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8960-4D16-865E-59D9CC68659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8960-4D16-865E-59D9CC6865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8960-4D16-865E-59D9CC68659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8960-4D16-865E-59D9CC68659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8960-4D16-865E-59D9CC6865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(収支表!$K$26,収支表!$K$37:$K$38,収支表!$K$49:$K$50,収支表!$K$62)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8960-4D16-865E-59D9CC686595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8960-4D16-865E-59D9CC6865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8960-4D16-865E-59D9CC68659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8960-4D16-865E-59D9CC6865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8960-4D16-865E-59D9CC68659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8960-4D16-865E-59D9CC68659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8960-4D16-865E-59D9CC6865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(収支表!$L$26,収支表!$L$37:$L$38,収支表!$L$49:$L$50,収支表!$L$62)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8960-4D16-865E-59D9CC686595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8960-4D16-865E-59D9CC6865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8960-4D16-865E-59D9CC68659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8960-4D16-865E-59D9CC6865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8960-4D16-865E-59D9CC68659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8960-4D16-865E-59D9CC68659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8960-4D16-865E-59D9CC6865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(収支表!$M$26,収支表!$M$37:$M$38,収支表!$M$49:$M$50,収支表!$M$62)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8960-4D16-865E-59D9CC686595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8960-4D16-865E-59D9CC6865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8960-4D16-865E-59D9CC68659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8960-4D16-865E-59D9CC6865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8960-4D16-865E-59D9CC68659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8960-4D16-865E-59D9CC68659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8960-4D16-865E-59D9CC6865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(収支表!$N$26,収支表!$N$37:$N$38,収支表!$N$49:$N$50,収支表!$N$62)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8960-4D16-865E-59D9CC686595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8960-4D16-865E-59D9CC6865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8960-4D16-865E-59D9CC68659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8960-4D16-865E-59D9CC6865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8960-4D16-865E-59D9CC68659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8960-4D16-865E-59D9CC68659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8960-4D16-865E-59D9CC6865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(収支表!$O$26,収支表!$O$37:$O$38,収支表!$O$49:$O$50,収支表!$O$62)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8960-4D16-865E-59D9CC686595}"/>
                  </c:ext>
                </c:extLst>
              </c15:ser>
            </c15:filteredPieSeries>
            <c15:filteredPi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収支表!$P$4</c15:sqref>
                        </c15:formulaRef>
                      </c:ext>
                    </c:extLst>
                    <c:strCache>
                      <c:ptCount val="1"/>
                      <c:pt idx="0">
                        <c:v>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8960-4D16-865E-59D9CC6865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8960-4D16-865E-59D9CC68659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8960-4D16-865E-59D9CC6865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3-8960-4D16-865E-59D9CC68659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5-8960-4D16-865E-59D9CC68659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7-8960-4D16-865E-59D9CC6865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(収支表!$P$26,収支表!$P$37:$P$38,収支表!$P$49:$P$50,収支表!$P$62)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A8-8960-4D16-865E-59D9CC686595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doughnutChart>
        <c:varyColors val="1"/>
        <c:ser>
          <c:idx val="45"/>
          <c:order val="4"/>
          <c:tx>
            <c:strRef>
              <c:f>収支表!$H$4</c:f>
              <c:strCache>
                <c:ptCount val="1"/>
                <c:pt idx="0">
                  <c:v>5月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5-52DC-40F9-8EFF-4BD94F7244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7-52DC-40F9-8EFF-4BD94F724401}"/>
              </c:ext>
            </c:extLst>
          </c:dPt>
          <c:dPt>
            <c:idx val="2"/>
            <c:bubble3D val="0"/>
            <c:explosion val="5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9-52DC-40F9-8EFF-4BD94F724401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B-52DC-40F9-8EFF-4BD94F724401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D-52DC-40F9-8EFF-4BD94F724401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F-52DC-40F9-8EFF-4BD94F7244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(収支表!$C$26,収支表!$C$37:$C$38,収支表!$C$49:$C$50,収支表!$C$62)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(収支表!$H$26,収支表!$H$37:$H$38,収支表!$H$49:$H$50,収支表!$H$62)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40-52DC-40F9-8EFF-4BD94F72440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E-52DC-40F9-8EFF-4BD94F7244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0-52DC-40F9-8EFF-4BD94F724401}"/>
                    </c:ext>
                  </c:extLst>
                </c:dPt>
                <c:dPt>
                  <c:idx val="2"/>
                  <c:bubble3D val="0"/>
                  <c:explosion val="1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2-52DC-40F9-8EFF-4BD94F7244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4-52DC-40F9-8EFF-4BD94F7244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6-52DC-40F9-8EFF-4BD94F7244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8-52DC-40F9-8EFF-4BD94F72440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(収支表!$D$26,収支表!$D$37:$D$38,収支表!$D$49:$D$50,収支表!$D$62)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52DC-40F9-8EFF-4BD94F724401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52DC-40F9-8EFF-4BD94F7244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52DC-40F9-8EFF-4BD94F7244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52DC-40F9-8EFF-4BD94F7244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52DC-40F9-8EFF-4BD94F7244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52DC-40F9-8EFF-4BD94F7244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52DC-40F9-8EFF-4BD94F72440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(収支表!$E$26,収支表!$E$37:$E$38,収支表!$E$49:$E$50,収支表!$E$62)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2DC-40F9-8EFF-4BD94F724401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52DC-40F9-8EFF-4BD94F7244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52DC-40F9-8EFF-4BD94F7244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52DC-40F9-8EFF-4BD94F7244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52DC-40F9-8EFF-4BD94F7244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52DC-40F9-8EFF-4BD94F7244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52DC-40F9-8EFF-4BD94F72440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(収支表!$F$26,収支表!$F$37:$F$38,収支表!$F$49:$F$50,収支表!$F$62)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52DC-40F9-8EFF-4BD94F724401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52DC-40F9-8EFF-4BD94F7244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52DC-40F9-8EFF-4BD94F7244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52DC-40F9-8EFF-4BD94F7244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52DC-40F9-8EFF-4BD94F7244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52DC-40F9-8EFF-4BD94F7244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52DC-40F9-8EFF-4BD94F72440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(収支表!$G$26,収支表!$G$37:$G$38,収支表!$G$49:$G$50,収支表!$G$62)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52DC-40F9-8EFF-4BD94F724401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52DC-40F9-8EFF-4BD94F7244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52DC-40F9-8EFF-4BD94F7244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52DC-40F9-8EFF-4BD94F7244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52DC-40F9-8EFF-4BD94F7244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52DC-40F9-8EFF-4BD94F7244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52DC-40F9-8EFF-4BD94F72440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(収支表!$I$26,収支表!$I$37:$I$38,収支表!$I$49:$I$50,収支表!$I$62)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52DC-40F9-8EFF-4BD94F724401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52DC-40F9-8EFF-4BD94F7244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52DC-40F9-8EFF-4BD94F7244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52DC-40F9-8EFF-4BD94F7244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52DC-40F9-8EFF-4BD94F7244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52DC-40F9-8EFF-4BD94F7244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52DC-40F9-8EFF-4BD94F72440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(収支表!$J$26,収支表!$J$37:$J$38,収支表!$J$49:$J$50,収支表!$J$62)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52DC-40F9-8EFF-4BD94F724401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52DC-40F9-8EFF-4BD94F7244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52DC-40F9-8EFF-4BD94F7244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52DC-40F9-8EFF-4BD94F7244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52DC-40F9-8EFF-4BD94F7244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52DC-40F9-8EFF-4BD94F7244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52DC-40F9-8EFF-4BD94F72440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(収支表!$K$26,収支表!$K$37:$K$38,収支表!$K$49:$K$50,収支表!$K$62)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52DC-40F9-8EFF-4BD94F724401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52DC-40F9-8EFF-4BD94F7244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52DC-40F9-8EFF-4BD94F7244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52DC-40F9-8EFF-4BD94F7244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52DC-40F9-8EFF-4BD94F7244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52DC-40F9-8EFF-4BD94F7244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52DC-40F9-8EFF-4BD94F72440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(収支表!$L$26,収支表!$L$37:$L$38,収支表!$L$49:$L$50,収支表!$L$62)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52DC-40F9-8EFF-4BD94F724401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52DC-40F9-8EFF-4BD94F7244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52DC-40F9-8EFF-4BD94F7244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52DC-40F9-8EFF-4BD94F7244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52DC-40F9-8EFF-4BD94F7244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52DC-40F9-8EFF-4BD94F7244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52DC-40F9-8EFF-4BD94F72440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(収支表!$M$26,収支表!$M$37:$M$38,収支表!$M$49:$M$50,収支表!$M$62)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52DC-40F9-8EFF-4BD94F724401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52DC-40F9-8EFF-4BD94F7244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52DC-40F9-8EFF-4BD94F7244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52DC-40F9-8EFF-4BD94F7244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52DC-40F9-8EFF-4BD94F7244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52DC-40F9-8EFF-4BD94F7244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52DC-40F9-8EFF-4BD94F72440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(収支表!$N$26,収支表!$N$37:$N$38,収支表!$N$49:$N$50,収支表!$N$62)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52DC-40F9-8EFF-4BD94F724401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52DC-40F9-8EFF-4BD94F7244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52DC-40F9-8EFF-4BD94F7244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52DC-40F9-8EFF-4BD94F7244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52DC-40F9-8EFF-4BD94F7244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52DC-40F9-8EFF-4BD94F7244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52DC-40F9-8EFF-4BD94F72440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(収支表!$O$26,収支表!$O$37:$O$38,収支表!$O$49:$O$50,収支表!$O$62)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52DC-40F9-8EFF-4BD94F724401}"/>
                  </c:ext>
                </c:extLst>
              </c15:ser>
            </c15:filteredPieSeries>
            <c15:filteredPi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収支表!$P$4</c15:sqref>
                        </c15:formulaRef>
                      </c:ext>
                    </c:extLst>
                    <c:strCache>
                      <c:ptCount val="1"/>
                      <c:pt idx="0">
                        <c:v>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52DC-40F9-8EFF-4BD94F7244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52DC-40F9-8EFF-4BD94F7244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52DC-40F9-8EFF-4BD94F72440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3-52DC-40F9-8EFF-4BD94F72440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5-52DC-40F9-8EFF-4BD94F72440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7-52DC-40F9-8EFF-4BD94F72440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(収支表!$P$26,収支表!$P$37:$P$38,収支表!$P$49:$P$50,収支表!$P$62)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A8-52DC-40F9-8EFF-4BD94F724401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doughnutChart>
        <c:varyColors val="1"/>
        <c:ser>
          <c:idx val="57"/>
          <c:order val="5"/>
          <c:tx>
            <c:strRef>
              <c:f>収支表!$I$4</c:f>
              <c:strCache>
                <c:ptCount val="1"/>
                <c:pt idx="0">
                  <c:v>6月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2-DB1A-48D1-8B4D-8E19750AE0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4-DB1A-48D1-8B4D-8E19750AE0DC}"/>
              </c:ext>
            </c:extLst>
          </c:dPt>
          <c:dPt>
            <c:idx val="2"/>
            <c:bubble3D val="0"/>
            <c:explosion val="4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6-DB1A-48D1-8B4D-8E19750AE0DC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8-DB1A-48D1-8B4D-8E19750AE0DC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A-DB1A-48D1-8B4D-8E19750AE0DC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C-DB1A-48D1-8B4D-8E19750AE0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(収支表!$C$26,収支表!$C$37:$C$38,収支表!$C$49:$C$50,収支表!$C$62)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(収支表!$I$26,収支表!$I$37:$I$38,収支表!$I$49:$I$50,収支表!$I$62)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4D-DB1A-48D1-8B4D-8E19750AE0D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E-DB1A-48D1-8B4D-8E19750AE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0-DB1A-48D1-8B4D-8E19750AE0DC}"/>
                    </c:ext>
                  </c:extLst>
                </c:dPt>
                <c:dPt>
                  <c:idx val="2"/>
                  <c:bubble3D val="0"/>
                  <c:explosion val="1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2-DB1A-48D1-8B4D-8E19750AE0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4-DB1A-48D1-8B4D-8E19750AE0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6-DB1A-48D1-8B4D-8E19750AE0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8-DB1A-48D1-8B4D-8E19750AE0D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(収支表!$D$26,収支表!$D$37:$D$38,収支表!$D$49:$D$50,収支表!$D$62)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DB1A-48D1-8B4D-8E19750AE0DC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DB1A-48D1-8B4D-8E19750AE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DB1A-48D1-8B4D-8E19750AE0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DB1A-48D1-8B4D-8E19750AE0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DB1A-48D1-8B4D-8E19750AE0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DB1A-48D1-8B4D-8E19750AE0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DB1A-48D1-8B4D-8E19750AE0D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(収支表!$E$26,収支表!$E$37:$E$38,収支表!$E$49:$E$50,収支表!$E$62)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DB1A-48D1-8B4D-8E19750AE0DC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DB1A-48D1-8B4D-8E19750AE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DB1A-48D1-8B4D-8E19750AE0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DB1A-48D1-8B4D-8E19750AE0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DB1A-48D1-8B4D-8E19750AE0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DB1A-48D1-8B4D-8E19750AE0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DB1A-48D1-8B4D-8E19750AE0D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(収支表!$F$26,収支表!$F$37:$F$38,収支表!$F$49:$F$50,収支表!$F$62)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DB1A-48D1-8B4D-8E19750AE0DC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DB1A-48D1-8B4D-8E19750AE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DB1A-48D1-8B4D-8E19750AE0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DB1A-48D1-8B4D-8E19750AE0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DB1A-48D1-8B4D-8E19750AE0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DB1A-48D1-8B4D-8E19750AE0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DB1A-48D1-8B4D-8E19750AE0D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(収支表!$G$26,収支表!$G$37:$G$38,収支表!$G$49:$G$50,収支表!$G$62)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DB1A-48D1-8B4D-8E19750AE0DC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DB1A-48D1-8B4D-8E19750AE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DB1A-48D1-8B4D-8E19750AE0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DB1A-48D1-8B4D-8E19750AE0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DB1A-48D1-8B4D-8E19750AE0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DB1A-48D1-8B4D-8E19750AE0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DB1A-48D1-8B4D-8E19750AE0D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(収支表!$H$26,収支表!$H$37:$H$38,収支表!$H$49:$H$50,収支表!$H$62)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DB1A-48D1-8B4D-8E19750AE0DC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DB1A-48D1-8B4D-8E19750AE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DB1A-48D1-8B4D-8E19750AE0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DB1A-48D1-8B4D-8E19750AE0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DB1A-48D1-8B4D-8E19750AE0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DB1A-48D1-8B4D-8E19750AE0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DB1A-48D1-8B4D-8E19750AE0D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(収支表!$J$26,収支表!$J$37:$J$38,収支表!$J$49:$J$50,収支表!$J$62)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DB1A-48D1-8B4D-8E19750AE0DC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DB1A-48D1-8B4D-8E19750AE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DB1A-48D1-8B4D-8E19750AE0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DB1A-48D1-8B4D-8E19750AE0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DB1A-48D1-8B4D-8E19750AE0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DB1A-48D1-8B4D-8E19750AE0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DB1A-48D1-8B4D-8E19750AE0D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(収支表!$K$26,収支表!$K$37:$K$38,収支表!$K$49:$K$50,収支表!$K$62)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DB1A-48D1-8B4D-8E19750AE0DC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DB1A-48D1-8B4D-8E19750AE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DB1A-48D1-8B4D-8E19750AE0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DB1A-48D1-8B4D-8E19750AE0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DB1A-48D1-8B4D-8E19750AE0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DB1A-48D1-8B4D-8E19750AE0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DB1A-48D1-8B4D-8E19750AE0D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(収支表!$L$26,収支表!$L$37:$L$38,収支表!$L$49:$L$50,収支表!$L$62)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DB1A-48D1-8B4D-8E19750AE0DC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DB1A-48D1-8B4D-8E19750AE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DB1A-48D1-8B4D-8E19750AE0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DB1A-48D1-8B4D-8E19750AE0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DB1A-48D1-8B4D-8E19750AE0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DB1A-48D1-8B4D-8E19750AE0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DB1A-48D1-8B4D-8E19750AE0D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(収支表!$M$26,収支表!$M$37:$M$38,収支表!$M$49:$M$50,収支表!$M$62)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DB1A-48D1-8B4D-8E19750AE0DC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DB1A-48D1-8B4D-8E19750AE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DB1A-48D1-8B4D-8E19750AE0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DB1A-48D1-8B4D-8E19750AE0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DB1A-48D1-8B4D-8E19750AE0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DB1A-48D1-8B4D-8E19750AE0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DB1A-48D1-8B4D-8E19750AE0D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(収支表!$N$26,収支表!$N$37:$N$38,収支表!$N$49:$N$50,収支表!$N$62)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DB1A-48D1-8B4D-8E19750AE0DC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DB1A-48D1-8B4D-8E19750AE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DB1A-48D1-8B4D-8E19750AE0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DB1A-48D1-8B4D-8E19750AE0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DB1A-48D1-8B4D-8E19750AE0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DB1A-48D1-8B4D-8E19750AE0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DB1A-48D1-8B4D-8E19750AE0D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(収支表!$O$26,収支表!$O$37:$O$38,収支表!$O$49:$O$50,収支表!$O$62)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DB1A-48D1-8B4D-8E19750AE0DC}"/>
                  </c:ext>
                </c:extLst>
              </c15:ser>
            </c15:filteredPieSeries>
            <c15:filteredPi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収支表!$P$4</c15:sqref>
                        </c15:formulaRef>
                      </c:ext>
                    </c:extLst>
                    <c:strCache>
                      <c:ptCount val="1"/>
                      <c:pt idx="0">
                        <c:v>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DB1A-48D1-8B4D-8E19750AE0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DB1A-48D1-8B4D-8E19750AE0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DB1A-48D1-8B4D-8E19750AE0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3-DB1A-48D1-8B4D-8E19750AE0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5-DB1A-48D1-8B4D-8E19750AE0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7-DB1A-48D1-8B4D-8E19750AE0D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(収支表!$P$26,収支表!$P$37:$P$38,収支表!$P$49:$P$50,収支表!$P$62)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A8-DB1A-48D1-8B4D-8E19750AE0DC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doughnutChart>
        <c:varyColors val="1"/>
        <c:ser>
          <c:idx val="0"/>
          <c:order val="6"/>
          <c:tx>
            <c:strRef>
              <c:f>収支表!$J$4</c:f>
              <c:strCache>
                <c:ptCount val="1"/>
                <c:pt idx="0">
                  <c:v>7月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F-AF6E-4DE5-8700-43743005D1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1-AF6E-4DE5-8700-43743005D14C}"/>
              </c:ext>
            </c:extLst>
          </c:dPt>
          <c:dPt>
            <c:idx val="2"/>
            <c:bubble3D val="0"/>
            <c:explosion val="5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3-AF6E-4DE5-8700-43743005D14C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5-AF6E-4DE5-8700-43743005D14C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7-AF6E-4DE5-8700-43743005D14C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9-AF6E-4DE5-8700-43743005D1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(収支表!$C$26,収支表!$C$37:$C$38,収支表!$C$49:$C$50,収支表!$C$62)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(収支表!$J$26,収支表!$J$37:$J$38,収支表!$J$49:$J$50,収支表!$J$62)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5A-AF6E-4DE5-8700-43743005D14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E-AF6E-4DE5-8700-43743005D1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0-AF6E-4DE5-8700-43743005D14C}"/>
                    </c:ext>
                  </c:extLst>
                </c:dPt>
                <c:dPt>
                  <c:idx val="2"/>
                  <c:bubble3D val="0"/>
                  <c:explosion val="1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2-AF6E-4DE5-8700-43743005D1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4-AF6E-4DE5-8700-43743005D1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6-AF6E-4DE5-8700-43743005D14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8-AF6E-4DE5-8700-43743005D14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(収支表!$D$26,収支表!$D$37:$D$38,収支表!$D$49:$D$50,収支表!$D$62)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AF6E-4DE5-8700-43743005D14C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AF6E-4DE5-8700-43743005D1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AF6E-4DE5-8700-43743005D14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AF6E-4DE5-8700-43743005D1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AF6E-4DE5-8700-43743005D1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AF6E-4DE5-8700-43743005D14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AF6E-4DE5-8700-43743005D14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(収支表!$E$26,収支表!$E$37:$E$38,収支表!$E$49:$E$50,収支表!$E$62)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F6E-4DE5-8700-43743005D14C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AF6E-4DE5-8700-43743005D1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AF6E-4DE5-8700-43743005D14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AF6E-4DE5-8700-43743005D1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AF6E-4DE5-8700-43743005D1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AF6E-4DE5-8700-43743005D14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AF6E-4DE5-8700-43743005D14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(収支表!$F$26,収支表!$F$37:$F$38,収支表!$F$49:$F$50,収支表!$F$62)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AF6E-4DE5-8700-43743005D14C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AF6E-4DE5-8700-43743005D1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AF6E-4DE5-8700-43743005D14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AF6E-4DE5-8700-43743005D1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AF6E-4DE5-8700-43743005D1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AF6E-4DE5-8700-43743005D14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AF6E-4DE5-8700-43743005D14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(収支表!$G$26,収支表!$G$37:$G$38,収支表!$G$49:$G$50,収支表!$G$62)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AF6E-4DE5-8700-43743005D14C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AF6E-4DE5-8700-43743005D1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AF6E-4DE5-8700-43743005D14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AF6E-4DE5-8700-43743005D1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AF6E-4DE5-8700-43743005D1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AF6E-4DE5-8700-43743005D14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AF6E-4DE5-8700-43743005D14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(収支表!$H$26,収支表!$H$37:$H$38,収支表!$H$49:$H$50,収支表!$H$62)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AF6E-4DE5-8700-43743005D14C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AF6E-4DE5-8700-43743005D1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AF6E-4DE5-8700-43743005D14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AF6E-4DE5-8700-43743005D1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AF6E-4DE5-8700-43743005D1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AF6E-4DE5-8700-43743005D14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AF6E-4DE5-8700-43743005D14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(収支表!$I$26,収支表!$I$37:$I$38,収支表!$I$49:$I$50,収支表!$I$62)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AF6E-4DE5-8700-43743005D14C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AF6E-4DE5-8700-43743005D1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AF6E-4DE5-8700-43743005D14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AF6E-4DE5-8700-43743005D1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AF6E-4DE5-8700-43743005D1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AF6E-4DE5-8700-43743005D14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AF6E-4DE5-8700-43743005D14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(収支表!$K$26,収支表!$K$37:$K$38,収支表!$K$49:$K$50,収支表!$K$62)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AF6E-4DE5-8700-43743005D14C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AF6E-4DE5-8700-43743005D1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AF6E-4DE5-8700-43743005D14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AF6E-4DE5-8700-43743005D1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AF6E-4DE5-8700-43743005D1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AF6E-4DE5-8700-43743005D14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AF6E-4DE5-8700-43743005D14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(収支表!$L$26,収支表!$L$37:$L$38,収支表!$L$49:$L$50,収支表!$L$62)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AF6E-4DE5-8700-43743005D14C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AF6E-4DE5-8700-43743005D1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AF6E-4DE5-8700-43743005D14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AF6E-4DE5-8700-43743005D1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AF6E-4DE5-8700-43743005D1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AF6E-4DE5-8700-43743005D14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AF6E-4DE5-8700-43743005D14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(収支表!$M$26,収支表!$M$37:$M$38,収支表!$M$49:$M$50,収支表!$M$62)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AF6E-4DE5-8700-43743005D14C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AF6E-4DE5-8700-43743005D1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AF6E-4DE5-8700-43743005D14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AF6E-4DE5-8700-43743005D1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AF6E-4DE5-8700-43743005D1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AF6E-4DE5-8700-43743005D14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AF6E-4DE5-8700-43743005D14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(収支表!$N$26,収支表!$N$37:$N$38,収支表!$N$49:$N$50,収支表!$N$62)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AF6E-4DE5-8700-43743005D14C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AF6E-4DE5-8700-43743005D1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AF6E-4DE5-8700-43743005D14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AF6E-4DE5-8700-43743005D1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AF6E-4DE5-8700-43743005D1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AF6E-4DE5-8700-43743005D14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AF6E-4DE5-8700-43743005D14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(収支表!$O$26,収支表!$O$37:$O$38,収支表!$O$49:$O$50,収支表!$O$62)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AF6E-4DE5-8700-43743005D14C}"/>
                  </c:ext>
                </c:extLst>
              </c15:ser>
            </c15:filteredPieSeries>
            <c15:filteredPi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収支表!$P$4</c15:sqref>
                        </c15:formulaRef>
                      </c:ext>
                    </c:extLst>
                    <c:strCache>
                      <c:ptCount val="1"/>
                      <c:pt idx="0">
                        <c:v>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AF6E-4DE5-8700-43743005D14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AF6E-4DE5-8700-43743005D14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AF6E-4DE5-8700-43743005D14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3-AF6E-4DE5-8700-43743005D14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5-AF6E-4DE5-8700-43743005D14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7-AF6E-4DE5-8700-43743005D14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(収支表!$P$26,収支表!$P$37:$P$38,収支表!$P$49:$P$50,収支表!$P$62)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A8-AF6E-4DE5-8700-43743005D14C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2222222222223"/>
          <c:y val="0.14120370370370369"/>
          <c:w val="0.46388888888888891"/>
          <c:h val="0.77314814814814814"/>
        </c:manualLayout>
      </c:layout>
      <c:doughnutChart>
        <c:varyColors val="1"/>
        <c:ser>
          <c:idx val="1"/>
          <c:order val="7"/>
          <c:tx>
            <c:strRef>
              <c:f>収支表!$K$4</c:f>
              <c:strCache>
                <c:ptCount val="1"/>
                <c:pt idx="0">
                  <c:v>8月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C-3EC4-46BC-AB1D-48DD08D7DF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E-3EC4-46BC-AB1D-48DD08D7DFD0}"/>
              </c:ext>
            </c:extLst>
          </c:dPt>
          <c:dPt>
            <c:idx val="2"/>
            <c:bubble3D val="0"/>
            <c:explosion val="5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0-3EC4-46BC-AB1D-48DD08D7DFD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2-3EC4-46BC-AB1D-48DD08D7DFD0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4-3EC4-46BC-AB1D-48DD08D7DFD0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6-3EC4-46BC-AB1D-48DD08D7DFD0}"/>
              </c:ext>
            </c:extLst>
          </c:dPt>
          <c:dLbls>
            <c:dLbl>
              <c:idx val="4"/>
              <c:layout>
                <c:manualLayout>
                  <c:x val="-3.5446481823963025E-2"/>
                  <c:y val="-2.48447204968944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3EC4-46BC-AB1D-48DD08D7DF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(収支表!$C$26,収支表!$C$37:$C$38,収支表!$C$49:$C$50,収支表!$C$62)</c:f>
              <c:strCache>
                <c:ptCount val="6"/>
                <c:pt idx="0">
                  <c:v>税金合計</c:v>
                </c:pt>
                <c:pt idx="1">
                  <c:v>貯蓄合計</c:v>
                </c:pt>
                <c:pt idx="2">
                  <c:v>自己投資合計</c:v>
                </c:pt>
                <c:pt idx="3">
                  <c:v>固定費合計</c:v>
                </c:pt>
                <c:pt idx="4">
                  <c:v>特別費合計</c:v>
                </c:pt>
                <c:pt idx="5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(収支表!$K$26,収支表!$K$37:$K$38,収支表!$K$49:$K$50,収支表!$K$62)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67-3EC4-46BC-AB1D-48DD08D7DFD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E-3EC4-46BC-AB1D-48DD08D7DF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0-3EC4-46BC-AB1D-48DD08D7DFD0}"/>
                    </c:ext>
                  </c:extLst>
                </c:dPt>
                <c:dPt>
                  <c:idx val="2"/>
                  <c:bubble3D val="0"/>
                  <c:explosion val="1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2-3EC4-46BC-AB1D-48DD08D7DF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4-3EC4-46BC-AB1D-48DD08D7DF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6-3EC4-46BC-AB1D-48DD08D7DF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8-3EC4-46BC-AB1D-48DD08D7DFD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(収支表!$D$26,収支表!$D$37:$D$38,収支表!$D$49:$D$50,収支表!$D$62)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3EC4-46BC-AB1D-48DD08D7DFD0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3EC4-46BC-AB1D-48DD08D7DF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3EC4-46BC-AB1D-48DD08D7DFD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3EC4-46BC-AB1D-48DD08D7DF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3EC4-46BC-AB1D-48DD08D7DF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3EC4-46BC-AB1D-48DD08D7DF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3EC4-46BC-AB1D-48DD08D7DFD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(収支表!$E$26,収支表!$E$37:$E$38,収支表!$E$49:$E$50,収支表!$E$62)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3EC4-46BC-AB1D-48DD08D7DFD0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3EC4-46BC-AB1D-48DD08D7DF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3EC4-46BC-AB1D-48DD08D7DFD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3EC4-46BC-AB1D-48DD08D7DF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3EC4-46BC-AB1D-48DD08D7DF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3EC4-46BC-AB1D-48DD08D7DF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3EC4-46BC-AB1D-48DD08D7DFD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(収支表!$F$26,収支表!$F$37:$F$38,収支表!$F$49:$F$50,収支表!$F$62)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3EC4-46BC-AB1D-48DD08D7DFD0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3EC4-46BC-AB1D-48DD08D7DF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3EC4-46BC-AB1D-48DD08D7DFD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3EC4-46BC-AB1D-48DD08D7DF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3EC4-46BC-AB1D-48DD08D7DF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3EC4-46BC-AB1D-48DD08D7DF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3EC4-46BC-AB1D-48DD08D7DFD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(収支表!$G$26,収支表!$G$37:$G$38,収支表!$G$49:$G$50,収支表!$G$62)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3EC4-46BC-AB1D-48DD08D7DFD0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3EC4-46BC-AB1D-48DD08D7DF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3EC4-46BC-AB1D-48DD08D7DFD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3EC4-46BC-AB1D-48DD08D7DF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3EC4-46BC-AB1D-48DD08D7DF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3EC4-46BC-AB1D-48DD08D7DF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3EC4-46BC-AB1D-48DD08D7DFD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(収支表!$H$26,収支表!$H$37:$H$38,収支表!$H$49:$H$50,収支表!$H$62)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3EC4-46BC-AB1D-48DD08D7DFD0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3EC4-46BC-AB1D-48DD08D7DF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3EC4-46BC-AB1D-48DD08D7DFD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3EC4-46BC-AB1D-48DD08D7DF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3EC4-46BC-AB1D-48DD08D7DF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3EC4-46BC-AB1D-48DD08D7DF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3EC4-46BC-AB1D-48DD08D7DFD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(収支表!$I$26,収支表!$I$37:$I$38,収支表!$I$49:$I$50,収支表!$I$62)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3EC4-46BC-AB1D-48DD08D7DFD0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3EC4-46BC-AB1D-48DD08D7DF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3EC4-46BC-AB1D-48DD08D7DFD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3EC4-46BC-AB1D-48DD08D7DF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3EC4-46BC-AB1D-48DD08D7DF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3EC4-46BC-AB1D-48DD08D7DF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3EC4-46BC-AB1D-48DD08D7DFD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(収支表!$J$26,収支表!$J$37:$J$38,収支表!$J$49:$J$50,収支表!$J$62)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3EC4-46BC-AB1D-48DD08D7DFD0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3EC4-46BC-AB1D-48DD08D7DF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3EC4-46BC-AB1D-48DD08D7DFD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3EC4-46BC-AB1D-48DD08D7DF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3EC4-46BC-AB1D-48DD08D7DF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3EC4-46BC-AB1D-48DD08D7DF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3EC4-46BC-AB1D-48DD08D7DFD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(収支表!$L$26,収支表!$L$37:$L$38,収支表!$L$49:$L$50,収支表!$L$62)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3EC4-46BC-AB1D-48DD08D7DFD0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3EC4-46BC-AB1D-48DD08D7DF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3EC4-46BC-AB1D-48DD08D7DFD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3EC4-46BC-AB1D-48DD08D7DF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3EC4-46BC-AB1D-48DD08D7DF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3EC4-46BC-AB1D-48DD08D7DF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3EC4-46BC-AB1D-48DD08D7DFD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(収支表!$M$26,収支表!$M$37:$M$38,収支表!$M$49:$M$50,収支表!$M$62)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3EC4-46BC-AB1D-48DD08D7DFD0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3EC4-46BC-AB1D-48DD08D7DF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3EC4-46BC-AB1D-48DD08D7DFD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3EC4-46BC-AB1D-48DD08D7DF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3EC4-46BC-AB1D-48DD08D7DF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3EC4-46BC-AB1D-48DD08D7DF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3EC4-46BC-AB1D-48DD08D7DFD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(収支表!$N$26,収支表!$N$37:$N$38,収支表!$N$49:$N$50,収支表!$N$62)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3EC4-46BC-AB1D-48DD08D7DFD0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3EC4-46BC-AB1D-48DD08D7DF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3EC4-46BC-AB1D-48DD08D7DFD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3EC4-46BC-AB1D-48DD08D7DF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3EC4-46BC-AB1D-48DD08D7DF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3EC4-46BC-AB1D-48DD08D7DF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3EC4-46BC-AB1D-48DD08D7DFD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(収支表!$O$26,収支表!$O$37:$O$38,収支表!$O$49:$O$50,収支表!$O$62)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3EC4-46BC-AB1D-48DD08D7DFD0}"/>
                  </c:ext>
                </c:extLst>
              </c15:ser>
            </c15:filteredPieSeries>
            <c15:filteredPi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収支表!$P$4</c15:sqref>
                        </c15:formulaRef>
                      </c:ext>
                    </c:extLst>
                    <c:strCache>
                      <c:ptCount val="1"/>
                      <c:pt idx="0">
                        <c:v>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3EC4-46BC-AB1D-48DD08D7DFD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3EC4-46BC-AB1D-48DD08D7DFD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3EC4-46BC-AB1D-48DD08D7DFD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3-3EC4-46BC-AB1D-48DD08D7DFD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5-3EC4-46BC-AB1D-48DD08D7DFD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7-3EC4-46BC-AB1D-48DD08D7DFD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(収支表!$C$26,収支表!$C$37:$C$38,収支表!$C$49:$C$50,収支表!$C$62)</c15:sqref>
                        </c15:formulaRef>
                      </c:ext>
                    </c:extLst>
                    <c:strCache>
                      <c:ptCount val="6"/>
                      <c:pt idx="0">
                        <c:v>税金合計</c:v>
                      </c:pt>
                      <c:pt idx="1">
                        <c:v>貯蓄合計</c:v>
                      </c:pt>
                      <c:pt idx="2">
                        <c:v>自己投資合計</c:v>
                      </c:pt>
                      <c:pt idx="3">
                        <c:v>固定費合計</c:v>
                      </c:pt>
                      <c:pt idx="4">
                        <c:v>特別費合計</c:v>
                      </c:pt>
                      <c:pt idx="5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(収支表!$P$26,収支表!$P$37:$P$38,収支表!$P$49:$P$50,収支表!$P$62)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A8-3EC4-46BC-AB1D-48DD08D7DFD0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606425</xdr:colOff>
      <xdr:row>0</xdr:row>
      <xdr:rowOff>311150</xdr:rowOff>
    </xdr:from>
    <xdr:to>
      <xdr:col>28</xdr:col>
      <xdr:colOff>431800</xdr:colOff>
      <xdr:row>15</xdr:row>
      <xdr:rowOff>25400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88C43BF-62EE-4BBE-BFE2-C2BCFBEFAB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295275</xdr:rowOff>
    </xdr:from>
    <xdr:to>
      <xdr:col>2</xdr:col>
      <xdr:colOff>664942</xdr:colOff>
      <xdr:row>5</xdr:row>
      <xdr:rowOff>165100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EDFD951-B036-4BC5-B969-F6D0D1518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295275"/>
          <a:ext cx="1445992" cy="13938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666750</xdr:colOff>
      <xdr:row>0</xdr:row>
      <xdr:rowOff>409575</xdr:rowOff>
    </xdr:from>
    <xdr:to>
      <xdr:col>28</xdr:col>
      <xdr:colOff>466726</xdr:colOff>
      <xdr:row>13</xdr:row>
      <xdr:rowOff>104775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F89BAE1-3B77-4A92-B08A-DA4A84C96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485775</xdr:rowOff>
    </xdr:from>
    <xdr:to>
      <xdr:col>2</xdr:col>
      <xdr:colOff>501581</xdr:colOff>
      <xdr:row>6</xdr:row>
      <xdr:rowOff>136525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455C67A-A16F-4C70-9F6A-A276EE3B7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85775"/>
          <a:ext cx="1739831" cy="1524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742950</xdr:colOff>
      <xdr:row>0</xdr:row>
      <xdr:rowOff>419100</xdr:rowOff>
    </xdr:from>
    <xdr:to>
      <xdr:col>28</xdr:col>
      <xdr:colOff>542926</xdr:colOff>
      <xdr:row>13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1953B77-9EA8-4459-B41E-607C13AF9F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1</xdr:row>
      <xdr:rowOff>9525</xdr:rowOff>
    </xdr:from>
    <xdr:to>
      <xdr:col>2</xdr:col>
      <xdr:colOff>296241</xdr:colOff>
      <xdr:row>5</xdr:row>
      <xdr:rowOff>238125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C757A2D-191D-4287-BFC7-5DFC39B28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523875"/>
          <a:ext cx="1401141" cy="13144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0</xdr:row>
      <xdr:rowOff>476250</xdr:rowOff>
    </xdr:from>
    <xdr:to>
      <xdr:col>28</xdr:col>
      <xdr:colOff>628651</xdr:colOff>
      <xdr:row>13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76928DC-2AC4-46D2-9495-22AE2BDC1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47625</xdr:colOff>
      <xdr:row>1</xdr:row>
      <xdr:rowOff>19050</xdr:rowOff>
    </xdr:from>
    <xdr:to>
      <xdr:col>2</xdr:col>
      <xdr:colOff>511175</xdr:colOff>
      <xdr:row>6</xdr:row>
      <xdr:rowOff>160655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4B6FB99-0C11-41FE-B347-12F2B3D2D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533400"/>
          <a:ext cx="1701800" cy="150050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28575</xdr:colOff>
      <xdr:row>0</xdr:row>
      <xdr:rowOff>438150</xdr:rowOff>
    </xdr:from>
    <xdr:to>
      <xdr:col>28</xdr:col>
      <xdr:colOff>638176</xdr:colOff>
      <xdr:row>13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7B7F454-A60D-45D1-83D1-3CDFAF7B29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457200</xdr:rowOff>
    </xdr:from>
    <xdr:to>
      <xdr:col>2</xdr:col>
      <xdr:colOff>489331</xdr:colOff>
      <xdr:row>6</xdr:row>
      <xdr:rowOff>187325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A65E51D-F93B-4ABA-8FAB-E713B1EB6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57200"/>
          <a:ext cx="1727581" cy="16033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508000</xdr:colOff>
      <xdr:row>66</xdr:row>
      <xdr:rowOff>194236</xdr:rowOff>
    </xdr:from>
    <xdr:to>
      <xdr:col>11</xdr:col>
      <xdr:colOff>27642</xdr:colOff>
      <xdr:row>100</xdr:row>
      <xdr:rowOff>67236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19051</xdr:colOff>
      <xdr:row>1</xdr:row>
      <xdr:rowOff>38101</xdr:rowOff>
    </xdr:from>
    <xdr:to>
      <xdr:col>15</xdr:col>
      <xdr:colOff>704851</xdr:colOff>
      <xdr:row>2</xdr:row>
      <xdr:rowOff>28576</xdr:rowOff>
    </xdr:to>
    <xdr:sp macro="" textlink="">
      <xdr:nvSpPr>
        <xdr:cNvPr id="3" name="フローチャート: 代替処理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904876" y="628651"/>
          <a:ext cx="14439900" cy="838200"/>
        </a:xfrm>
        <a:prstGeom prst="flowChartAlternateProcess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資産目標</a:t>
          </a:r>
          <a:r>
            <a:rPr kumimoji="1" lang="ja-JP" altLang="en-US" sz="1800">
              <a:solidFill>
                <a:sysClr val="windowText" lastClr="000000"/>
              </a:solidFill>
            </a:rPr>
            <a:t>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695325</xdr:colOff>
      <xdr:row>0</xdr:row>
      <xdr:rowOff>400050</xdr:rowOff>
    </xdr:from>
    <xdr:to>
      <xdr:col>27</xdr:col>
      <xdr:colOff>742950</xdr:colOff>
      <xdr:row>13</xdr:row>
      <xdr:rowOff>152400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187CE0A-2A52-4744-BF69-0B84862C72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295275</xdr:rowOff>
    </xdr:from>
    <xdr:to>
      <xdr:col>2</xdr:col>
      <xdr:colOff>664942</xdr:colOff>
      <xdr:row>5</xdr:row>
      <xdr:rowOff>241300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703F50A-5C5E-423C-9AAA-28029C65A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295275"/>
          <a:ext cx="1445992" cy="1393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152399</xdr:colOff>
      <xdr:row>1</xdr:row>
      <xdr:rowOff>133350</xdr:rowOff>
    </xdr:from>
    <xdr:to>
      <xdr:col>28</xdr:col>
      <xdr:colOff>762000</xdr:colOff>
      <xdr:row>14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6D53852-BFF3-4396-8464-E26A685D63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304800</xdr:rowOff>
    </xdr:from>
    <xdr:to>
      <xdr:col>2</xdr:col>
      <xdr:colOff>505174</xdr:colOff>
      <xdr:row>6</xdr:row>
      <xdr:rowOff>203200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22D3663-5FB8-471D-991C-9FDDE6871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304800"/>
          <a:ext cx="1667224" cy="1666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</xdr:row>
      <xdr:rowOff>28575</xdr:rowOff>
    </xdr:from>
    <xdr:to>
      <xdr:col>28</xdr:col>
      <xdr:colOff>695326</xdr:colOff>
      <xdr:row>14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201BE92-612B-459D-B172-86FBB2D60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381000</xdr:rowOff>
    </xdr:from>
    <xdr:to>
      <xdr:col>2</xdr:col>
      <xdr:colOff>406318</xdr:colOff>
      <xdr:row>6</xdr:row>
      <xdr:rowOff>63500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439AB53-3E50-4E90-AECE-337277CD2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381000"/>
          <a:ext cx="1539793" cy="15906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714375</xdr:colOff>
      <xdr:row>0</xdr:row>
      <xdr:rowOff>828675</xdr:rowOff>
    </xdr:from>
    <xdr:to>
      <xdr:col>28</xdr:col>
      <xdr:colOff>514351</xdr:colOff>
      <xdr:row>13</xdr:row>
      <xdr:rowOff>123825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1F2D26C-340E-4416-9A9A-329A26E1E5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400050</xdr:rowOff>
    </xdr:from>
    <xdr:to>
      <xdr:col>2</xdr:col>
      <xdr:colOff>448020</xdr:colOff>
      <xdr:row>6</xdr:row>
      <xdr:rowOff>88900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E8FC27B-6244-4CB4-9FA1-4BB773429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400050"/>
          <a:ext cx="1533870" cy="1663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447675</xdr:colOff>
      <xdr:row>0</xdr:row>
      <xdr:rowOff>857250</xdr:rowOff>
    </xdr:from>
    <xdr:to>
      <xdr:col>28</xdr:col>
      <xdr:colOff>247651</xdr:colOff>
      <xdr:row>13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B1776D7-52B4-40F6-A846-26A58117F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171450</xdr:colOff>
      <xdr:row>0</xdr:row>
      <xdr:rowOff>381000</xdr:rowOff>
    </xdr:from>
    <xdr:to>
      <xdr:col>2</xdr:col>
      <xdr:colOff>355600</xdr:colOff>
      <xdr:row>6</xdr:row>
      <xdr:rowOff>195611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2D86796-A1B8-4E27-BEFB-EADC3DDD5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381000"/>
          <a:ext cx="1422400" cy="17926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733425</xdr:colOff>
      <xdr:row>1</xdr:row>
      <xdr:rowOff>190500</xdr:rowOff>
    </xdr:from>
    <xdr:to>
      <xdr:col>28</xdr:col>
      <xdr:colOff>533401</xdr:colOff>
      <xdr:row>14</xdr:row>
      <xdr:rowOff>161925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177BF9F-392C-48DC-A57E-26564C3A4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428625</xdr:rowOff>
    </xdr:from>
    <xdr:to>
      <xdr:col>2</xdr:col>
      <xdr:colOff>482600</xdr:colOff>
      <xdr:row>7</xdr:row>
      <xdr:rowOff>119661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43A6053-D94D-4A65-84BB-F1BC0C122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428625"/>
          <a:ext cx="1473200" cy="18373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1</xdr:row>
      <xdr:rowOff>57150</xdr:rowOff>
    </xdr:from>
    <xdr:to>
      <xdr:col>28</xdr:col>
      <xdr:colOff>790576</xdr:colOff>
      <xdr:row>14</xdr:row>
      <xdr:rowOff>28575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C1AA7A8-3864-4CDB-BC0A-9A52E545E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161925</xdr:colOff>
      <xdr:row>0</xdr:row>
      <xdr:rowOff>495300</xdr:rowOff>
    </xdr:from>
    <xdr:to>
      <xdr:col>2</xdr:col>
      <xdr:colOff>409575</xdr:colOff>
      <xdr:row>8</xdr:row>
      <xdr:rowOff>22378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BC9AD1D-DF0D-4FB5-B140-3F506CC7E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925" y="495300"/>
          <a:ext cx="1485900" cy="195277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571500</xdr:colOff>
      <xdr:row>0</xdr:row>
      <xdr:rowOff>390525</xdr:rowOff>
    </xdr:from>
    <xdr:to>
      <xdr:col>28</xdr:col>
      <xdr:colOff>371476</xdr:colOff>
      <xdr:row>13</xdr:row>
      <xdr:rowOff>85725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E59FF22-1CF5-4CAC-9823-21BA925DFD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228600</xdr:colOff>
      <xdr:row>0</xdr:row>
      <xdr:rowOff>438150</xdr:rowOff>
    </xdr:from>
    <xdr:to>
      <xdr:col>2</xdr:col>
      <xdr:colOff>479425</xdr:colOff>
      <xdr:row>7</xdr:row>
      <xdr:rowOff>50800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7282F53-22C2-4B3C-9596-3D4A4E0F2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438150"/>
          <a:ext cx="1489075" cy="176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ri-mama.com/excel-kakeibo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inokoto.com/2023-05-03/" TargetMode="External"/><Relationship Id="rId13" Type="http://schemas.openxmlformats.org/officeDocument/2006/relationships/hyperlink" Target="https://www.hinokoto.com/2023-09-18/" TargetMode="External"/><Relationship Id="rId3" Type="http://schemas.openxmlformats.org/officeDocument/2006/relationships/hyperlink" Target="https://www.hinokoto.com/2023-01-09/" TargetMode="External"/><Relationship Id="rId7" Type="http://schemas.openxmlformats.org/officeDocument/2006/relationships/hyperlink" Target="https://www.hinokoto.com/2023-04-29/" TargetMode="External"/><Relationship Id="rId12" Type="http://schemas.openxmlformats.org/officeDocument/2006/relationships/hyperlink" Target="https://www.hinokoto.com/2023-08-11/" TargetMode="External"/><Relationship Id="rId17" Type="http://schemas.openxmlformats.org/officeDocument/2006/relationships/printerSettings" Target="../printerSettings/printerSettings17.bin"/><Relationship Id="rId2" Type="http://schemas.openxmlformats.org/officeDocument/2006/relationships/hyperlink" Target="https://www.hinokoto.com/2023-01-02/" TargetMode="External"/><Relationship Id="rId16" Type="http://schemas.openxmlformats.org/officeDocument/2006/relationships/hyperlink" Target="https://www.hinokoto.com/2023-11-03/" TargetMode="External"/><Relationship Id="rId1" Type="http://schemas.openxmlformats.org/officeDocument/2006/relationships/hyperlink" Target="https://www.hinokoto.com/2023-01-01/" TargetMode="External"/><Relationship Id="rId6" Type="http://schemas.openxmlformats.org/officeDocument/2006/relationships/hyperlink" Target="https://www.hinokoto.com/2023-03-21/" TargetMode="External"/><Relationship Id="rId11" Type="http://schemas.openxmlformats.org/officeDocument/2006/relationships/hyperlink" Target="https://www.hinokoto.com/2023-07-17/" TargetMode="External"/><Relationship Id="rId5" Type="http://schemas.openxmlformats.org/officeDocument/2006/relationships/hyperlink" Target="https://www.hinokoto.com/2023-02-23/" TargetMode="External"/><Relationship Id="rId15" Type="http://schemas.openxmlformats.org/officeDocument/2006/relationships/hyperlink" Target="https://www.hinokoto.com/2023-10-09/" TargetMode="External"/><Relationship Id="rId10" Type="http://schemas.openxmlformats.org/officeDocument/2006/relationships/hyperlink" Target="https://www.hinokoto.com/2023-05-05/" TargetMode="External"/><Relationship Id="rId4" Type="http://schemas.openxmlformats.org/officeDocument/2006/relationships/hyperlink" Target="https://www.hinokoto.com/2023-02-11/" TargetMode="External"/><Relationship Id="rId9" Type="http://schemas.openxmlformats.org/officeDocument/2006/relationships/hyperlink" Target="https://www.hinokoto.com/2023-05-04/" TargetMode="External"/><Relationship Id="rId14" Type="http://schemas.openxmlformats.org/officeDocument/2006/relationships/hyperlink" Target="https://www.hinokoto.com/2023-09-23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1FAF1-8243-4EE4-9C87-2A18ECD30146}">
  <sheetPr>
    <tabColor theme="8" tint="0.59999389629810485"/>
  </sheetPr>
  <dimension ref="B2:R52"/>
  <sheetViews>
    <sheetView showGridLines="0" tabSelected="1" workbookViewId="0"/>
  </sheetViews>
  <sheetFormatPr baseColWidth="10" defaultColWidth="8.83203125" defaultRowHeight="18"/>
  <cols>
    <col min="1" max="1" width="3.6640625" customWidth="1"/>
    <col min="2" max="2" width="7.83203125" customWidth="1"/>
    <col min="3" max="3" width="9" customWidth="1"/>
    <col min="4" max="4" width="9.1640625" bestFit="1" customWidth="1"/>
    <col min="5" max="5" width="11.33203125" customWidth="1"/>
    <col min="6" max="6" width="5.6640625" customWidth="1"/>
    <col min="7" max="7" width="7.6640625" customWidth="1"/>
    <col min="8" max="9" width="8.6640625" customWidth="1"/>
    <col min="10" max="10" width="8.1640625" customWidth="1"/>
    <col min="11" max="11" width="7.6640625" customWidth="1"/>
    <col min="12" max="12" width="9" customWidth="1"/>
    <col min="13" max="13" width="10" customWidth="1"/>
    <col min="14" max="14" width="11.1640625" bestFit="1" customWidth="1"/>
    <col min="15" max="15" width="11.6640625" customWidth="1"/>
    <col min="16" max="16" width="11.1640625" bestFit="1" customWidth="1"/>
  </cols>
  <sheetData>
    <row r="2" spans="2:18">
      <c r="B2" s="206" t="s">
        <v>161</v>
      </c>
      <c r="C2" s="334"/>
    </row>
    <row r="4" spans="2:18" ht="19">
      <c r="B4" s="359" t="s">
        <v>10</v>
      </c>
      <c r="C4" s="360"/>
      <c r="D4" s="49"/>
      <c r="E4" s="386" t="s">
        <v>37</v>
      </c>
      <c r="F4" s="387"/>
      <c r="G4" s="50"/>
      <c r="H4" s="359" t="s">
        <v>0</v>
      </c>
      <c r="I4" s="360"/>
      <c r="K4" s="359" t="s">
        <v>35</v>
      </c>
      <c r="L4" s="360"/>
      <c r="M4" s="9"/>
      <c r="N4" s="359" t="s">
        <v>36</v>
      </c>
      <c r="O4" s="360"/>
      <c r="Q4" s="363" t="s">
        <v>121</v>
      </c>
      <c r="R4" s="364"/>
    </row>
    <row r="5" spans="2:18">
      <c r="B5" s="355" t="s">
        <v>52</v>
      </c>
      <c r="C5" s="356"/>
      <c r="D5" s="185"/>
      <c r="E5" s="361" t="s">
        <v>31</v>
      </c>
      <c r="F5" s="362"/>
      <c r="G5" s="186"/>
      <c r="H5" s="355" t="s">
        <v>65</v>
      </c>
      <c r="I5" s="356"/>
      <c r="J5" s="187"/>
      <c r="K5" s="355" t="s">
        <v>90</v>
      </c>
      <c r="L5" s="356"/>
      <c r="M5" s="187"/>
      <c r="N5" s="355" t="s">
        <v>51</v>
      </c>
      <c r="O5" s="356"/>
      <c r="Q5" s="209">
        <v>1</v>
      </c>
      <c r="R5" s="210" t="s">
        <v>123</v>
      </c>
    </row>
    <row r="6" spans="2:18">
      <c r="B6" s="351" t="s">
        <v>91</v>
      </c>
      <c r="C6" s="352"/>
      <c r="D6" s="185"/>
      <c r="E6" s="357" t="s">
        <v>32</v>
      </c>
      <c r="F6" s="358"/>
      <c r="G6" s="186"/>
      <c r="H6" s="351" t="s">
        <v>94</v>
      </c>
      <c r="I6" s="352"/>
      <c r="J6" s="187"/>
      <c r="K6" s="351" t="s">
        <v>95</v>
      </c>
      <c r="L6" s="352"/>
      <c r="M6" s="187"/>
      <c r="N6" s="351" t="s">
        <v>101</v>
      </c>
      <c r="O6" s="352"/>
    </row>
    <row r="7" spans="2:18">
      <c r="B7" s="351" t="s">
        <v>92</v>
      </c>
      <c r="C7" s="352"/>
      <c r="D7" s="185"/>
      <c r="E7" s="357" t="s">
        <v>30</v>
      </c>
      <c r="F7" s="358"/>
      <c r="G7" s="186"/>
      <c r="H7" s="351"/>
      <c r="I7" s="352"/>
      <c r="J7" s="187"/>
      <c r="K7" s="351" t="s">
        <v>96</v>
      </c>
      <c r="L7" s="352"/>
      <c r="M7" s="187"/>
      <c r="N7" s="351" t="s">
        <v>102</v>
      </c>
      <c r="O7" s="352"/>
    </row>
    <row r="8" spans="2:18">
      <c r="B8" s="351" t="s">
        <v>93</v>
      </c>
      <c r="C8" s="352"/>
      <c r="D8" s="185"/>
      <c r="E8" s="357" t="s">
        <v>33</v>
      </c>
      <c r="F8" s="358"/>
      <c r="G8" s="186"/>
      <c r="H8" s="351"/>
      <c r="I8" s="352"/>
      <c r="J8" s="187"/>
      <c r="K8" s="351" t="s">
        <v>97</v>
      </c>
      <c r="L8" s="352"/>
      <c r="M8" s="187"/>
      <c r="N8" s="351" t="s">
        <v>103</v>
      </c>
      <c r="O8" s="352"/>
    </row>
    <row r="9" spans="2:18">
      <c r="B9" s="351"/>
      <c r="C9" s="352"/>
      <c r="D9" s="185"/>
      <c r="E9" s="357" t="s">
        <v>34</v>
      </c>
      <c r="F9" s="358"/>
      <c r="G9" s="186"/>
      <c r="H9" s="351"/>
      <c r="I9" s="352"/>
      <c r="J9" s="187"/>
      <c r="K9" s="351" t="s">
        <v>98</v>
      </c>
      <c r="L9" s="352"/>
      <c r="M9" s="187"/>
      <c r="N9" s="351" t="s">
        <v>104</v>
      </c>
      <c r="O9" s="352"/>
    </row>
    <row r="10" spans="2:18">
      <c r="B10" s="351"/>
      <c r="C10" s="352"/>
      <c r="D10" s="185"/>
      <c r="E10" s="351"/>
      <c r="F10" s="352"/>
      <c r="G10" s="186"/>
      <c r="H10" s="351"/>
      <c r="I10" s="352"/>
      <c r="J10" s="187"/>
      <c r="K10" s="351" t="s">
        <v>99</v>
      </c>
      <c r="L10" s="352"/>
      <c r="M10" s="187"/>
      <c r="N10" s="351" t="s">
        <v>105</v>
      </c>
      <c r="O10" s="352"/>
    </row>
    <row r="11" spans="2:18">
      <c r="B11" s="351"/>
      <c r="C11" s="352"/>
      <c r="D11" s="185"/>
      <c r="E11" s="351"/>
      <c r="F11" s="352"/>
      <c r="G11" s="186"/>
      <c r="H11" s="351"/>
      <c r="I11" s="352"/>
      <c r="J11" s="187"/>
      <c r="K11" s="351" t="s">
        <v>100</v>
      </c>
      <c r="L11" s="352"/>
      <c r="M11" s="187"/>
      <c r="N11" s="351" t="s">
        <v>106</v>
      </c>
      <c r="O11" s="352"/>
    </row>
    <row r="12" spans="2:18">
      <c r="B12" s="351"/>
      <c r="C12" s="352"/>
      <c r="D12" s="185"/>
      <c r="E12" s="351"/>
      <c r="F12" s="352"/>
      <c r="G12" s="186"/>
      <c r="H12" s="351"/>
      <c r="I12" s="352"/>
      <c r="J12" s="187"/>
      <c r="K12" s="351"/>
      <c r="L12" s="352"/>
      <c r="M12" s="187"/>
      <c r="N12" s="351"/>
      <c r="O12" s="352"/>
    </row>
    <row r="13" spans="2:18">
      <c r="B13" s="351"/>
      <c r="C13" s="352"/>
      <c r="D13" s="185"/>
      <c r="E13" s="351"/>
      <c r="F13" s="352"/>
      <c r="G13" s="186"/>
      <c r="H13" s="351"/>
      <c r="I13" s="352"/>
      <c r="J13" s="188"/>
      <c r="K13" s="351"/>
      <c r="L13" s="352"/>
      <c r="M13" s="187"/>
      <c r="N13" s="351"/>
      <c r="O13" s="352"/>
    </row>
    <row r="14" spans="2:18">
      <c r="B14" s="351"/>
      <c r="C14" s="352"/>
      <c r="D14" s="185"/>
      <c r="E14" s="351"/>
      <c r="F14" s="352"/>
      <c r="G14" s="186"/>
      <c r="H14" s="351"/>
      <c r="I14" s="352"/>
      <c r="J14" s="187"/>
      <c r="K14" s="351"/>
      <c r="L14" s="352"/>
      <c r="M14" s="187"/>
      <c r="N14" s="351"/>
      <c r="O14" s="352"/>
    </row>
    <row r="15" spans="2:18">
      <c r="B15" s="353"/>
      <c r="C15" s="354"/>
      <c r="D15" s="185"/>
      <c r="E15" s="353"/>
      <c r="F15" s="354"/>
      <c r="G15" s="189"/>
      <c r="H15" s="353"/>
      <c r="I15" s="354"/>
      <c r="J15" s="187"/>
      <c r="K15" s="353"/>
      <c r="L15" s="354"/>
      <c r="M15" s="187"/>
      <c r="N15" s="353"/>
      <c r="O15" s="354"/>
    </row>
    <row r="17" spans="2:16">
      <c r="B17" t="s">
        <v>166</v>
      </c>
    </row>
    <row r="18" spans="2:16">
      <c r="B18" t="s">
        <v>110</v>
      </c>
    </row>
    <row r="19" spans="2:16">
      <c r="B19" t="s">
        <v>165</v>
      </c>
    </row>
    <row r="21" spans="2:16">
      <c r="B21" s="206" t="s">
        <v>87</v>
      </c>
    </row>
    <row r="22" spans="2:16" ht="19" thickBot="1"/>
    <row r="23" spans="2:16" ht="18" customHeight="1" thickTop="1">
      <c r="B23" s="294" t="s">
        <v>17</v>
      </c>
      <c r="C23" s="308"/>
      <c r="D23" s="309">
        <v>5000</v>
      </c>
      <c r="E23" s="310">
        <v>50000</v>
      </c>
      <c r="F23" s="308"/>
      <c r="G23" s="309">
        <v>0</v>
      </c>
      <c r="H23" s="310">
        <v>0</v>
      </c>
      <c r="I23" s="308"/>
      <c r="J23" s="309">
        <v>0</v>
      </c>
      <c r="K23" s="310">
        <v>0</v>
      </c>
      <c r="L23" s="308"/>
      <c r="M23" s="309">
        <v>0</v>
      </c>
      <c r="N23" s="311">
        <v>0</v>
      </c>
      <c r="O23" s="312">
        <f>0+SUM(N26:N88)</f>
        <v>0</v>
      </c>
      <c r="P23" s="313">
        <f>0+SUM(O26:O97)</f>
        <v>50000</v>
      </c>
    </row>
    <row r="24" spans="2:16" ht="18" customHeight="1">
      <c r="B24" s="295" t="s">
        <v>144</v>
      </c>
      <c r="C24" s="381" t="s">
        <v>163</v>
      </c>
      <c r="D24" s="382"/>
      <c r="E24" s="383"/>
      <c r="F24" s="381" t="s">
        <v>107</v>
      </c>
      <c r="G24" s="382"/>
      <c r="H24" s="383"/>
      <c r="I24" s="381" t="s">
        <v>108</v>
      </c>
      <c r="J24" s="382"/>
      <c r="K24" s="383"/>
      <c r="L24" s="381" t="s">
        <v>109</v>
      </c>
      <c r="M24" s="382"/>
      <c r="N24" s="383"/>
      <c r="O24" s="384" t="s">
        <v>17</v>
      </c>
      <c r="P24" s="385"/>
    </row>
    <row r="25" spans="2:16" ht="18" customHeight="1" thickBot="1">
      <c r="B25" s="296"/>
      <c r="C25" s="314" t="s">
        <v>159</v>
      </c>
      <c r="D25" s="315" t="s">
        <v>41</v>
      </c>
      <c r="E25" s="316" t="s">
        <v>9</v>
      </c>
      <c r="F25" s="314" t="s">
        <v>159</v>
      </c>
      <c r="G25" s="315" t="s">
        <v>41</v>
      </c>
      <c r="H25" s="316" t="s">
        <v>9</v>
      </c>
      <c r="I25" s="314" t="s">
        <v>159</v>
      </c>
      <c r="J25" s="315" t="s">
        <v>41</v>
      </c>
      <c r="K25" s="316" t="s">
        <v>9</v>
      </c>
      <c r="L25" s="314" t="s">
        <v>159</v>
      </c>
      <c r="M25" s="315" t="s">
        <v>41</v>
      </c>
      <c r="N25" s="316" t="s">
        <v>9</v>
      </c>
      <c r="O25" s="317" t="s">
        <v>41</v>
      </c>
      <c r="P25" s="318" t="s">
        <v>9</v>
      </c>
    </row>
    <row r="26" spans="2:16" ht="18" customHeight="1" thickTop="1">
      <c r="B26" s="365" t="s">
        <v>145</v>
      </c>
      <c r="C26" s="319" t="s">
        <v>164</v>
      </c>
      <c r="D26" s="320">
        <v>50000</v>
      </c>
      <c r="E26" s="321">
        <v>50000</v>
      </c>
      <c r="F26" s="319"/>
      <c r="G26" s="320"/>
      <c r="H26" s="321"/>
      <c r="I26" s="319"/>
      <c r="J26" s="320"/>
      <c r="K26" s="321"/>
      <c r="L26" s="319"/>
      <c r="M26" s="320"/>
      <c r="N26" s="322"/>
      <c r="O26" s="368">
        <f>0+SUM(D31,G31,J31,M31)</f>
        <v>50000</v>
      </c>
      <c r="P26" s="371">
        <f>0+SUM(E31,H31,K31,N31,)</f>
        <v>50000</v>
      </c>
    </row>
    <row r="27" spans="2:16" ht="18" customHeight="1">
      <c r="B27" s="366"/>
      <c r="C27" s="323"/>
      <c r="D27" s="324"/>
      <c r="E27" s="325"/>
      <c r="F27" s="323"/>
      <c r="G27" s="324"/>
      <c r="H27" s="325"/>
      <c r="I27" s="323"/>
      <c r="J27" s="324"/>
      <c r="K27" s="325"/>
      <c r="L27" s="323"/>
      <c r="M27" s="324"/>
      <c r="N27" s="326"/>
      <c r="O27" s="369"/>
      <c r="P27" s="372"/>
    </row>
    <row r="28" spans="2:16" ht="18" customHeight="1">
      <c r="B28" s="366"/>
      <c r="C28" s="327"/>
      <c r="D28" s="328"/>
      <c r="E28" s="329"/>
      <c r="F28" s="327"/>
      <c r="G28" s="328"/>
      <c r="H28" s="329"/>
      <c r="I28" s="327"/>
      <c r="J28" s="328"/>
      <c r="K28" s="329"/>
      <c r="L28" s="327"/>
      <c r="M28" s="328"/>
      <c r="N28" s="330"/>
      <c r="O28" s="369"/>
      <c r="P28" s="372"/>
    </row>
    <row r="29" spans="2:16" ht="18" customHeight="1">
      <c r="B29" s="366"/>
      <c r="C29" s="323"/>
      <c r="D29" s="324"/>
      <c r="E29" s="325"/>
      <c r="F29" s="323"/>
      <c r="G29" s="324"/>
      <c r="H29" s="325"/>
      <c r="I29" s="323"/>
      <c r="J29" s="324"/>
      <c r="K29" s="325"/>
      <c r="L29" s="323"/>
      <c r="M29" s="324"/>
      <c r="N29" s="326"/>
      <c r="O29" s="369"/>
      <c r="P29" s="372"/>
    </row>
    <row r="30" spans="2:16" ht="18" customHeight="1">
      <c r="B30" s="366"/>
      <c r="C30" s="327"/>
      <c r="D30" s="328"/>
      <c r="E30" s="329"/>
      <c r="F30" s="327"/>
      <c r="G30" s="328"/>
      <c r="H30" s="329"/>
      <c r="I30" s="327"/>
      <c r="J30" s="328"/>
      <c r="K30" s="329"/>
      <c r="L30" s="327"/>
      <c r="M30" s="328"/>
      <c r="N30" s="330"/>
      <c r="O30" s="369"/>
      <c r="P30" s="372"/>
    </row>
    <row r="31" spans="2:16" ht="18" customHeight="1" thickBot="1">
      <c r="B31" s="367"/>
      <c r="C31" s="331" t="s">
        <v>160</v>
      </c>
      <c r="D31" s="332">
        <f>SUM(D26:D30)</f>
        <v>50000</v>
      </c>
      <c r="E31" s="333">
        <f>SUM(E26:E30)</f>
        <v>50000</v>
      </c>
      <c r="F31" s="331" t="s">
        <v>160</v>
      </c>
      <c r="G31" s="332">
        <f>SUM(G26:G30)</f>
        <v>0</v>
      </c>
      <c r="H31" s="333">
        <f>SUM(H26:H30)</f>
        <v>0</v>
      </c>
      <c r="I31" s="331" t="s">
        <v>160</v>
      </c>
      <c r="J31" s="332">
        <f>SUM(J26:J30)</f>
        <v>0</v>
      </c>
      <c r="K31" s="333">
        <f>SUM(K26:K30)</f>
        <v>0</v>
      </c>
      <c r="L31" s="331" t="s">
        <v>160</v>
      </c>
      <c r="M31" s="332">
        <f>SUM(M26:M30)</f>
        <v>0</v>
      </c>
      <c r="N31" s="333">
        <f>SUM(N26:N30)</f>
        <v>0</v>
      </c>
      <c r="O31" s="370"/>
      <c r="P31" s="373"/>
    </row>
    <row r="32" spans="2:16" ht="18" customHeight="1" thickTop="1">
      <c r="B32" s="374" t="s">
        <v>5</v>
      </c>
      <c r="C32" s="301"/>
      <c r="D32" s="302"/>
      <c r="E32" s="303"/>
      <c r="F32" s="301"/>
      <c r="G32" s="302"/>
      <c r="H32" s="303"/>
      <c r="I32" s="301"/>
      <c r="J32" s="302"/>
      <c r="K32" s="303"/>
      <c r="L32" s="301"/>
      <c r="M32" s="302"/>
      <c r="N32" s="304"/>
      <c r="O32" s="375">
        <f>0+SUM(D37,G37,J37,M37)</f>
        <v>0</v>
      </c>
      <c r="P32" s="378">
        <f t="shared" ref="P32" si="0">0+SUM(E37,H37,K37,N37,)</f>
        <v>0</v>
      </c>
    </row>
    <row r="33" spans="2:16" ht="18" customHeight="1">
      <c r="B33" s="366"/>
      <c r="C33" s="297"/>
      <c r="D33" s="298"/>
      <c r="E33" s="299"/>
      <c r="F33" s="297"/>
      <c r="G33" s="298"/>
      <c r="H33" s="299"/>
      <c r="I33" s="297"/>
      <c r="J33" s="298"/>
      <c r="K33" s="299"/>
      <c r="L33" s="297"/>
      <c r="M33" s="298"/>
      <c r="N33" s="300"/>
      <c r="O33" s="376"/>
      <c r="P33" s="379"/>
    </row>
    <row r="34" spans="2:16" ht="18" customHeight="1">
      <c r="B34" s="366"/>
      <c r="C34" s="301"/>
      <c r="D34" s="302"/>
      <c r="E34" s="303"/>
      <c r="F34" s="301"/>
      <c r="G34" s="302"/>
      <c r="H34" s="303"/>
      <c r="I34" s="301"/>
      <c r="J34" s="302"/>
      <c r="K34" s="303"/>
      <c r="L34" s="301"/>
      <c r="M34" s="302"/>
      <c r="N34" s="304"/>
      <c r="O34" s="376"/>
      <c r="P34" s="379"/>
    </row>
    <row r="35" spans="2:16" ht="18" customHeight="1">
      <c r="B35" s="366"/>
      <c r="C35" s="297"/>
      <c r="D35" s="298"/>
      <c r="E35" s="299"/>
      <c r="F35" s="297"/>
      <c r="G35" s="298"/>
      <c r="H35" s="299"/>
      <c r="I35" s="297"/>
      <c r="J35" s="298"/>
      <c r="K35" s="299"/>
      <c r="L35" s="297"/>
      <c r="M35" s="298"/>
      <c r="N35" s="300"/>
      <c r="O35" s="376"/>
      <c r="P35" s="379"/>
    </row>
    <row r="36" spans="2:16" ht="18" customHeight="1">
      <c r="B36" s="366"/>
      <c r="C36" s="301"/>
      <c r="D36" s="302"/>
      <c r="E36" s="303"/>
      <c r="F36" s="301"/>
      <c r="G36" s="302"/>
      <c r="H36" s="303"/>
      <c r="I36" s="301"/>
      <c r="J36" s="302"/>
      <c r="K36" s="303"/>
      <c r="L36" s="301"/>
      <c r="M36" s="302"/>
      <c r="N36" s="304"/>
      <c r="O36" s="376"/>
      <c r="P36" s="379"/>
    </row>
    <row r="37" spans="2:16" ht="18" customHeight="1" thickBot="1">
      <c r="B37" s="366"/>
      <c r="C37" s="305" t="s">
        <v>160</v>
      </c>
      <c r="D37" s="306">
        <f>SUM(D32:D36)</f>
        <v>0</v>
      </c>
      <c r="E37" s="307">
        <f>SUM(E32:E36)</f>
        <v>0</v>
      </c>
      <c r="F37" s="305" t="s">
        <v>160</v>
      </c>
      <c r="G37" s="306">
        <f>SUM(G32:G36)</f>
        <v>0</v>
      </c>
      <c r="H37" s="307">
        <f>SUM(H32:H36)</f>
        <v>0</v>
      </c>
      <c r="I37" s="305" t="s">
        <v>160</v>
      </c>
      <c r="J37" s="306">
        <f>SUM(J32:J36)</f>
        <v>0</v>
      </c>
      <c r="K37" s="307">
        <f>SUM(K32:K36)</f>
        <v>0</v>
      </c>
      <c r="L37" s="305" t="s">
        <v>160</v>
      </c>
      <c r="M37" s="306">
        <f>SUM(M32:M36)</f>
        <v>0</v>
      </c>
      <c r="N37" s="307">
        <f>SUM(N32:N36)</f>
        <v>0</v>
      </c>
      <c r="O37" s="377"/>
      <c r="P37" s="380"/>
    </row>
    <row r="38" spans="2:16" ht="20" thickTop="1">
      <c r="B38" s="205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3"/>
      <c r="N38" s="204"/>
    </row>
    <row r="39" spans="2:16" ht="19">
      <c r="B39" s="207" t="s">
        <v>169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3"/>
      <c r="N39" s="204"/>
    </row>
    <row r="40" spans="2:16" ht="19">
      <c r="B40" s="207" t="s">
        <v>111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3"/>
      <c r="N40" s="204"/>
    </row>
    <row r="41" spans="2:16" ht="19">
      <c r="B41" s="207" t="s">
        <v>112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3"/>
      <c r="N41" s="204"/>
    </row>
    <row r="43" spans="2:16">
      <c r="B43" s="206" t="s">
        <v>88</v>
      </c>
    </row>
    <row r="44" spans="2:16">
      <c r="B44" t="s">
        <v>115</v>
      </c>
    </row>
    <row r="46" spans="2:16">
      <c r="B46" s="206" t="s">
        <v>89</v>
      </c>
    </row>
    <row r="47" spans="2:16">
      <c r="B47" t="s">
        <v>113</v>
      </c>
    </row>
    <row r="48" spans="2:16">
      <c r="B48" t="s">
        <v>114</v>
      </c>
    </row>
    <row r="50" spans="2:2">
      <c r="B50" t="s">
        <v>116</v>
      </c>
    </row>
    <row r="51" spans="2:2">
      <c r="B51" s="208" t="s">
        <v>167</v>
      </c>
    </row>
    <row r="52" spans="2:2">
      <c r="B52" t="s">
        <v>117</v>
      </c>
    </row>
  </sheetData>
  <mergeCells count="72">
    <mergeCell ref="Q4:R4"/>
    <mergeCell ref="B26:B31"/>
    <mergeCell ref="O26:O31"/>
    <mergeCell ref="P26:P31"/>
    <mergeCell ref="B32:B37"/>
    <mergeCell ref="O32:O37"/>
    <mergeCell ref="P32:P37"/>
    <mergeCell ref="C24:E24"/>
    <mergeCell ref="F24:H24"/>
    <mergeCell ref="I24:K24"/>
    <mergeCell ref="L24:N24"/>
    <mergeCell ref="O24:P24"/>
    <mergeCell ref="E4:F4"/>
    <mergeCell ref="H4:I4"/>
    <mergeCell ref="K4:L4"/>
    <mergeCell ref="B4:C4"/>
    <mergeCell ref="B5:C5"/>
    <mergeCell ref="B6:C6"/>
    <mergeCell ref="N4:O4"/>
    <mergeCell ref="E5:F5"/>
    <mergeCell ref="E6:F6"/>
    <mergeCell ref="N5:O5"/>
    <mergeCell ref="N6:O6"/>
    <mergeCell ref="E13:F13"/>
    <mergeCell ref="E14:F14"/>
    <mergeCell ref="E15:F15"/>
    <mergeCell ref="H5:I5"/>
    <mergeCell ref="H6:I6"/>
    <mergeCell ref="H7:I7"/>
    <mergeCell ref="H8:I8"/>
    <mergeCell ref="H9:I9"/>
    <mergeCell ref="H10:I10"/>
    <mergeCell ref="H11:I11"/>
    <mergeCell ref="E7:F7"/>
    <mergeCell ref="E8:F8"/>
    <mergeCell ref="E9:F9"/>
    <mergeCell ref="E10:F10"/>
    <mergeCell ref="E11:F11"/>
    <mergeCell ref="E12:F12"/>
    <mergeCell ref="H12:I12"/>
    <mergeCell ref="H13:I13"/>
    <mergeCell ref="H14:I14"/>
    <mergeCell ref="H15:I15"/>
    <mergeCell ref="K5:L5"/>
    <mergeCell ref="K6:L6"/>
    <mergeCell ref="K7:L7"/>
    <mergeCell ref="K8:L8"/>
    <mergeCell ref="K9:L9"/>
    <mergeCell ref="K10:L10"/>
    <mergeCell ref="N7:O7"/>
    <mergeCell ref="N8:O8"/>
    <mergeCell ref="N9:O9"/>
    <mergeCell ref="N15:O15"/>
    <mergeCell ref="K11:L11"/>
    <mergeCell ref="K12:L12"/>
    <mergeCell ref="K13:L13"/>
    <mergeCell ref="K14:L14"/>
    <mergeCell ref="K15:L15"/>
    <mergeCell ref="N10:O10"/>
    <mergeCell ref="N11:O11"/>
    <mergeCell ref="N12:O12"/>
    <mergeCell ref="N13:O13"/>
    <mergeCell ref="N14:O14"/>
    <mergeCell ref="B13:C13"/>
    <mergeCell ref="B14:C14"/>
    <mergeCell ref="B15:C15"/>
    <mergeCell ref="B7:C7"/>
    <mergeCell ref="B8:C8"/>
    <mergeCell ref="B9:C9"/>
    <mergeCell ref="B10:C10"/>
    <mergeCell ref="B11:C11"/>
    <mergeCell ref="B12:C12"/>
  </mergeCells>
  <phoneticPr fontId="1"/>
  <dataValidations count="1">
    <dataValidation type="list" allowBlank="1" showInputMessage="1" showErrorMessage="1" sqref="Q5" xr:uid="{F048D0EE-F28F-45DA-B5A5-0AE5C3D393C3}">
      <formula1>"1,2,3,4,5,6,7,8,9,10,11,12,13,14,15,16,17,18,19,20,21,22,23,24,25,26,27,28,29,30,31"</formula1>
    </dataValidation>
  </dataValidations>
  <hyperlinks>
    <hyperlink ref="B51" r:id="rId1" display="https://ari-mama.com/excel-kakeibo/" xr:uid="{6A341E07-CAF3-DA4B-A09E-4B8271BECCCF}"/>
  </hyperlinks>
  <pageMargins left="0.7" right="0.7" top="0.75" bottom="0.75" header="0.3" footer="0.3"/>
  <pageSetup paperSize="281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270D6-86FC-4872-96C0-BB4C9F5849C5}">
  <sheetPr>
    <tabColor theme="8" tint="0.59999389629810485"/>
    <pageSetUpPr fitToPage="1"/>
  </sheetPr>
  <dimension ref="A1:AH46"/>
  <sheetViews>
    <sheetView showGridLines="0" workbookViewId="0">
      <selection activeCell="C19" sqref="C19"/>
    </sheetView>
  </sheetViews>
  <sheetFormatPr baseColWidth="10" defaultColWidth="8.83203125" defaultRowHeight="18"/>
  <cols>
    <col min="1" max="1" width="5.1640625" style="105" customWidth="1"/>
    <col min="2" max="2" width="11.1640625" style="114" customWidth="1"/>
    <col min="3" max="5" width="11.1640625" style="101" customWidth="1"/>
    <col min="6" max="6" width="11.1640625" style="105" customWidth="1"/>
    <col min="7" max="8" width="11.1640625" style="101" customWidth="1"/>
    <col min="9" max="9" width="11.1640625" style="103" customWidth="1"/>
    <col min="10" max="10" width="11.1640625" style="102" customWidth="1"/>
    <col min="11" max="11" width="11.1640625" style="103" customWidth="1"/>
    <col min="12" max="12" width="11.1640625" style="104" customWidth="1"/>
    <col min="13" max="22" width="11.1640625" style="103" customWidth="1"/>
    <col min="23" max="34" width="10.6640625" style="105" customWidth="1"/>
    <col min="35" max="46" width="8.6640625" style="105" customWidth="1"/>
    <col min="47" max="16384" width="8.83203125" style="105"/>
  </cols>
  <sheetData>
    <row r="1" spans="1:22" ht="40.5" customHeight="1" thickBot="1">
      <c r="A1" s="193"/>
      <c r="B1" s="403"/>
      <c r="C1" s="404"/>
      <c r="D1" s="100"/>
      <c r="E1" s="100"/>
      <c r="F1" s="133"/>
      <c r="I1" s="102"/>
    </row>
    <row r="2" spans="1:22" s="112" customFormat="1" ht="22" customHeight="1" thickTop="1">
      <c r="D2" s="391" t="s">
        <v>10</v>
      </c>
      <c r="E2" s="392"/>
      <c r="F2" s="170"/>
      <c r="G2" s="391" t="s">
        <v>135</v>
      </c>
      <c r="H2" s="392"/>
      <c r="I2" s="391" t="s">
        <v>136</v>
      </c>
      <c r="J2" s="392"/>
      <c r="K2" s="391" t="s">
        <v>137</v>
      </c>
      <c r="L2" s="392"/>
      <c r="M2" s="391" t="s">
        <v>138</v>
      </c>
      <c r="N2" s="392"/>
      <c r="O2" s="170"/>
      <c r="P2" s="388" t="s">
        <v>139</v>
      </c>
      <c r="Q2" s="389"/>
      <c r="R2" s="390"/>
      <c r="S2" s="171"/>
      <c r="T2" s="394" t="s">
        <v>140</v>
      </c>
      <c r="U2" s="395"/>
      <c r="V2" s="396"/>
    </row>
    <row r="3" spans="1:22" s="112" customFormat="1" ht="22" customHeight="1" thickBot="1">
      <c r="D3" s="131" t="s">
        <v>11</v>
      </c>
      <c r="E3" s="132" t="s">
        <v>9</v>
      </c>
      <c r="F3" s="98"/>
      <c r="G3" s="131" t="s">
        <v>11</v>
      </c>
      <c r="H3" s="132" t="s">
        <v>9</v>
      </c>
      <c r="I3" s="131" t="s">
        <v>11</v>
      </c>
      <c r="J3" s="132" t="s">
        <v>9</v>
      </c>
      <c r="K3" s="131" t="s">
        <v>19</v>
      </c>
      <c r="L3" s="132" t="s">
        <v>9</v>
      </c>
      <c r="M3" s="131" t="s">
        <v>19</v>
      </c>
      <c r="N3" s="132" t="s">
        <v>9</v>
      </c>
      <c r="O3" s="98"/>
      <c r="P3" s="131" t="s">
        <v>19</v>
      </c>
      <c r="Q3" s="234" t="s">
        <v>41</v>
      </c>
      <c r="R3" s="132" t="s">
        <v>9</v>
      </c>
      <c r="T3" s="405">
        <f>特別費!P48</f>
        <v>0</v>
      </c>
      <c r="U3" s="406"/>
      <c r="V3" s="407"/>
    </row>
    <row r="4" spans="1:22" s="112" customFormat="1" ht="22" customHeight="1" thickTop="1">
      <c r="D4" s="231">
        <f>設定!B5</f>
        <v>0</v>
      </c>
      <c r="E4" s="227"/>
      <c r="F4" s="153"/>
      <c r="G4" s="231" t="str">
        <f>設定!D5</f>
        <v>所得税</v>
      </c>
      <c r="H4" s="227"/>
      <c r="I4" s="231">
        <f>設定!F5</f>
        <v>0</v>
      </c>
      <c r="J4" s="227"/>
      <c r="K4" s="228"/>
      <c r="L4" s="229"/>
      <c r="M4" s="231" t="str">
        <f>設定!H5</f>
        <v>住居費</v>
      </c>
      <c r="N4" s="227"/>
      <c r="O4" s="153"/>
      <c r="P4" s="231" t="str">
        <f>設定!J5</f>
        <v>食費</v>
      </c>
      <c r="Q4" s="230"/>
      <c r="R4" s="233">
        <f t="shared" ref="R4:R13" si="0">V34</f>
        <v>0</v>
      </c>
      <c r="T4" s="113"/>
      <c r="U4" s="113"/>
      <c r="V4" s="113"/>
    </row>
    <row r="5" spans="1:22" s="112" customFormat="1" ht="22" customHeight="1" thickBot="1">
      <c r="D5" s="231">
        <f>設定!B6</f>
        <v>0</v>
      </c>
      <c r="E5" s="227"/>
      <c r="F5" s="153"/>
      <c r="G5" s="231" t="str">
        <f>設定!D6</f>
        <v>住民税</v>
      </c>
      <c r="H5" s="227"/>
      <c r="I5" s="231">
        <f>設定!F6</f>
        <v>0</v>
      </c>
      <c r="J5" s="227"/>
      <c r="K5" s="228"/>
      <c r="L5" s="229"/>
      <c r="M5" s="231">
        <f>設定!H6</f>
        <v>0</v>
      </c>
      <c r="N5" s="227"/>
      <c r="O5" s="153"/>
      <c r="P5" s="231">
        <f>設定!J6</f>
        <v>0</v>
      </c>
      <c r="Q5" s="230"/>
      <c r="R5" s="233">
        <f t="shared" si="0"/>
        <v>0</v>
      </c>
      <c r="T5" s="134" t="s">
        <v>141</v>
      </c>
      <c r="U5" s="172"/>
      <c r="V5" s="172"/>
    </row>
    <row r="6" spans="1:22" s="112" customFormat="1" ht="22" customHeight="1" thickTop="1">
      <c r="D6" s="231">
        <f>設定!B7</f>
        <v>0</v>
      </c>
      <c r="E6" s="227"/>
      <c r="F6" s="153"/>
      <c r="G6" s="231" t="str">
        <f>設定!D7</f>
        <v>健康保険</v>
      </c>
      <c r="H6" s="227"/>
      <c r="I6" s="231">
        <f>設定!F7</f>
        <v>0</v>
      </c>
      <c r="J6" s="227"/>
      <c r="K6" s="228"/>
      <c r="L6" s="229"/>
      <c r="M6" s="231">
        <f>設定!H7</f>
        <v>0</v>
      </c>
      <c r="N6" s="227"/>
      <c r="O6" s="153"/>
      <c r="P6" s="231">
        <f>設定!J7</f>
        <v>0</v>
      </c>
      <c r="Q6" s="230"/>
      <c r="R6" s="233">
        <f t="shared" si="0"/>
        <v>0</v>
      </c>
      <c r="T6" s="394" t="s">
        <v>41</v>
      </c>
      <c r="U6" s="395"/>
      <c r="V6" s="396"/>
    </row>
    <row r="7" spans="1:22" s="112" customFormat="1" ht="22" customHeight="1" thickBot="1">
      <c r="D7" s="231">
        <f>設定!B8</f>
        <v>0</v>
      </c>
      <c r="E7" s="227"/>
      <c r="F7" s="153"/>
      <c r="G7" s="231" t="str">
        <f>設定!D8</f>
        <v>厚生年金</v>
      </c>
      <c r="H7" s="227"/>
      <c r="I7" s="231">
        <f>設定!F8</f>
        <v>0</v>
      </c>
      <c r="J7" s="227"/>
      <c r="K7" s="228"/>
      <c r="L7" s="229"/>
      <c r="M7" s="231">
        <f>設定!H8</f>
        <v>0</v>
      </c>
      <c r="N7" s="227"/>
      <c r="O7" s="153"/>
      <c r="P7" s="231">
        <f>設定!J8</f>
        <v>0</v>
      </c>
      <c r="Q7" s="230"/>
      <c r="R7" s="233">
        <f t="shared" si="0"/>
        <v>0</v>
      </c>
      <c r="T7" s="397">
        <f>E14-SUM(H14,J14,N14,T3,L14)</f>
        <v>0</v>
      </c>
      <c r="U7" s="398"/>
      <c r="V7" s="399"/>
    </row>
    <row r="8" spans="1:22" s="112" customFormat="1" ht="22" customHeight="1" thickTop="1" thickBot="1">
      <c r="D8" s="231">
        <f>設定!B9</f>
        <v>0</v>
      </c>
      <c r="E8" s="227"/>
      <c r="F8" s="153"/>
      <c r="G8" s="231">
        <f>設定!D9</f>
        <v>0</v>
      </c>
      <c r="H8" s="227"/>
      <c r="I8" s="231">
        <f>設定!F9</f>
        <v>0</v>
      </c>
      <c r="J8" s="227"/>
      <c r="K8" s="228"/>
      <c r="L8" s="229"/>
      <c r="M8" s="231">
        <f>設定!H9</f>
        <v>0</v>
      </c>
      <c r="N8" s="227"/>
      <c r="O8" s="153"/>
      <c r="P8" s="231">
        <f>設定!J9</f>
        <v>0</v>
      </c>
      <c r="Q8" s="230"/>
      <c r="R8" s="233">
        <f t="shared" si="0"/>
        <v>0</v>
      </c>
      <c r="T8" s="190" t="s">
        <v>142</v>
      </c>
      <c r="U8" s="190"/>
      <c r="V8" s="190"/>
    </row>
    <row r="9" spans="1:22" s="112" customFormat="1" ht="22" customHeight="1" thickTop="1">
      <c r="D9" s="231">
        <f>設定!B10</f>
        <v>0</v>
      </c>
      <c r="E9" s="227"/>
      <c r="F9" s="153"/>
      <c r="G9" s="231">
        <f>設定!D10</f>
        <v>0</v>
      </c>
      <c r="H9" s="227"/>
      <c r="I9" s="231">
        <f>設定!F10</f>
        <v>0</v>
      </c>
      <c r="J9" s="227"/>
      <c r="K9" s="228"/>
      <c r="L9" s="229"/>
      <c r="M9" s="231">
        <f>設定!H10</f>
        <v>0</v>
      </c>
      <c r="N9" s="227"/>
      <c r="O9" s="153"/>
      <c r="P9" s="231">
        <f>設定!J10</f>
        <v>0</v>
      </c>
      <c r="Q9" s="230"/>
      <c r="R9" s="233">
        <f t="shared" si="0"/>
        <v>0</v>
      </c>
      <c r="T9" s="394" t="s">
        <v>29</v>
      </c>
      <c r="U9" s="395"/>
      <c r="V9" s="396"/>
    </row>
    <row r="10" spans="1:22" s="112" customFormat="1" ht="22" customHeight="1" thickBot="1">
      <c r="D10" s="231">
        <f>設定!B11</f>
        <v>0</v>
      </c>
      <c r="E10" s="227"/>
      <c r="F10" s="153"/>
      <c r="G10" s="231">
        <f>設定!D11</f>
        <v>0</v>
      </c>
      <c r="H10" s="227"/>
      <c r="I10" s="231">
        <f>設定!F11</f>
        <v>0</v>
      </c>
      <c r="J10" s="227"/>
      <c r="K10" s="228"/>
      <c r="L10" s="229"/>
      <c r="M10" s="231">
        <f>設定!H11</f>
        <v>0</v>
      </c>
      <c r="N10" s="227"/>
      <c r="O10" s="153"/>
      <c r="P10" s="231">
        <f>設定!J11</f>
        <v>0</v>
      </c>
      <c r="Q10" s="230"/>
      <c r="R10" s="233">
        <f t="shared" si="0"/>
        <v>0</v>
      </c>
      <c r="T10" s="400">
        <f>SUM(H14,J14,N14,R14,T3,L14)</f>
        <v>0</v>
      </c>
      <c r="U10" s="401"/>
      <c r="V10" s="402"/>
    </row>
    <row r="11" spans="1:22" s="112" customFormat="1" ht="22" customHeight="1" thickTop="1" thickBot="1">
      <c r="D11" s="231">
        <f>設定!B12</f>
        <v>0</v>
      </c>
      <c r="E11" s="227"/>
      <c r="F11" s="153"/>
      <c r="G11" s="231">
        <f>設定!D12</f>
        <v>0</v>
      </c>
      <c r="H11" s="227"/>
      <c r="I11" s="231">
        <f>設定!F12</f>
        <v>0</v>
      </c>
      <c r="J11" s="227"/>
      <c r="K11" s="228"/>
      <c r="L11" s="229"/>
      <c r="M11" s="231">
        <f>設定!H12</f>
        <v>0</v>
      </c>
      <c r="N11" s="227"/>
      <c r="O11" s="153"/>
      <c r="P11" s="231">
        <f>設定!J12</f>
        <v>0</v>
      </c>
      <c r="Q11" s="230"/>
      <c r="R11" s="233">
        <f t="shared" si="0"/>
        <v>0</v>
      </c>
      <c r="T11" s="393" t="s">
        <v>58</v>
      </c>
      <c r="U11" s="393"/>
      <c r="V11" s="393"/>
    </row>
    <row r="12" spans="1:22" s="112" customFormat="1" ht="22" customHeight="1" thickTop="1">
      <c r="D12" s="231">
        <f>設定!B13</f>
        <v>0</v>
      </c>
      <c r="E12" s="227"/>
      <c r="F12" s="153"/>
      <c r="G12" s="231">
        <f>設定!D13</f>
        <v>0</v>
      </c>
      <c r="H12" s="227"/>
      <c r="I12" s="231">
        <f>設定!F13</f>
        <v>0</v>
      </c>
      <c r="J12" s="227"/>
      <c r="K12" s="228"/>
      <c r="L12" s="229"/>
      <c r="M12" s="231">
        <f>設定!H13</f>
        <v>0</v>
      </c>
      <c r="N12" s="227"/>
      <c r="O12" s="153"/>
      <c r="P12" s="231">
        <f>設定!J13</f>
        <v>0</v>
      </c>
      <c r="Q12" s="230"/>
      <c r="R12" s="233">
        <f t="shared" si="0"/>
        <v>0</v>
      </c>
      <c r="T12" s="394" t="s">
        <v>59</v>
      </c>
      <c r="U12" s="395"/>
      <c r="V12" s="396"/>
    </row>
    <row r="13" spans="1:22" s="112" customFormat="1" ht="22" customHeight="1" thickBot="1">
      <c r="D13" s="231">
        <f>設定!B14</f>
        <v>0</v>
      </c>
      <c r="E13" s="227"/>
      <c r="F13" s="153"/>
      <c r="G13" s="231">
        <f>設定!D14</f>
        <v>0</v>
      </c>
      <c r="H13" s="227"/>
      <c r="I13" s="231">
        <f>設定!F14</f>
        <v>0</v>
      </c>
      <c r="J13" s="227"/>
      <c r="K13" s="228"/>
      <c r="L13" s="229"/>
      <c r="M13" s="231">
        <f>設定!H14</f>
        <v>0</v>
      </c>
      <c r="N13" s="227"/>
      <c r="O13" s="153"/>
      <c r="P13" s="231">
        <f>設定!J14</f>
        <v>0</v>
      </c>
      <c r="Q13" s="230"/>
      <c r="R13" s="233">
        <f t="shared" si="0"/>
        <v>0</v>
      </c>
      <c r="T13" s="397">
        <f>E14-T10</f>
        <v>0</v>
      </c>
      <c r="U13" s="398"/>
      <c r="V13" s="399"/>
    </row>
    <row r="14" spans="1:22" s="112" customFormat="1" ht="22" customHeight="1" thickTop="1" thickBot="1">
      <c r="B14" s="221">
        <v>2023</v>
      </c>
      <c r="C14" s="221">
        <v>8</v>
      </c>
      <c r="D14" s="151" t="s">
        <v>17</v>
      </c>
      <c r="E14" s="232">
        <f>SUM(E4:E13)</f>
        <v>0</v>
      </c>
      <c r="F14" s="153"/>
      <c r="G14" s="151" t="s">
        <v>17</v>
      </c>
      <c r="H14" s="232">
        <f>SUM(H4:H13)</f>
        <v>0</v>
      </c>
      <c r="I14" s="151" t="s">
        <v>17</v>
      </c>
      <c r="J14" s="232">
        <f>SUM(J4:J13)</f>
        <v>0</v>
      </c>
      <c r="K14" s="151" t="s">
        <v>17</v>
      </c>
      <c r="L14" s="232">
        <f>SUM(L4:L13)</f>
        <v>0</v>
      </c>
      <c r="M14" s="151" t="s">
        <v>17</v>
      </c>
      <c r="N14" s="232">
        <f>SUM(N4:N13)</f>
        <v>0</v>
      </c>
      <c r="O14" s="153"/>
      <c r="P14" s="151" t="s">
        <v>17</v>
      </c>
      <c r="Q14" s="251">
        <f>SUM(Q4:Q13)</f>
        <v>0</v>
      </c>
      <c r="R14" s="232">
        <f>SUM(R4:R13)</f>
        <v>0</v>
      </c>
    </row>
    <row r="15" spans="1:22" s="112" customFormat="1" ht="22" customHeight="1" thickTop="1">
      <c r="B15" s="114"/>
      <c r="C15" s="101"/>
      <c r="D15" s="101"/>
      <c r="E15" s="101"/>
      <c r="F15" s="105"/>
      <c r="G15" s="101"/>
      <c r="H15" s="101"/>
      <c r="I15" s="103"/>
      <c r="J15" s="102"/>
      <c r="K15" s="103"/>
    </row>
    <row r="16" spans="1:22" s="112" customFormat="1" ht="22" customHeight="1" thickBot="1">
      <c r="B16" s="115" t="s">
        <v>36</v>
      </c>
      <c r="C16" s="211">
        <f>WEEKDAY(C17)</f>
        <v>3</v>
      </c>
      <c r="D16" s="211">
        <f t="shared" ref="D16:V16" si="1">WEEKDAY(D17)</f>
        <v>4</v>
      </c>
      <c r="E16" s="211">
        <f t="shared" si="1"/>
        <v>5</v>
      </c>
      <c r="F16" s="211">
        <f t="shared" si="1"/>
        <v>6</v>
      </c>
      <c r="G16" s="211">
        <f t="shared" si="1"/>
        <v>7</v>
      </c>
      <c r="H16" s="211">
        <f t="shared" si="1"/>
        <v>1</v>
      </c>
      <c r="I16" s="211">
        <f t="shared" si="1"/>
        <v>2</v>
      </c>
      <c r="J16" s="211">
        <f t="shared" si="1"/>
        <v>3</v>
      </c>
      <c r="K16" s="211">
        <f t="shared" si="1"/>
        <v>4</v>
      </c>
      <c r="L16" s="211">
        <f t="shared" si="1"/>
        <v>5</v>
      </c>
      <c r="M16" s="211">
        <f t="shared" si="1"/>
        <v>6</v>
      </c>
      <c r="N16" s="211">
        <f t="shared" si="1"/>
        <v>7</v>
      </c>
      <c r="O16" s="211">
        <f t="shared" si="1"/>
        <v>1</v>
      </c>
      <c r="P16" s="211">
        <f t="shared" si="1"/>
        <v>2</v>
      </c>
      <c r="Q16" s="211">
        <f t="shared" si="1"/>
        <v>3</v>
      </c>
      <c r="R16" s="211">
        <f t="shared" si="1"/>
        <v>4</v>
      </c>
      <c r="S16" s="211">
        <f t="shared" si="1"/>
        <v>5</v>
      </c>
      <c r="T16" s="211">
        <f t="shared" si="1"/>
        <v>6</v>
      </c>
      <c r="U16" s="211">
        <f t="shared" si="1"/>
        <v>7</v>
      </c>
      <c r="V16" s="211">
        <f t="shared" si="1"/>
        <v>1</v>
      </c>
    </row>
    <row r="17" spans="1:34" s="112" customFormat="1" ht="22" customHeight="1" thickTop="1">
      <c r="A17" s="116"/>
      <c r="B17" s="140" t="s">
        <v>62</v>
      </c>
      <c r="C17" s="212">
        <f>DATE(B14,C14,設定!L5)</f>
        <v>45139</v>
      </c>
      <c r="D17" s="212">
        <f>C17+1</f>
        <v>45140</v>
      </c>
      <c r="E17" s="212">
        <f>D17+1</f>
        <v>45141</v>
      </c>
      <c r="F17" s="212">
        <f t="shared" ref="F17:V17" si="2">E17+1</f>
        <v>45142</v>
      </c>
      <c r="G17" s="212">
        <f t="shared" si="2"/>
        <v>45143</v>
      </c>
      <c r="H17" s="212">
        <f t="shared" si="2"/>
        <v>45144</v>
      </c>
      <c r="I17" s="212">
        <f t="shared" si="2"/>
        <v>45145</v>
      </c>
      <c r="J17" s="212">
        <f t="shared" si="2"/>
        <v>45146</v>
      </c>
      <c r="K17" s="212">
        <f t="shared" si="2"/>
        <v>45147</v>
      </c>
      <c r="L17" s="212">
        <f t="shared" si="2"/>
        <v>45148</v>
      </c>
      <c r="M17" s="212">
        <f t="shared" si="2"/>
        <v>45149</v>
      </c>
      <c r="N17" s="212">
        <f t="shared" si="2"/>
        <v>45150</v>
      </c>
      <c r="O17" s="212">
        <f t="shared" si="2"/>
        <v>45151</v>
      </c>
      <c r="P17" s="212">
        <f t="shared" si="2"/>
        <v>45152</v>
      </c>
      <c r="Q17" s="212">
        <f t="shared" si="2"/>
        <v>45153</v>
      </c>
      <c r="R17" s="212">
        <f t="shared" si="2"/>
        <v>45154</v>
      </c>
      <c r="S17" s="212">
        <f t="shared" si="2"/>
        <v>45155</v>
      </c>
      <c r="T17" s="212">
        <f t="shared" si="2"/>
        <v>45156</v>
      </c>
      <c r="U17" s="212">
        <f t="shared" si="2"/>
        <v>45157</v>
      </c>
      <c r="V17" s="213">
        <f t="shared" si="2"/>
        <v>45158</v>
      </c>
    </row>
    <row r="18" spans="1:34" s="112" customFormat="1" ht="22" customHeight="1" thickBot="1">
      <c r="A18" s="116"/>
      <c r="B18" s="139" t="s">
        <v>60</v>
      </c>
      <c r="C18" s="214">
        <f>C17</f>
        <v>45139</v>
      </c>
      <c r="D18" s="214">
        <f t="shared" ref="D18:V18" si="3">D17</f>
        <v>45140</v>
      </c>
      <c r="E18" s="214">
        <f t="shared" si="3"/>
        <v>45141</v>
      </c>
      <c r="F18" s="214">
        <f t="shared" si="3"/>
        <v>45142</v>
      </c>
      <c r="G18" s="214">
        <f t="shared" si="3"/>
        <v>45143</v>
      </c>
      <c r="H18" s="214">
        <f t="shared" si="3"/>
        <v>45144</v>
      </c>
      <c r="I18" s="214">
        <f t="shared" si="3"/>
        <v>45145</v>
      </c>
      <c r="J18" s="214">
        <f t="shared" si="3"/>
        <v>45146</v>
      </c>
      <c r="K18" s="214">
        <f t="shared" si="3"/>
        <v>45147</v>
      </c>
      <c r="L18" s="214">
        <f t="shared" si="3"/>
        <v>45148</v>
      </c>
      <c r="M18" s="214">
        <f t="shared" si="3"/>
        <v>45149</v>
      </c>
      <c r="N18" s="214">
        <f t="shared" si="3"/>
        <v>45150</v>
      </c>
      <c r="O18" s="214">
        <f t="shared" si="3"/>
        <v>45151</v>
      </c>
      <c r="P18" s="214">
        <f t="shared" si="3"/>
        <v>45152</v>
      </c>
      <c r="Q18" s="214">
        <f t="shared" si="3"/>
        <v>45153</v>
      </c>
      <c r="R18" s="214">
        <f t="shared" si="3"/>
        <v>45154</v>
      </c>
      <c r="S18" s="214">
        <f t="shared" si="3"/>
        <v>45155</v>
      </c>
      <c r="T18" s="214">
        <f t="shared" si="3"/>
        <v>45156</v>
      </c>
      <c r="U18" s="214">
        <f t="shared" si="3"/>
        <v>45157</v>
      </c>
      <c r="V18" s="215">
        <f t="shared" si="3"/>
        <v>45158</v>
      </c>
    </row>
    <row r="19" spans="1:34" s="112" customFormat="1" ht="22" customHeight="1" thickTop="1">
      <c r="B19" s="264" t="str">
        <f>設定!J5</f>
        <v>食費</v>
      </c>
      <c r="C19" s="217"/>
      <c r="D19" s="136"/>
      <c r="E19" s="127"/>
      <c r="F19" s="127"/>
      <c r="G19" s="127"/>
      <c r="H19" s="127"/>
      <c r="I19" s="127"/>
      <c r="J19" s="218"/>
      <c r="K19" s="136"/>
      <c r="L19" s="127"/>
      <c r="M19" s="127"/>
      <c r="N19" s="127"/>
      <c r="O19" s="127"/>
      <c r="P19" s="127"/>
      <c r="Q19" s="218"/>
      <c r="R19" s="136"/>
      <c r="S19" s="127"/>
      <c r="T19" s="127"/>
      <c r="U19" s="127"/>
      <c r="V19" s="128"/>
    </row>
    <row r="20" spans="1:34" s="112" customFormat="1" ht="22" customHeight="1">
      <c r="B20" s="265">
        <f>設定!J6</f>
        <v>0</v>
      </c>
      <c r="C20" s="159"/>
      <c r="D20" s="137"/>
      <c r="E20" s="125"/>
      <c r="F20" s="125"/>
      <c r="G20" s="125"/>
      <c r="H20" s="125"/>
      <c r="I20" s="125"/>
      <c r="J20" s="125"/>
      <c r="K20" s="137"/>
      <c r="L20" s="125"/>
      <c r="M20" s="125"/>
      <c r="N20" s="125"/>
      <c r="O20" s="125"/>
      <c r="P20" s="125"/>
      <c r="Q20" s="125"/>
      <c r="R20" s="137"/>
      <c r="S20" s="125"/>
      <c r="T20" s="125"/>
      <c r="U20" s="125"/>
      <c r="V20" s="126"/>
    </row>
    <row r="21" spans="1:34" s="112" customFormat="1" ht="22" customHeight="1">
      <c r="B21" s="264">
        <f>設定!J7</f>
        <v>0</v>
      </c>
      <c r="C21" s="155"/>
      <c r="D21" s="136"/>
      <c r="E21" s="127"/>
      <c r="F21" s="127"/>
      <c r="G21" s="127"/>
      <c r="H21" s="127"/>
      <c r="I21" s="127"/>
      <c r="J21" s="127"/>
      <c r="K21" s="136"/>
      <c r="L21" s="127"/>
      <c r="M21" s="127"/>
      <c r="N21" s="127"/>
      <c r="O21" s="127"/>
      <c r="P21" s="127"/>
      <c r="Q21" s="127"/>
      <c r="R21" s="136"/>
      <c r="S21" s="127"/>
      <c r="T21" s="127"/>
      <c r="U21" s="127"/>
      <c r="V21" s="128"/>
    </row>
    <row r="22" spans="1:34" s="112" customFormat="1" ht="22" customHeight="1">
      <c r="B22" s="265">
        <f>設定!J8</f>
        <v>0</v>
      </c>
      <c r="C22" s="159"/>
      <c r="D22" s="137"/>
      <c r="E22" s="125"/>
      <c r="F22" s="125"/>
      <c r="G22" s="125"/>
      <c r="H22" s="125"/>
      <c r="I22" s="125"/>
      <c r="J22" s="125"/>
      <c r="K22" s="137"/>
      <c r="L22" s="125"/>
      <c r="M22" s="125"/>
      <c r="N22" s="125"/>
      <c r="O22" s="125"/>
      <c r="P22" s="125"/>
      <c r="Q22" s="125"/>
      <c r="R22" s="137"/>
      <c r="S22" s="125"/>
      <c r="T22" s="125"/>
      <c r="U22" s="125"/>
      <c r="V22" s="126"/>
    </row>
    <row r="23" spans="1:34" s="112" customFormat="1" ht="22" customHeight="1">
      <c r="B23" s="264">
        <f>設定!J9</f>
        <v>0</v>
      </c>
      <c r="C23" s="155"/>
      <c r="D23" s="136"/>
      <c r="E23" s="127"/>
      <c r="F23" s="127"/>
      <c r="G23" s="127"/>
      <c r="H23" s="127"/>
      <c r="I23" s="127"/>
      <c r="J23" s="127"/>
      <c r="K23" s="136"/>
      <c r="L23" s="127"/>
      <c r="M23" s="127"/>
      <c r="N23" s="127"/>
      <c r="O23" s="127"/>
      <c r="P23" s="127"/>
      <c r="Q23" s="127"/>
      <c r="R23" s="136"/>
      <c r="S23" s="127"/>
      <c r="T23" s="127"/>
      <c r="U23" s="127"/>
      <c r="V23" s="128"/>
    </row>
    <row r="24" spans="1:34" s="112" customFormat="1" ht="22" customHeight="1">
      <c r="B24" s="265">
        <f>設定!J10</f>
        <v>0</v>
      </c>
      <c r="C24" s="159"/>
      <c r="D24" s="137"/>
      <c r="E24" s="125"/>
      <c r="F24" s="125"/>
      <c r="G24" s="125"/>
      <c r="H24" s="125"/>
      <c r="I24" s="125"/>
      <c r="J24" s="125"/>
      <c r="K24" s="137"/>
      <c r="L24" s="125"/>
      <c r="M24" s="125"/>
      <c r="N24" s="125"/>
      <c r="O24" s="125"/>
      <c r="P24" s="125"/>
      <c r="Q24" s="125"/>
      <c r="R24" s="137"/>
      <c r="S24" s="125"/>
      <c r="T24" s="125"/>
      <c r="U24" s="125"/>
      <c r="V24" s="126"/>
    </row>
    <row r="25" spans="1:34" s="112" customFormat="1" ht="22" customHeight="1">
      <c r="B25" s="264">
        <f>設定!J11</f>
        <v>0</v>
      </c>
      <c r="C25" s="155"/>
      <c r="D25" s="136"/>
      <c r="E25" s="127"/>
      <c r="F25" s="127"/>
      <c r="G25" s="127"/>
      <c r="H25" s="127"/>
      <c r="I25" s="127"/>
      <c r="J25" s="127"/>
      <c r="K25" s="136"/>
      <c r="L25" s="127"/>
      <c r="M25" s="127"/>
      <c r="N25" s="127"/>
      <c r="O25" s="127"/>
      <c r="P25" s="127"/>
      <c r="Q25" s="127"/>
      <c r="R25" s="136"/>
      <c r="S25" s="127"/>
      <c r="T25" s="127"/>
      <c r="U25" s="127"/>
      <c r="V25" s="128"/>
    </row>
    <row r="26" spans="1:34" s="112" customFormat="1" ht="22" customHeight="1">
      <c r="B26" s="265">
        <f>設定!J12</f>
        <v>0</v>
      </c>
      <c r="C26" s="125"/>
      <c r="D26" s="137"/>
      <c r="E26" s="125"/>
      <c r="F26" s="125"/>
      <c r="G26" s="125"/>
      <c r="H26" s="125"/>
      <c r="I26" s="125"/>
      <c r="J26" s="125"/>
      <c r="K26" s="137"/>
      <c r="L26" s="125"/>
      <c r="M26" s="125"/>
      <c r="N26" s="125"/>
      <c r="O26" s="125"/>
      <c r="P26" s="125"/>
      <c r="Q26" s="125"/>
      <c r="R26" s="137"/>
      <c r="S26" s="125"/>
      <c r="T26" s="125"/>
      <c r="U26" s="125"/>
      <c r="V26" s="126"/>
    </row>
    <row r="27" spans="1:34" s="112" customFormat="1" ht="22" customHeight="1">
      <c r="B27" s="264">
        <f>設定!J13</f>
        <v>0</v>
      </c>
      <c r="C27" s="127"/>
      <c r="D27" s="136"/>
      <c r="E27" s="127"/>
      <c r="F27" s="127"/>
      <c r="G27" s="127"/>
      <c r="H27" s="127"/>
      <c r="I27" s="127"/>
      <c r="J27" s="127"/>
      <c r="K27" s="136"/>
      <c r="L27" s="127"/>
      <c r="M27" s="127"/>
      <c r="N27" s="127"/>
      <c r="O27" s="127"/>
      <c r="P27" s="127"/>
      <c r="Q27" s="127"/>
      <c r="R27" s="136"/>
      <c r="S27" s="127"/>
      <c r="T27" s="127"/>
      <c r="U27" s="127"/>
      <c r="V27" s="128"/>
    </row>
    <row r="28" spans="1:34" s="112" customFormat="1" ht="22" customHeight="1">
      <c r="B28" s="265">
        <f>設定!J14</f>
        <v>0</v>
      </c>
      <c r="C28" s="125"/>
      <c r="D28" s="137"/>
      <c r="E28" s="125"/>
      <c r="F28" s="125"/>
      <c r="G28" s="125"/>
      <c r="H28" s="125"/>
      <c r="I28" s="125"/>
      <c r="J28" s="125"/>
      <c r="K28" s="137"/>
      <c r="L28" s="125"/>
      <c r="M28" s="125"/>
      <c r="N28" s="125"/>
      <c r="O28" s="125"/>
      <c r="P28" s="125"/>
      <c r="Q28" s="125"/>
      <c r="R28" s="137"/>
      <c r="S28" s="125"/>
      <c r="T28" s="125"/>
      <c r="U28" s="125"/>
      <c r="V28" s="126"/>
    </row>
    <row r="29" spans="1:34" s="112" customFormat="1" ht="22" customHeight="1">
      <c r="B29" s="265" t="s">
        <v>47</v>
      </c>
      <c r="C29" s="118"/>
      <c r="D29" s="138"/>
      <c r="E29" s="118"/>
      <c r="F29" s="118"/>
      <c r="G29" s="118"/>
      <c r="H29" s="118"/>
      <c r="I29" s="118"/>
      <c r="J29" s="118"/>
      <c r="K29" s="138"/>
      <c r="L29" s="118"/>
      <c r="M29" s="118"/>
      <c r="N29" s="118"/>
      <c r="O29" s="118"/>
      <c r="P29" s="118"/>
      <c r="Q29" s="118"/>
      <c r="R29" s="138"/>
      <c r="S29" s="118"/>
      <c r="T29" s="118"/>
      <c r="U29" s="118"/>
      <c r="V29" s="119"/>
    </row>
    <row r="30" spans="1:34" s="112" customFormat="1" ht="22" customHeight="1" thickBot="1">
      <c r="B30" s="268" t="s">
        <v>17</v>
      </c>
      <c r="C30" s="120">
        <f>SUM(C19:C28)</f>
        <v>0</v>
      </c>
      <c r="D30" s="135">
        <f>SUM(D19:D28)</f>
        <v>0</v>
      </c>
      <c r="E30" s="120">
        <f t="shared" ref="E30:U30" si="4">SUM(E19:E28)</f>
        <v>0</v>
      </c>
      <c r="F30" s="120">
        <f>SUM(F19:F28)</f>
        <v>0</v>
      </c>
      <c r="G30" s="120">
        <f t="shared" si="4"/>
        <v>0</v>
      </c>
      <c r="H30" s="120">
        <f>SUM(H19:H28)</f>
        <v>0</v>
      </c>
      <c r="I30" s="120">
        <f t="shared" si="4"/>
        <v>0</v>
      </c>
      <c r="J30" s="120">
        <f>SUM(J19:J28)</f>
        <v>0</v>
      </c>
      <c r="K30" s="135">
        <f t="shared" si="4"/>
        <v>0</v>
      </c>
      <c r="L30" s="120">
        <f t="shared" si="4"/>
        <v>0</v>
      </c>
      <c r="M30" s="120">
        <f t="shared" si="4"/>
        <v>0</v>
      </c>
      <c r="N30" s="120">
        <f t="shared" si="4"/>
        <v>0</v>
      </c>
      <c r="O30" s="120">
        <f t="shared" si="4"/>
        <v>0</v>
      </c>
      <c r="P30" s="120">
        <f t="shared" si="4"/>
        <v>0</v>
      </c>
      <c r="Q30" s="120">
        <f t="shared" si="4"/>
        <v>0</v>
      </c>
      <c r="R30" s="135">
        <f t="shared" si="4"/>
        <v>0</v>
      </c>
      <c r="S30" s="120">
        <f t="shared" si="4"/>
        <v>0</v>
      </c>
      <c r="T30" s="120">
        <f t="shared" si="4"/>
        <v>0</v>
      </c>
      <c r="U30" s="120">
        <f t="shared" si="4"/>
        <v>0</v>
      </c>
      <c r="V30" s="121">
        <f>SUM(V19:V28)</f>
        <v>0</v>
      </c>
    </row>
    <row r="31" spans="1:34" s="124" customFormat="1" ht="22" customHeight="1" thickTop="1" thickBot="1">
      <c r="B31" s="122"/>
      <c r="C31" s="211">
        <f>WEEKDAY(C32)</f>
        <v>2</v>
      </c>
      <c r="D31" s="211">
        <f t="shared" ref="D31:M31" si="5">WEEKDAY(D32)</f>
        <v>3</v>
      </c>
      <c r="E31" s="211">
        <f t="shared" si="5"/>
        <v>4</v>
      </c>
      <c r="F31" s="211">
        <f t="shared" si="5"/>
        <v>5</v>
      </c>
      <c r="G31" s="211">
        <f t="shared" si="5"/>
        <v>6</v>
      </c>
      <c r="H31" s="211">
        <f t="shared" si="5"/>
        <v>7</v>
      </c>
      <c r="I31" s="211">
        <f t="shared" si="5"/>
        <v>1</v>
      </c>
      <c r="J31" s="211">
        <f t="shared" si="5"/>
        <v>2</v>
      </c>
      <c r="K31" s="211">
        <f t="shared" si="5"/>
        <v>3</v>
      </c>
      <c r="L31" s="211">
        <f t="shared" si="5"/>
        <v>4</v>
      </c>
      <c r="M31" s="211">
        <f t="shared" si="5"/>
        <v>5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</row>
    <row r="32" spans="1:34" ht="22" customHeight="1" thickTop="1">
      <c r="B32" s="140" t="s">
        <v>62</v>
      </c>
      <c r="C32" s="212">
        <f>V17+1</f>
        <v>45159</v>
      </c>
      <c r="D32" s="212">
        <f>C32+1</f>
        <v>45160</v>
      </c>
      <c r="E32" s="212">
        <f t="shared" ref="E32:M32" si="6">D32+1</f>
        <v>45161</v>
      </c>
      <c r="F32" s="212">
        <f t="shared" si="6"/>
        <v>45162</v>
      </c>
      <c r="G32" s="212">
        <f t="shared" si="6"/>
        <v>45163</v>
      </c>
      <c r="H32" s="212">
        <f t="shared" si="6"/>
        <v>45164</v>
      </c>
      <c r="I32" s="212">
        <f t="shared" si="6"/>
        <v>45165</v>
      </c>
      <c r="J32" s="212">
        <f t="shared" si="6"/>
        <v>45166</v>
      </c>
      <c r="K32" s="212">
        <f t="shared" si="6"/>
        <v>45167</v>
      </c>
      <c r="L32" s="212">
        <f t="shared" si="6"/>
        <v>45168</v>
      </c>
      <c r="M32" s="213">
        <f t="shared" si="6"/>
        <v>45169</v>
      </c>
      <c r="P32" s="140" t="s">
        <v>63</v>
      </c>
      <c r="Q32" s="129" t="s">
        <v>53</v>
      </c>
      <c r="R32" s="129" t="s">
        <v>54</v>
      </c>
      <c r="S32" s="129" t="s">
        <v>55</v>
      </c>
      <c r="T32" s="129" t="s">
        <v>56</v>
      </c>
      <c r="U32" s="129" t="s">
        <v>57</v>
      </c>
      <c r="V32" s="130" t="s">
        <v>17</v>
      </c>
    </row>
    <row r="33" spans="2:22" ht="22" customHeight="1" thickBot="1">
      <c r="B33" s="149" t="s">
        <v>60</v>
      </c>
      <c r="C33" s="214">
        <f>C32</f>
        <v>45159</v>
      </c>
      <c r="D33" s="214">
        <f t="shared" ref="D33:M33" si="7">D32</f>
        <v>45160</v>
      </c>
      <c r="E33" s="214">
        <f t="shared" si="7"/>
        <v>45161</v>
      </c>
      <c r="F33" s="214">
        <f t="shared" si="7"/>
        <v>45162</v>
      </c>
      <c r="G33" s="214">
        <f t="shared" si="7"/>
        <v>45163</v>
      </c>
      <c r="H33" s="214">
        <f t="shared" si="7"/>
        <v>45164</v>
      </c>
      <c r="I33" s="214">
        <f t="shared" si="7"/>
        <v>45165</v>
      </c>
      <c r="J33" s="214">
        <f t="shared" si="7"/>
        <v>45166</v>
      </c>
      <c r="K33" s="214">
        <f t="shared" si="7"/>
        <v>45167</v>
      </c>
      <c r="L33" s="214">
        <f t="shared" si="7"/>
        <v>45168</v>
      </c>
      <c r="M33" s="215">
        <f t="shared" si="7"/>
        <v>45169</v>
      </c>
      <c r="P33" s="148" t="s">
        <v>61</v>
      </c>
      <c r="Q33" s="216" t="str">
        <f>DAY(C17)&amp;"-"&amp;DAY(I17)&amp;"日"</f>
        <v>1-7日</v>
      </c>
      <c r="R33" s="216" t="str">
        <f>DAY(J17)&amp;"-"&amp;DAY(P17)&amp;"日"</f>
        <v>8-14日</v>
      </c>
      <c r="S33" s="216" t="str">
        <f>DAY(Q17)&amp;"-"&amp;DAY(C32)&amp;"日"</f>
        <v>15-21日</v>
      </c>
      <c r="T33" s="216" t="str">
        <f>DAY(D32)&amp;"-"&amp;DAY(J32)&amp;"日"</f>
        <v>22-28日</v>
      </c>
      <c r="U33" s="216" t="str">
        <f>DAY(K32)&amp;"-"&amp;DAY(M32)&amp;"日"</f>
        <v>29-31日</v>
      </c>
      <c r="V33" s="141" t="str">
        <f>DAY(C17)&amp;"-"&amp;DAY(M32)&amp;"日"</f>
        <v>1-31日</v>
      </c>
    </row>
    <row r="34" spans="2:22" ht="22" customHeight="1" thickTop="1">
      <c r="B34" s="264" t="str">
        <f>設定!J5</f>
        <v>食費</v>
      </c>
      <c r="C34" s="127"/>
      <c r="D34" s="218"/>
      <c r="E34" s="136"/>
      <c r="F34" s="127"/>
      <c r="G34" s="127"/>
      <c r="H34" s="127"/>
      <c r="I34" s="127"/>
      <c r="J34" s="127"/>
      <c r="K34" s="218"/>
      <c r="L34" s="136"/>
      <c r="M34" s="128"/>
      <c r="P34" s="154" t="str">
        <f>設定!J5</f>
        <v>食費</v>
      </c>
      <c r="Q34" s="252">
        <f>SUM(C19:I19)</f>
        <v>0</v>
      </c>
      <c r="R34" s="252">
        <f>SUM(J19:P19)</f>
        <v>0</v>
      </c>
      <c r="S34" s="252">
        <f>SUM(Q19:V19,C34)</f>
        <v>0</v>
      </c>
      <c r="T34" s="252">
        <f>SUM(D34:J34)</f>
        <v>0</v>
      </c>
      <c r="U34" s="252">
        <f>SUM(K34:M34)</f>
        <v>0</v>
      </c>
      <c r="V34" s="253">
        <f>SUM(Q34:U34)</f>
        <v>0</v>
      </c>
    </row>
    <row r="35" spans="2:22" ht="22" customHeight="1">
      <c r="B35" s="265">
        <f>設定!J6</f>
        <v>0</v>
      </c>
      <c r="C35" s="125"/>
      <c r="D35" s="125"/>
      <c r="E35" s="137"/>
      <c r="F35" s="125"/>
      <c r="G35" s="125"/>
      <c r="H35" s="125"/>
      <c r="I35" s="125"/>
      <c r="J35" s="125"/>
      <c r="K35" s="125"/>
      <c r="L35" s="137"/>
      <c r="M35" s="126"/>
      <c r="P35" s="158">
        <f>設定!J6</f>
        <v>0</v>
      </c>
      <c r="Q35" s="254">
        <f t="shared" ref="Q35:Q43" si="8">SUM(C20:I20)</f>
        <v>0</v>
      </c>
      <c r="R35" s="254">
        <f t="shared" ref="R35:R43" si="9">SUM(J20:P20)</f>
        <v>0</v>
      </c>
      <c r="S35" s="254">
        <f t="shared" ref="S35:S43" si="10">SUM(Q20:V20,C35)</f>
        <v>0</v>
      </c>
      <c r="T35" s="254">
        <f>SUM(D35:J35)</f>
        <v>0</v>
      </c>
      <c r="U35" s="255">
        <f>SUM(K35:M35)</f>
        <v>0</v>
      </c>
      <c r="V35" s="256">
        <f>SUM(Q35:U35)</f>
        <v>0</v>
      </c>
    </row>
    <row r="36" spans="2:22" ht="22" customHeight="1">
      <c r="B36" s="264">
        <f>設定!J7</f>
        <v>0</v>
      </c>
      <c r="C36" s="127"/>
      <c r="D36" s="127"/>
      <c r="E36" s="136"/>
      <c r="F36" s="127"/>
      <c r="G36" s="127"/>
      <c r="H36" s="127"/>
      <c r="I36" s="127"/>
      <c r="J36" s="127"/>
      <c r="K36" s="127"/>
      <c r="L36" s="136"/>
      <c r="M36" s="128"/>
      <c r="P36" s="257">
        <f>設定!J7</f>
        <v>0</v>
      </c>
      <c r="Q36" s="258">
        <f t="shared" si="8"/>
        <v>0</v>
      </c>
      <c r="R36" s="258">
        <f t="shared" si="9"/>
        <v>0</v>
      </c>
      <c r="S36" s="258">
        <f t="shared" si="10"/>
        <v>0</v>
      </c>
      <c r="T36" s="258">
        <f t="shared" ref="T36:T43" si="11">SUM(D36:J36)</f>
        <v>0</v>
      </c>
      <c r="U36" s="252">
        <f t="shared" ref="U36:U43" si="12">SUM(K36:M36)</f>
        <v>0</v>
      </c>
      <c r="V36" s="259">
        <f t="shared" ref="V36:V43" si="13">SUM(Q36:U36)</f>
        <v>0</v>
      </c>
    </row>
    <row r="37" spans="2:22" ht="22" customHeight="1">
      <c r="B37" s="265">
        <f>設定!J8</f>
        <v>0</v>
      </c>
      <c r="C37" s="125"/>
      <c r="D37" s="125"/>
      <c r="E37" s="137"/>
      <c r="F37" s="125"/>
      <c r="G37" s="125"/>
      <c r="H37" s="125"/>
      <c r="I37" s="125"/>
      <c r="J37" s="125"/>
      <c r="K37" s="125"/>
      <c r="L37" s="137"/>
      <c r="M37" s="126"/>
      <c r="P37" s="158">
        <f>設定!J8</f>
        <v>0</v>
      </c>
      <c r="Q37" s="254">
        <f t="shared" si="8"/>
        <v>0</v>
      </c>
      <c r="R37" s="254">
        <f t="shared" si="9"/>
        <v>0</v>
      </c>
      <c r="S37" s="254">
        <f t="shared" si="10"/>
        <v>0</v>
      </c>
      <c r="T37" s="254">
        <f t="shared" si="11"/>
        <v>0</v>
      </c>
      <c r="U37" s="255">
        <f t="shared" si="12"/>
        <v>0</v>
      </c>
      <c r="V37" s="256">
        <f>SUM(Q37:U37)</f>
        <v>0</v>
      </c>
    </row>
    <row r="38" spans="2:22" ht="22" customHeight="1">
      <c r="B38" s="264">
        <f>設定!J9</f>
        <v>0</v>
      </c>
      <c r="C38" s="127"/>
      <c r="D38" s="127"/>
      <c r="E38" s="136"/>
      <c r="F38" s="127"/>
      <c r="G38" s="127"/>
      <c r="H38" s="127"/>
      <c r="I38" s="127"/>
      <c r="J38" s="127"/>
      <c r="K38" s="127"/>
      <c r="L38" s="136"/>
      <c r="M38" s="128"/>
      <c r="P38" s="257">
        <f>設定!J9</f>
        <v>0</v>
      </c>
      <c r="Q38" s="258">
        <f t="shared" si="8"/>
        <v>0</v>
      </c>
      <c r="R38" s="258">
        <f t="shared" si="9"/>
        <v>0</v>
      </c>
      <c r="S38" s="258">
        <f t="shared" si="10"/>
        <v>0</v>
      </c>
      <c r="T38" s="258">
        <f t="shared" si="11"/>
        <v>0</v>
      </c>
      <c r="U38" s="252">
        <f t="shared" si="12"/>
        <v>0</v>
      </c>
      <c r="V38" s="259">
        <f t="shared" si="13"/>
        <v>0</v>
      </c>
    </row>
    <row r="39" spans="2:22" ht="22" customHeight="1">
      <c r="B39" s="265">
        <f>設定!J10</f>
        <v>0</v>
      </c>
      <c r="C39" s="125"/>
      <c r="D39" s="125"/>
      <c r="E39" s="137"/>
      <c r="F39" s="125"/>
      <c r="G39" s="125"/>
      <c r="H39" s="125"/>
      <c r="I39" s="125"/>
      <c r="J39" s="125"/>
      <c r="K39" s="125"/>
      <c r="L39" s="137"/>
      <c r="M39" s="126"/>
      <c r="P39" s="158">
        <f>設定!J10</f>
        <v>0</v>
      </c>
      <c r="Q39" s="254">
        <f t="shared" si="8"/>
        <v>0</v>
      </c>
      <c r="R39" s="254">
        <f t="shared" si="9"/>
        <v>0</v>
      </c>
      <c r="S39" s="254">
        <f t="shared" si="10"/>
        <v>0</v>
      </c>
      <c r="T39" s="254">
        <f t="shared" si="11"/>
        <v>0</v>
      </c>
      <c r="U39" s="255">
        <f t="shared" si="12"/>
        <v>0</v>
      </c>
      <c r="V39" s="256">
        <f t="shared" si="13"/>
        <v>0</v>
      </c>
    </row>
    <row r="40" spans="2:22" ht="22" customHeight="1">
      <c r="B40" s="264">
        <f>設定!J11</f>
        <v>0</v>
      </c>
      <c r="C40" s="127"/>
      <c r="D40" s="127"/>
      <c r="E40" s="136"/>
      <c r="F40" s="127"/>
      <c r="G40" s="127"/>
      <c r="H40" s="127"/>
      <c r="I40" s="127"/>
      <c r="J40" s="127"/>
      <c r="K40" s="127"/>
      <c r="L40" s="136"/>
      <c r="M40" s="128"/>
      <c r="P40" s="257">
        <f>設定!J11</f>
        <v>0</v>
      </c>
      <c r="Q40" s="258">
        <f t="shared" si="8"/>
        <v>0</v>
      </c>
      <c r="R40" s="258">
        <f t="shared" si="9"/>
        <v>0</v>
      </c>
      <c r="S40" s="258">
        <f t="shared" si="10"/>
        <v>0</v>
      </c>
      <c r="T40" s="258">
        <f t="shared" si="11"/>
        <v>0</v>
      </c>
      <c r="U40" s="252">
        <f t="shared" si="12"/>
        <v>0</v>
      </c>
      <c r="V40" s="259">
        <f>SUM(Q40:U40)</f>
        <v>0</v>
      </c>
    </row>
    <row r="41" spans="2:22" ht="22" customHeight="1">
      <c r="B41" s="265">
        <f>設定!J12</f>
        <v>0</v>
      </c>
      <c r="C41" s="125"/>
      <c r="D41" s="125"/>
      <c r="E41" s="137"/>
      <c r="F41" s="125"/>
      <c r="G41" s="125"/>
      <c r="H41" s="125"/>
      <c r="I41" s="125"/>
      <c r="J41" s="125"/>
      <c r="K41" s="125"/>
      <c r="L41" s="137"/>
      <c r="M41" s="126"/>
      <c r="P41" s="158">
        <f>設定!J12</f>
        <v>0</v>
      </c>
      <c r="Q41" s="254">
        <f t="shared" si="8"/>
        <v>0</v>
      </c>
      <c r="R41" s="254">
        <f t="shared" si="9"/>
        <v>0</v>
      </c>
      <c r="S41" s="254">
        <f t="shared" si="10"/>
        <v>0</v>
      </c>
      <c r="T41" s="254">
        <f t="shared" si="11"/>
        <v>0</v>
      </c>
      <c r="U41" s="255">
        <f t="shared" si="12"/>
        <v>0</v>
      </c>
      <c r="V41" s="256">
        <f t="shared" si="13"/>
        <v>0</v>
      </c>
    </row>
    <row r="42" spans="2:22" ht="22" customHeight="1">
      <c r="B42" s="264">
        <f>設定!J13</f>
        <v>0</v>
      </c>
      <c r="C42" s="127"/>
      <c r="D42" s="127"/>
      <c r="E42" s="136"/>
      <c r="F42" s="127"/>
      <c r="G42" s="127"/>
      <c r="H42" s="127"/>
      <c r="I42" s="127"/>
      <c r="J42" s="127"/>
      <c r="K42" s="127"/>
      <c r="L42" s="136"/>
      <c r="M42" s="128"/>
      <c r="P42" s="257">
        <f>設定!J13</f>
        <v>0</v>
      </c>
      <c r="Q42" s="258">
        <f t="shared" si="8"/>
        <v>0</v>
      </c>
      <c r="R42" s="258">
        <f t="shared" si="9"/>
        <v>0</v>
      </c>
      <c r="S42" s="258">
        <f t="shared" si="10"/>
        <v>0</v>
      </c>
      <c r="T42" s="258">
        <f t="shared" si="11"/>
        <v>0</v>
      </c>
      <c r="U42" s="252">
        <f t="shared" si="12"/>
        <v>0</v>
      </c>
      <c r="V42" s="259">
        <f t="shared" si="13"/>
        <v>0</v>
      </c>
    </row>
    <row r="43" spans="2:22" ht="22" customHeight="1">
      <c r="B43" s="265">
        <f>設定!J14</f>
        <v>0</v>
      </c>
      <c r="C43" s="125"/>
      <c r="D43" s="125"/>
      <c r="E43" s="137"/>
      <c r="F43" s="125"/>
      <c r="G43" s="125"/>
      <c r="H43" s="125"/>
      <c r="I43" s="125"/>
      <c r="J43" s="125"/>
      <c r="K43" s="125"/>
      <c r="L43" s="137"/>
      <c r="M43" s="126"/>
      <c r="P43" s="158">
        <f>設定!J14</f>
        <v>0</v>
      </c>
      <c r="Q43" s="254">
        <f t="shared" si="8"/>
        <v>0</v>
      </c>
      <c r="R43" s="254">
        <f t="shared" si="9"/>
        <v>0</v>
      </c>
      <c r="S43" s="254">
        <f t="shared" si="10"/>
        <v>0</v>
      </c>
      <c r="T43" s="254">
        <f t="shared" si="11"/>
        <v>0</v>
      </c>
      <c r="U43" s="255">
        <f t="shared" si="12"/>
        <v>0</v>
      </c>
      <c r="V43" s="256">
        <f t="shared" si="13"/>
        <v>0</v>
      </c>
    </row>
    <row r="44" spans="2:22" s="178" customFormat="1" ht="22" customHeight="1">
      <c r="B44" s="266" t="s">
        <v>47</v>
      </c>
      <c r="C44" s="179"/>
      <c r="D44" s="179"/>
      <c r="E44" s="182"/>
      <c r="F44" s="179"/>
      <c r="G44" s="179"/>
      <c r="H44" s="179"/>
      <c r="I44" s="179"/>
      <c r="J44" s="179"/>
      <c r="K44" s="179"/>
      <c r="L44" s="182"/>
      <c r="M44" s="180"/>
      <c r="N44" s="104"/>
      <c r="P44" s="269" t="s">
        <v>47</v>
      </c>
      <c r="Q44" s="159"/>
      <c r="R44" s="159"/>
      <c r="S44" s="159"/>
      <c r="T44" s="159"/>
      <c r="U44" s="159"/>
      <c r="V44" s="177"/>
    </row>
    <row r="45" spans="2:22" ht="22" customHeight="1" thickBot="1">
      <c r="B45" s="267" t="s">
        <v>17</v>
      </c>
      <c r="C45" s="120">
        <f>SUM(C34:C43)</f>
        <v>0</v>
      </c>
      <c r="D45" s="120">
        <f t="shared" ref="D45:L45" si="14">SUM(D34:D43)</f>
        <v>0</v>
      </c>
      <c r="E45" s="135">
        <f>SUM(E34:E43)</f>
        <v>0</v>
      </c>
      <c r="F45" s="120">
        <f t="shared" si="14"/>
        <v>0</v>
      </c>
      <c r="G45" s="120">
        <f t="shared" si="14"/>
        <v>0</v>
      </c>
      <c r="H45" s="120">
        <f t="shared" si="14"/>
        <v>0</v>
      </c>
      <c r="I45" s="120">
        <f>SUM(I34:I43)</f>
        <v>0</v>
      </c>
      <c r="J45" s="120">
        <f t="shared" si="14"/>
        <v>0</v>
      </c>
      <c r="K45" s="120">
        <f>SUM(K34:K43)</f>
        <v>0</v>
      </c>
      <c r="L45" s="135">
        <f t="shared" si="14"/>
        <v>0</v>
      </c>
      <c r="M45" s="121">
        <f>SUM(M34:M43)</f>
        <v>0</v>
      </c>
      <c r="P45" s="260" t="s">
        <v>17</v>
      </c>
      <c r="Q45" s="261">
        <f>SUM(Q34:Q43)</f>
        <v>0</v>
      </c>
      <c r="R45" s="261">
        <f>SUM(R34:R43)</f>
        <v>0</v>
      </c>
      <c r="S45" s="261">
        <f t="shared" ref="S45:V45" si="15">SUM(S34:S43)</f>
        <v>0</v>
      </c>
      <c r="T45" s="261">
        <f t="shared" si="15"/>
        <v>0</v>
      </c>
      <c r="U45" s="261">
        <f t="shared" si="15"/>
        <v>0</v>
      </c>
      <c r="V45" s="262">
        <f t="shared" si="15"/>
        <v>0</v>
      </c>
    </row>
    <row r="46" spans="2:22" ht="19" thickTop="1"/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T13:V13"/>
    <mergeCell ref="T7:V7"/>
    <mergeCell ref="T9:V9"/>
    <mergeCell ref="T10:V10"/>
    <mergeCell ref="T11:V11"/>
    <mergeCell ref="T12:V12"/>
    <mergeCell ref="M2:N2"/>
    <mergeCell ref="P2:R2"/>
    <mergeCell ref="T2:V2"/>
    <mergeCell ref="T3:V3"/>
    <mergeCell ref="T6:V6"/>
    <mergeCell ref="B1:C1"/>
    <mergeCell ref="D2:E2"/>
    <mergeCell ref="G2:H2"/>
    <mergeCell ref="I2:J2"/>
    <mergeCell ref="K2:L2"/>
  </mergeCells>
  <phoneticPr fontId="1"/>
  <conditionalFormatting sqref="K15 K19:K20 K29">
    <cfRule type="expression" dxfId="211" priority="43">
      <formula>#REF!="浪費"</formula>
    </cfRule>
    <cfRule type="expression" dxfId="210" priority="44">
      <formula>#REF!="投資"</formula>
    </cfRule>
    <cfRule type="expression" dxfId="209" priority="45">
      <formula>#REF!="不明"</formula>
    </cfRule>
  </conditionalFormatting>
  <conditionalFormatting sqref="J15 J19:J20 J29 J46:J137">
    <cfRule type="expression" dxfId="208" priority="40">
      <formula>#REF!="浪費"</formula>
    </cfRule>
    <cfRule type="expression" dxfId="207" priority="41">
      <formula>#REF!="投資"</formula>
    </cfRule>
    <cfRule type="expression" dxfId="206" priority="42">
      <formula>#REF!="不明"</formula>
    </cfRule>
  </conditionalFormatting>
  <conditionalFormatting sqref="C30">
    <cfRule type="cellIs" dxfId="205" priority="39" operator="equal">
      <formula>0</formula>
    </cfRule>
  </conditionalFormatting>
  <conditionalFormatting sqref="C30:Q30">
    <cfRule type="cellIs" dxfId="204" priority="38" operator="equal">
      <formula>0</formula>
    </cfRule>
  </conditionalFormatting>
  <conditionalFormatting sqref="C45:M45">
    <cfRule type="cellIs" dxfId="203" priority="37" operator="equal">
      <formula>0</formula>
    </cfRule>
  </conditionalFormatting>
  <conditionalFormatting sqref="R30:T30">
    <cfRule type="cellIs" dxfId="202" priority="36" operator="equal">
      <formula>0</formula>
    </cfRule>
  </conditionalFormatting>
  <conditionalFormatting sqref="U30:V30">
    <cfRule type="cellIs" dxfId="201" priority="35" operator="equal">
      <formula>0</formula>
    </cfRule>
  </conditionalFormatting>
  <conditionalFormatting sqref="K21:K28">
    <cfRule type="expression" dxfId="200" priority="32">
      <formula>#REF!="浪費"</formula>
    </cfRule>
    <cfRule type="expression" dxfId="199" priority="33">
      <formula>#REF!="投資"</formula>
    </cfRule>
    <cfRule type="expression" dxfId="198" priority="34">
      <formula>#REF!="不明"</formula>
    </cfRule>
  </conditionalFormatting>
  <conditionalFormatting sqref="J21:J28">
    <cfRule type="expression" dxfId="197" priority="29">
      <formula>#REF!="浪費"</formula>
    </cfRule>
    <cfRule type="expression" dxfId="196" priority="30">
      <formula>#REF!="投資"</formula>
    </cfRule>
    <cfRule type="expression" dxfId="195" priority="31">
      <formula>#REF!="不明"</formula>
    </cfRule>
  </conditionalFormatting>
  <conditionalFormatting sqref="K34:K43">
    <cfRule type="expression" dxfId="194" priority="26">
      <formula>#REF!="浪費"</formula>
    </cfRule>
    <cfRule type="expression" dxfId="193" priority="27">
      <formula>#REF!="投資"</formula>
    </cfRule>
    <cfRule type="expression" dxfId="192" priority="28">
      <formula>#REF!="不明"</formula>
    </cfRule>
  </conditionalFormatting>
  <conditionalFormatting sqref="J34:J43">
    <cfRule type="expression" dxfId="191" priority="23">
      <formula>#REF!="浪費"</formula>
    </cfRule>
    <cfRule type="expression" dxfId="190" priority="24">
      <formula>#REF!="投資"</formula>
    </cfRule>
    <cfRule type="expression" dxfId="189" priority="25">
      <formula>#REF!="不明"</formula>
    </cfRule>
  </conditionalFormatting>
  <conditionalFormatting sqref="K44">
    <cfRule type="expression" dxfId="188" priority="20">
      <formula>#REF!="浪費"</formula>
    </cfRule>
    <cfRule type="expression" dxfId="187" priority="21">
      <formula>#REF!="投資"</formula>
    </cfRule>
    <cfRule type="expression" dxfId="186" priority="22">
      <formula>#REF!="不明"</formula>
    </cfRule>
  </conditionalFormatting>
  <conditionalFormatting sqref="J44">
    <cfRule type="expression" dxfId="185" priority="17">
      <formula>#REF!="浪費"</formula>
    </cfRule>
    <cfRule type="expression" dxfId="184" priority="18">
      <formula>#REF!="投資"</formula>
    </cfRule>
    <cfRule type="expression" dxfId="183" priority="19">
      <formula>#REF!="不明"</formula>
    </cfRule>
  </conditionalFormatting>
  <conditionalFormatting sqref="C30:V30 C45:M45">
    <cfRule type="cellIs" dxfId="182" priority="15" operator="equal">
      <formula>0</formula>
    </cfRule>
  </conditionalFormatting>
  <conditionalFormatting sqref="T3:V3">
    <cfRule type="cellIs" dxfId="181" priority="14" operator="equal">
      <formula>0</formula>
    </cfRule>
  </conditionalFormatting>
  <conditionalFormatting sqref="C17:V18">
    <cfRule type="expression" dxfId="180" priority="11">
      <formula>C$16=1</formula>
    </cfRule>
    <cfRule type="expression" dxfId="179" priority="12">
      <formula>C$16=7</formula>
    </cfRule>
    <cfRule type="expression" dxfId="178" priority="13">
      <formula>COUNTIF(祝日,C$17)=1</formula>
    </cfRule>
  </conditionalFormatting>
  <conditionalFormatting sqref="C32:M33">
    <cfRule type="expression" dxfId="177" priority="8">
      <formula>C$31=7</formula>
    </cfRule>
    <cfRule type="expression" dxfId="176" priority="9">
      <formula>C$31=1</formula>
    </cfRule>
    <cfRule type="expression" dxfId="175" priority="10">
      <formula>COUNTIF(祝日,C$32)=1</formula>
    </cfRule>
  </conditionalFormatting>
  <conditionalFormatting sqref="Q44:V45">
    <cfRule type="cellIs" dxfId="174" priority="4" operator="equal">
      <formula>0</formula>
    </cfRule>
  </conditionalFormatting>
  <conditionalFormatting sqref="Q34:V43">
    <cfRule type="cellIs" dxfId="173" priority="3" operator="equal">
      <formula>0</formula>
    </cfRule>
  </conditionalFormatting>
  <conditionalFormatting sqref="E14 H14 J14 L14 N14 Q14 R4:R14">
    <cfRule type="cellIs" dxfId="172" priority="2" operator="equal">
      <formula>0</formula>
    </cfRule>
  </conditionalFormatting>
  <conditionalFormatting sqref="T7:V7 T10:V10 T13:V13">
    <cfRule type="cellIs" dxfId="171" priority="1" operator="equal">
      <formula>0</formula>
    </cfRule>
  </conditionalFormatting>
  <pageMargins left="0" right="0" top="0" bottom="0" header="0.31496062992125984" footer="0.31496062992125984"/>
  <pageSetup paperSize="9" scale="67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B4DE3-F975-4315-B4CF-BE9A71896B24}">
  <sheetPr>
    <tabColor theme="8" tint="0.59999389629810485"/>
    <pageSetUpPr fitToPage="1"/>
  </sheetPr>
  <dimension ref="A1:AH46"/>
  <sheetViews>
    <sheetView showGridLines="0" workbookViewId="0">
      <selection activeCell="C19" sqref="C19"/>
    </sheetView>
  </sheetViews>
  <sheetFormatPr baseColWidth="10" defaultColWidth="8.83203125" defaultRowHeight="18"/>
  <cols>
    <col min="1" max="1" width="5.1640625" style="105" customWidth="1"/>
    <col min="2" max="2" width="11.1640625" style="114" customWidth="1"/>
    <col min="3" max="5" width="11.1640625" style="101" customWidth="1"/>
    <col min="6" max="6" width="11.1640625" style="105" customWidth="1"/>
    <col min="7" max="8" width="11.1640625" style="101" customWidth="1"/>
    <col min="9" max="9" width="11.1640625" style="103" customWidth="1"/>
    <col min="10" max="10" width="11.1640625" style="102" customWidth="1"/>
    <col min="11" max="11" width="11.1640625" style="103" customWidth="1"/>
    <col min="12" max="12" width="11.1640625" style="104" customWidth="1"/>
    <col min="13" max="22" width="11.1640625" style="103" customWidth="1"/>
    <col min="23" max="34" width="10.6640625" style="105" customWidth="1"/>
    <col min="35" max="46" width="8.6640625" style="105" customWidth="1"/>
    <col min="47" max="16384" width="8.83203125" style="105"/>
  </cols>
  <sheetData>
    <row r="1" spans="1:22" ht="40.5" customHeight="1" thickBot="1">
      <c r="A1" s="99"/>
      <c r="B1" s="403"/>
      <c r="C1" s="404"/>
      <c r="D1" s="100"/>
      <c r="E1" s="100"/>
      <c r="F1" s="133"/>
      <c r="I1" s="102"/>
    </row>
    <row r="2" spans="1:22" s="112" customFormat="1" ht="22" customHeight="1" thickTop="1">
      <c r="D2" s="391" t="s">
        <v>10</v>
      </c>
      <c r="E2" s="392"/>
      <c r="F2" s="170"/>
      <c r="G2" s="391" t="s">
        <v>135</v>
      </c>
      <c r="H2" s="392"/>
      <c r="I2" s="391" t="s">
        <v>136</v>
      </c>
      <c r="J2" s="392"/>
      <c r="K2" s="391" t="s">
        <v>137</v>
      </c>
      <c r="L2" s="392"/>
      <c r="M2" s="391" t="s">
        <v>138</v>
      </c>
      <c r="N2" s="392"/>
      <c r="O2" s="170"/>
      <c r="P2" s="388" t="s">
        <v>139</v>
      </c>
      <c r="Q2" s="389"/>
      <c r="R2" s="390"/>
      <c r="S2" s="171"/>
      <c r="T2" s="394" t="s">
        <v>140</v>
      </c>
      <c r="U2" s="395"/>
      <c r="V2" s="396"/>
    </row>
    <row r="3" spans="1:22" s="112" customFormat="1" ht="22" customHeight="1" thickBot="1">
      <c r="D3" s="131" t="s">
        <v>11</v>
      </c>
      <c r="E3" s="132" t="s">
        <v>9</v>
      </c>
      <c r="F3" s="98"/>
      <c r="G3" s="131" t="s">
        <v>11</v>
      </c>
      <c r="H3" s="132" t="s">
        <v>9</v>
      </c>
      <c r="I3" s="131" t="s">
        <v>11</v>
      </c>
      <c r="J3" s="132" t="s">
        <v>9</v>
      </c>
      <c r="K3" s="131" t="s">
        <v>19</v>
      </c>
      <c r="L3" s="132" t="s">
        <v>9</v>
      </c>
      <c r="M3" s="131" t="s">
        <v>19</v>
      </c>
      <c r="N3" s="132" t="s">
        <v>9</v>
      </c>
      <c r="O3" s="98"/>
      <c r="P3" s="131" t="s">
        <v>19</v>
      </c>
      <c r="Q3" s="234" t="s">
        <v>41</v>
      </c>
      <c r="R3" s="132" t="s">
        <v>9</v>
      </c>
      <c r="T3" s="405">
        <f>特別費!P54</f>
        <v>0</v>
      </c>
      <c r="U3" s="406"/>
      <c r="V3" s="407"/>
    </row>
    <row r="4" spans="1:22" s="112" customFormat="1" ht="22" customHeight="1" thickTop="1">
      <c r="D4" s="231">
        <f>設定!B5</f>
        <v>0</v>
      </c>
      <c r="E4" s="227"/>
      <c r="F4" s="153"/>
      <c r="G4" s="231" t="str">
        <f>設定!D5</f>
        <v>所得税</v>
      </c>
      <c r="H4" s="227"/>
      <c r="I4" s="231">
        <f>設定!F5</f>
        <v>0</v>
      </c>
      <c r="J4" s="227"/>
      <c r="K4" s="228"/>
      <c r="L4" s="229"/>
      <c r="M4" s="231" t="str">
        <f>設定!H5</f>
        <v>住居費</v>
      </c>
      <c r="N4" s="227"/>
      <c r="O4" s="153"/>
      <c r="P4" s="231" t="str">
        <f>設定!J5</f>
        <v>食費</v>
      </c>
      <c r="Q4" s="230"/>
      <c r="R4" s="233">
        <f t="shared" ref="R4:R13" si="0">V34</f>
        <v>0</v>
      </c>
      <c r="T4" s="113"/>
      <c r="U4" s="113"/>
      <c r="V4" s="113"/>
    </row>
    <row r="5" spans="1:22" s="112" customFormat="1" ht="22" customHeight="1" thickBot="1">
      <c r="D5" s="231">
        <f>設定!B6</f>
        <v>0</v>
      </c>
      <c r="E5" s="227"/>
      <c r="F5" s="153"/>
      <c r="G5" s="231" t="str">
        <f>設定!D6</f>
        <v>住民税</v>
      </c>
      <c r="H5" s="227"/>
      <c r="I5" s="231">
        <f>設定!F6</f>
        <v>0</v>
      </c>
      <c r="J5" s="227"/>
      <c r="K5" s="228"/>
      <c r="L5" s="229"/>
      <c r="M5" s="231">
        <f>設定!H6</f>
        <v>0</v>
      </c>
      <c r="N5" s="227"/>
      <c r="O5" s="153"/>
      <c r="P5" s="231">
        <f>設定!J6</f>
        <v>0</v>
      </c>
      <c r="Q5" s="230"/>
      <c r="R5" s="233">
        <f t="shared" si="0"/>
        <v>0</v>
      </c>
      <c r="T5" s="134" t="s">
        <v>141</v>
      </c>
      <c r="U5" s="172"/>
      <c r="V5" s="172"/>
    </row>
    <row r="6" spans="1:22" s="112" customFormat="1" ht="22" customHeight="1" thickTop="1">
      <c r="D6" s="231">
        <f>設定!B7</f>
        <v>0</v>
      </c>
      <c r="E6" s="227"/>
      <c r="F6" s="153"/>
      <c r="G6" s="231" t="str">
        <f>設定!D7</f>
        <v>健康保険</v>
      </c>
      <c r="H6" s="227"/>
      <c r="I6" s="231">
        <f>設定!F7</f>
        <v>0</v>
      </c>
      <c r="J6" s="227"/>
      <c r="K6" s="228"/>
      <c r="L6" s="229"/>
      <c r="M6" s="231">
        <f>設定!H7</f>
        <v>0</v>
      </c>
      <c r="N6" s="227"/>
      <c r="O6" s="153"/>
      <c r="P6" s="231">
        <f>設定!J7</f>
        <v>0</v>
      </c>
      <c r="Q6" s="230"/>
      <c r="R6" s="233">
        <f t="shared" si="0"/>
        <v>0</v>
      </c>
      <c r="T6" s="394" t="s">
        <v>41</v>
      </c>
      <c r="U6" s="395"/>
      <c r="V6" s="396"/>
    </row>
    <row r="7" spans="1:22" s="112" customFormat="1" ht="22" customHeight="1" thickBot="1">
      <c r="D7" s="231">
        <f>設定!B8</f>
        <v>0</v>
      </c>
      <c r="E7" s="227"/>
      <c r="F7" s="153"/>
      <c r="G7" s="231" t="str">
        <f>設定!D8</f>
        <v>厚生年金</v>
      </c>
      <c r="H7" s="227"/>
      <c r="I7" s="231">
        <f>設定!F8</f>
        <v>0</v>
      </c>
      <c r="J7" s="227"/>
      <c r="K7" s="228"/>
      <c r="L7" s="229"/>
      <c r="M7" s="231">
        <f>設定!H8</f>
        <v>0</v>
      </c>
      <c r="N7" s="227"/>
      <c r="O7" s="153"/>
      <c r="P7" s="231">
        <f>設定!J8</f>
        <v>0</v>
      </c>
      <c r="Q7" s="230"/>
      <c r="R7" s="233">
        <f t="shared" si="0"/>
        <v>0</v>
      </c>
      <c r="T7" s="397">
        <f>E14-SUM(H14,J14,N14,T3,L14)</f>
        <v>0</v>
      </c>
      <c r="U7" s="398"/>
      <c r="V7" s="399"/>
    </row>
    <row r="8" spans="1:22" s="112" customFormat="1" ht="22" customHeight="1" thickTop="1" thickBot="1">
      <c r="D8" s="231">
        <f>設定!B9</f>
        <v>0</v>
      </c>
      <c r="E8" s="227"/>
      <c r="F8" s="153"/>
      <c r="G8" s="231">
        <f>設定!D9</f>
        <v>0</v>
      </c>
      <c r="H8" s="227"/>
      <c r="I8" s="231">
        <f>設定!F9</f>
        <v>0</v>
      </c>
      <c r="J8" s="227"/>
      <c r="K8" s="228"/>
      <c r="L8" s="229"/>
      <c r="M8" s="231">
        <f>設定!H9</f>
        <v>0</v>
      </c>
      <c r="N8" s="227"/>
      <c r="O8" s="153"/>
      <c r="P8" s="231">
        <f>設定!J9</f>
        <v>0</v>
      </c>
      <c r="Q8" s="230"/>
      <c r="R8" s="233">
        <f t="shared" si="0"/>
        <v>0</v>
      </c>
      <c r="T8" s="190" t="s">
        <v>142</v>
      </c>
      <c r="U8" s="190"/>
      <c r="V8" s="190"/>
    </row>
    <row r="9" spans="1:22" s="112" customFormat="1" ht="22" customHeight="1" thickTop="1">
      <c r="D9" s="231">
        <f>設定!B10</f>
        <v>0</v>
      </c>
      <c r="E9" s="227"/>
      <c r="F9" s="153"/>
      <c r="G9" s="231">
        <f>設定!D10</f>
        <v>0</v>
      </c>
      <c r="H9" s="227"/>
      <c r="I9" s="231">
        <f>設定!F10</f>
        <v>0</v>
      </c>
      <c r="J9" s="227"/>
      <c r="K9" s="228"/>
      <c r="L9" s="229"/>
      <c r="M9" s="231">
        <f>設定!H10</f>
        <v>0</v>
      </c>
      <c r="N9" s="227"/>
      <c r="O9" s="153"/>
      <c r="P9" s="231">
        <f>設定!J10</f>
        <v>0</v>
      </c>
      <c r="Q9" s="230"/>
      <c r="R9" s="233">
        <f t="shared" si="0"/>
        <v>0</v>
      </c>
      <c r="T9" s="394" t="s">
        <v>29</v>
      </c>
      <c r="U9" s="395"/>
      <c r="V9" s="396"/>
    </row>
    <row r="10" spans="1:22" s="112" customFormat="1" ht="22" customHeight="1" thickBot="1">
      <c r="D10" s="231">
        <f>設定!B11</f>
        <v>0</v>
      </c>
      <c r="E10" s="227"/>
      <c r="F10" s="153"/>
      <c r="G10" s="231">
        <f>設定!D11</f>
        <v>0</v>
      </c>
      <c r="H10" s="227"/>
      <c r="I10" s="231">
        <f>設定!F11</f>
        <v>0</v>
      </c>
      <c r="J10" s="227"/>
      <c r="K10" s="228"/>
      <c r="L10" s="229"/>
      <c r="M10" s="231">
        <f>設定!H11</f>
        <v>0</v>
      </c>
      <c r="N10" s="227"/>
      <c r="O10" s="153"/>
      <c r="P10" s="231">
        <f>設定!J11</f>
        <v>0</v>
      </c>
      <c r="Q10" s="230"/>
      <c r="R10" s="233">
        <f t="shared" si="0"/>
        <v>0</v>
      </c>
      <c r="T10" s="400">
        <f>SUM(H14,J14,N14,R14,T3,L14)</f>
        <v>0</v>
      </c>
      <c r="U10" s="401"/>
      <c r="V10" s="402"/>
    </row>
    <row r="11" spans="1:22" s="112" customFormat="1" ht="22" customHeight="1" thickTop="1" thickBot="1">
      <c r="D11" s="231">
        <f>設定!B12</f>
        <v>0</v>
      </c>
      <c r="E11" s="227"/>
      <c r="F11" s="153"/>
      <c r="G11" s="231">
        <f>設定!D12</f>
        <v>0</v>
      </c>
      <c r="H11" s="227"/>
      <c r="I11" s="231">
        <f>設定!F12</f>
        <v>0</v>
      </c>
      <c r="J11" s="227"/>
      <c r="K11" s="228"/>
      <c r="L11" s="229"/>
      <c r="M11" s="231">
        <f>設定!H12</f>
        <v>0</v>
      </c>
      <c r="N11" s="227"/>
      <c r="O11" s="153"/>
      <c r="P11" s="231">
        <f>設定!J12</f>
        <v>0</v>
      </c>
      <c r="Q11" s="230"/>
      <c r="R11" s="233">
        <f t="shared" si="0"/>
        <v>0</v>
      </c>
      <c r="T11" s="393" t="s">
        <v>58</v>
      </c>
      <c r="U11" s="393"/>
      <c r="V11" s="393"/>
    </row>
    <row r="12" spans="1:22" s="112" customFormat="1" ht="22" customHeight="1" thickTop="1">
      <c r="D12" s="231">
        <f>設定!B13</f>
        <v>0</v>
      </c>
      <c r="E12" s="227"/>
      <c r="F12" s="153"/>
      <c r="G12" s="231">
        <f>設定!D13</f>
        <v>0</v>
      </c>
      <c r="H12" s="227"/>
      <c r="I12" s="231">
        <f>設定!F13</f>
        <v>0</v>
      </c>
      <c r="J12" s="227"/>
      <c r="K12" s="228"/>
      <c r="L12" s="229"/>
      <c r="M12" s="231">
        <f>設定!H13</f>
        <v>0</v>
      </c>
      <c r="N12" s="227"/>
      <c r="O12" s="153"/>
      <c r="P12" s="231">
        <f>設定!J13</f>
        <v>0</v>
      </c>
      <c r="Q12" s="230"/>
      <c r="R12" s="233">
        <f t="shared" si="0"/>
        <v>0</v>
      </c>
      <c r="T12" s="394" t="s">
        <v>59</v>
      </c>
      <c r="U12" s="395"/>
      <c r="V12" s="396"/>
    </row>
    <row r="13" spans="1:22" s="112" customFormat="1" ht="22" customHeight="1" thickBot="1">
      <c r="D13" s="231">
        <f>設定!B14</f>
        <v>0</v>
      </c>
      <c r="E13" s="227"/>
      <c r="F13" s="153"/>
      <c r="G13" s="231">
        <f>設定!D14</f>
        <v>0</v>
      </c>
      <c r="H13" s="227"/>
      <c r="I13" s="231">
        <f>設定!F14</f>
        <v>0</v>
      </c>
      <c r="J13" s="227"/>
      <c r="K13" s="228"/>
      <c r="L13" s="229"/>
      <c r="M13" s="231">
        <f>設定!H14</f>
        <v>0</v>
      </c>
      <c r="N13" s="227"/>
      <c r="O13" s="153"/>
      <c r="P13" s="231">
        <f>設定!J14</f>
        <v>0</v>
      </c>
      <c r="Q13" s="230"/>
      <c r="R13" s="233">
        <f t="shared" si="0"/>
        <v>0</v>
      </c>
      <c r="T13" s="397">
        <f>E14-T10</f>
        <v>0</v>
      </c>
      <c r="U13" s="398"/>
      <c r="V13" s="399"/>
    </row>
    <row r="14" spans="1:22" s="112" customFormat="1" ht="22" customHeight="1" thickTop="1" thickBot="1">
      <c r="B14" s="221">
        <v>2023</v>
      </c>
      <c r="C14" s="221">
        <v>9</v>
      </c>
      <c r="D14" s="151" t="s">
        <v>17</v>
      </c>
      <c r="E14" s="232">
        <f>SUM(E4:E13)</f>
        <v>0</v>
      </c>
      <c r="F14" s="153"/>
      <c r="G14" s="151" t="s">
        <v>17</v>
      </c>
      <c r="H14" s="232">
        <f>SUM(H4:H13)</f>
        <v>0</v>
      </c>
      <c r="I14" s="151" t="s">
        <v>17</v>
      </c>
      <c r="J14" s="232">
        <f>SUM(J4:J13)</f>
        <v>0</v>
      </c>
      <c r="K14" s="151" t="s">
        <v>17</v>
      </c>
      <c r="L14" s="232">
        <f>SUM(L4:L13)</f>
        <v>0</v>
      </c>
      <c r="M14" s="151" t="s">
        <v>17</v>
      </c>
      <c r="N14" s="232">
        <f>SUM(N4:N13)</f>
        <v>0</v>
      </c>
      <c r="O14" s="153"/>
      <c r="P14" s="151" t="s">
        <v>17</v>
      </c>
      <c r="Q14" s="251">
        <f>SUM(Q4:Q13)</f>
        <v>0</v>
      </c>
      <c r="R14" s="232">
        <f>SUM(R4:R13)</f>
        <v>0</v>
      </c>
    </row>
    <row r="15" spans="1:22" s="112" customFormat="1" ht="22" customHeight="1" thickTop="1">
      <c r="B15" s="114"/>
      <c r="C15" s="101"/>
      <c r="D15" s="101"/>
      <c r="E15" s="101"/>
      <c r="F15" s="105"/>
      <c r="G15" s="101"/>
      <c r="H15" s="101"/>
      <c r="I15" s="103"/>
      <c r="J15" s="102"/>
      <c r="K15" s="103"/>
    </row>
    <row r="16" spans="1:22" s="112" customFormat="1" ht="22" customHeight="1" thickBot="1">
      <c r="B16" s="115" t="s">
        <v>36</v>
      </c>
      <c r="C16" s="211">
        <f>WEEKDAY(C17)</f>
        <v>6</v>
      </c>
      <c r="D16" s="211">
        <f t="shared" ref="D16:V16" si="1">WEEKDAY(D17)</f>
        <v>7</v>
      </c>
      <c r="E16" s="211">
        <f t="shared" si="1"/>
        <v>1</v>
      </c>
      <c r="F16" s="211">
        <f t="shared" si="1"/>
        <v>2</v>
      </c>
      <c r="G16" s="211">
        <f t="shared" si="1"/>
        <v>3</v>
      </c>
      <c r="H16" s="211">
        <f t="shared" si="1"/>
        <v>4</v>
      </c>
      <c r="I16" s="211">
        <f t="shared" si="1"/>
        <v>5</v>
      </c>
      <c r="J16" s="211">
        <f t="shared" si="1"/>
        <v>6</v>
      </c>
      <c r="K16" s="211">
        <f t="shared" si="1"/>
        <v>7</v>
      </c>
      <c r="L16" s="211">
        <f t="shared" si="1"/>
        <v>1</v>
      </c>
      <c r="M16" s="211">
        <f t="shared" si="1"/>
        <v>2</v>
      </c>
      <c r="N16" s="211">
        <f t="shared" si="1"/>
        <v>3</v>
      </c>
      <c r="O16" s="211">
        <f t="shared" si="1"/>
        <v>4</v>
      </c>
      <c r="P16" s="211">
        <f t="shared" si="1"/>
        <v>5</v>
      </c>
      <c r="Q16" s="211">
        <f t="shared" si="1"/>
        <v>6</v>
      </c>
      <c r="R16" s="211">
        <f t="shared" si="1"/>
        <v>7</v>
      </c>
      <c r="S16" s="211">
        <f t="shared" si="1"/>
        <v>1</v>
      </c>
      <c r="T16" s="211">
        <f t="shared" si="1"/>
        <v>2</v>
      </c>
      <c r="U16" s="211">
        <f t="shared" si="1"/>
        <v>3</v>
      </c>
      <c r="V16" s="211">
        <f t="shared" si="1"/>
        <v>4</v>
      </c>
    </row>
    <row r="17" spans="1:34" s="112" customFormat="1" ht="22" customHeight="1" thickTop="1">
      <c r="A17" s="116"/>
      <c r="B17" s="140" t="s">
        <v>62</v>
      </c>
      <c r="C17" s="212">
        <f>DATE(B14,C14,設定!L5)</f>
        <v>45170</v>
      </c>
      <c r="D17" s="212">
        <f>C17+1</f>
        <v>45171</v>
      </c>
      <c r="E17" s="212">
        <f>D17+1</f>
        <v>45172</v>
      </c>
      <c r="F17" s="212">
        <f t="shared" ref="F17:V17" si="2">E17+1</f>
        <v>45173</v>
      </c>
      <c r="G17" s="212">
        <f t="shared" si="2"/>
        <v>45174</v>
      </c>
      <c r="H17" s="212">
        <f t="shared" si="2"/>
        <v>45175</v>
      </c>
      <c r="I17" s="212">
        <f t="shared" si="2"/>
        <v>45176</v>
      </c>
      <c r="J17" s="212">
        <f t="shared" si="2"/>
        <v>45177</v>
      </c>
      <c r="K17" s="212">
        <f t="shared" si="2"/>
        <v>45178</v>
      </c>
      <c r="L17" s="212">
        <f t="shared" si="2"/>
        <v>45179</v>
      </c>
      <c r="M17" s="212">
        <f t="shared" si="2"/>
        <v>45180</v>
      </c>
      <c r="N17" s="212">
        <f t="shared" si="2"/>
        <v>45181</v>
      </c>
      <c r="O17" s="212">
        <f t="shared" si="2"/>
        <v>45182</v>
      </c>
      <c r="P17" s="212">
        <f t="shared" si="2"/>
        <v>45183</v>
      </c>
      <c r="Q17" s="212">
        <f t="shared" si="2"/>
        <v>45184</v>
      </c>
      <c r="R17" s="212">
        <f t="shared" si="2"/>
        <v>45185</v>
      </c>
      <c r="S17" s="212">
        <f t="shared" si="2"/>
        <v>45186</v>
      </c>
      <c r="T17" s="212">
        <f t="shared" si="2"/>
        <v>45187</v>
      </c>
      <c r="U17" s="212">
        <f t="shared" si="2"/>
        <v>45188</v>
      </c>
      <c r="V17" s="213">
        <f t="shared" si="2"/>
        <v>45189</v>
      </c>
    </row>
    <row r="18" spans="1:34" s="112" customFormat="1" ht="22" customHeight="1" thickBot="1">
      <c r="A18" s="116"/>
      <c r="B18" s="139" t="s">
        <v>60</v>
      </c>
      <c r="C18" s="214">
        <f>C17</f>
        <v>45170</v>
      </c>
      <c r="D18" s="214">
        <f t="shared" ref="D18:V18" si="3">D17</f>
        <v>45171</v>
      </c>
      <c r="E18" s="214">
        <f t="shared" si="3"/>
        <v>45172</v>
      </c>
      <c r="F18" s="214">
        <f t="shared" si="3"/>
        <v>45173</v>
      </c>
      <c r="G18" s="214">
        <f t="shared" si="3"/>
        <v>45174</v>
      </c>
      <c r="H18" s="214">
        <f t="shared" si="3"/>
        <v>45175</v>
      </c>
      <c r="I18" s="214">
        <f t="shared" si="3"/>
        <v>45176</v>
      </c>
      <c r="J18" s="214">
        <f t="shared" si="3"/>
        <v>45177</v>
      </c>
      <c r="K18" s="214">
        <f t="shared" si="3"/>
        <v>45178</v>
      </c>
      <c r="L18" s="214">
        <f t="shared" si="3"/>
        <v>45179</v>
      </c>
      <c r="M18" s="214">
        <f t="shared" si="3"/>
        <v>45180</v>
      </c>
      <c r="N18" s="214">
        <f t="shared" si="3"/>
        <v>45181</v>
      </c>
      <c r="O18" s="214">
        <f t="shared" si="3"/>
        <v>45182</v>
      </c>
      <c r="P18" s="214">
        <f t="shared" si="3"/>
        <v>45183</v>
      </c>
      <c r="Q18" s="214">
        <f t="shared" si="3"/>
        <v>45184</v>
      </c>
      <c r="R18" s="214">
        <f t="shared" si="3"/>
        <v>45185</v>
      </c>
      <c r="S18" s="214">
        <f t="shared" si="3"/>
        <v>45186</v>
      </c>
      <c r="T18" s="214">
        <f t="shared" si="3"/>
        <v>45187</v>
      </c>
      <c r="U18" s="214">
        <f t="shared" si="3"/>
        <v>45188</v>
      </c>
      <c r="V18" s="215">
        <f t="shared" si="3"/>
        <v>45189</v>
      </c>
    </row>
    <row r="19" spans="1:34" s="112" customFormat="1" ht="22" customHeight="1" thickTop="1">
      <c r="B19" s="264" t="str">
        <f>設定!J5</f>
        <v>食費</v>
      </c>
      <c r="C19" s="155"/>
      <c r="D19" s="127"/>
      <c r="E19" s="127"/>
      <c r="F19" s="127"/>
      <c r="G19" s="218"/>
      <c r="H19" s="136"/>
      <c r="I19" s="127"/>
      <c r="J19" s="127"/>
      <c r="K19" s="127"/>
      <c r="L19" s="127"/>
      <c r="M19" s="127"/>
      <c r="N19" s="218"/>
      <c r="O19" s="136"/>
      <c r="P19" s="127"/>
      <c r="Q19" s="127"/>
      <c r="R19" s="127"/>
      <c r="S19" s="127"/>
      <c r="T19" s="127"/>
      <c r="U19" s="218"/>
      <c r="V19" s="147"/>
    </row>
    <row r="20" spans="1:34" s="112" customFormat="1" ht="22" customHeight="1">
      <c r="B20" s="265">
        <f>設定!J6</f>
        <v>0</v>
      </c>
      <c r="C20" s="159"/>
      <c r="D20" s="125"/>
      <c r="E20" s="125"/>
      <c r="F20" s="125"/>
      <c r="G20" s="125"/>
      <c r="H20" s="137"/>
      <c r="I20" s="125"/>
      <c r="J20" s="125"/>
      <c r="K20" s="125"/>
      <c r="L20" s="125"/>
      <c r="M20" s="125"/>
      <c r="N20" s="125"/>
      <c r="O20" s="137"/>
      <c r="P20" s="125"/>
      <c r="Q20" s="125"/>
      <c r="R20" s="125"/>
      <c r="S20" s="125"/>
      <c r="T20" s="125"/>
      <c r="U20" s="125"/>
      <c r="V20" s="146"/>
    </row>
    <row r="21" spans="1:34" s="112" customFormat="1" ht="22" customHeight="1">
      <c r="B21" s="264">
        <f>設定!J7</f>
        <v>0</v>
      </c>
      <c r="C21" s="155"/>
      <c r="D21" s="127"/>
      <c r="E21" s="127"/>
      <c r="F21" s="127"/>
      <c r="G21" s="127"/>
      <c r="H21" s="136"/>
      <c r="I21" s="127"/>
      <c r="J21" s="127"/>
      <c r="K21" s="127"/>
      <c r="L21" s="127"/>
      <c r="M21" s="127"/>
      <c r="N21" s="127"/>
      <c r="O21" s="136"/>
      <c r="P21" s="127"/>
      <c r="Q21" s="127"/>
      <c r="R21" s="127"/>
      <c r="S21" s="127"/>
      <c r="T21" s="127"/>
      <c r="U21" s="127"/>
      <c r="V21" s="147"/>
    </row>
    <row r="22" spans="1:34" s="112" customFormat="1" ht="22" customHeight="1">
      <c r="B22" s="265">
        <f>設定!J8</f>
        <v>0</v>
      </c>
      <c r="C22" s="159"/>
      <c r="D22" s="125"/>
      <c r="E22" s="125"/>
      <c r="F22" s="125"/>
      <c r="G22" s="125"/>
      <c r="H22" s="137"/>
      <c r="I22" s="125"/>
      <c r="J22" s="125"/>
      <c r="K22" s="125"/>
      <c r="L22" s="125"/>
      <c r="M22" s="125"/>
      <c r="N22" s="125"/>
      <c r="O22" s="137"/>
      <c r="P22" s="125"/>
      <c r="Q22" s="125"/>
      <c r="R22" s="125"/>
      <c r="S22" s="125"/>
      <c r="T22" s="125"/>
      <c r="U22" s="125"/>
      <c r="V22" s="146"/>
    </row>
    <row r="23" spans="1:34" s="112" customFormat="1" ht="22" customHeight="1">
      <c r="B23" s="264">
        <f>設定!J9</f>
        <v>0</v>
      </c>
      <c r="C23" s="155"/>
      <c r="D23" s="127"/>
      <c r="E23" s="127"/>
      <c r="F23" s="127"/>
      <c r="G23" s="127"/>
      <c r="H23" s="136"/>
      <c r="I23" s="127"/>
      <c r="J23" s="127"/>
      <c r="K23" s="127"/>
      <c r="L23" s="127"/>
      <c r="M23" s="127"/>
      <c r="N23" s="127"/>
      <c r="O23" s="136"/>
      <c r="P23" s="127"/>
      <c r="Q23" s="127"/>
      <c r="R23" s="127"/>
      <c r="S23" s="127"/>
      <c r="T23" s="127"/>
      <c r="U23" s="127"/>
      <c r="V23" s="147"/>
    </row>
    <row r="24" spans="1:34" s="112" customFormat="1" ht="22" customHeight="1">
      <c r="B24" s="265">
        <f>設定!J10</f>
        <v>0</v>
      </c>
      <c r="C24" s="159"/>
      <c r="D24" s="125"/>
      <c r="E24" s="125"/>
      <c r="F24" s="125"/>
      <c r="G24" s="125"/>
      <c r="H24" s="137"/>
      <c r="I24" s="125"/>
      <c r="J24" s="125"/>
      <c r="K24" s="125"/>
      <c r="L24" s="125"/>
      <c r="M24" s="125"/>
      <c r="N24" s="125"/>
      <c r="O24" s="137"/>
      <c r="P24" s="125"/>
      <c r="Q24" s="125"/>
      <c r="R24" s="125"/>
      <c r="S24" s="125"/>
      <c r="T24" s="125"/>
      <c r="U24" s="125"/>
      <c r="V24" s="146"/>
    </row>
    <row r="25" spans="1:34" s="112" customFormat="1" ht="22" customHeight="1">
      <c r="B25" s="264">
        <f>設定!J11</f>
        <v>0</v>
      </c>
      <c r="C25" s="155"/>
      <c r="D25" s="127"/>
      <c r="E25" s="127"/>
      <c r="F25" s="127"/>
      <c r="G25" s="127"/>
      <c r="H25" s="136"/>
      <c r="I25" s="127"/>
      <c r="J25" s="127"/>
      <c r="K25" s="127"/>
      <c r="L25" s="127"/>
      <c r="M25" s="127"/>
      <c r="N25" s="127"/>
      <c r="O25" s="136"/>
      <c r="P25" s="127"/>
      <c r="Q25" s="127"/>
      <c r="R25" s="127"/>
      <c r="S25" s="127"/>
      <c r="T25" s="127"/>
      <c r="U25" s="127"/>
      <c r="V25" s="147"/>
    </row>
    <row r="26" spans="1:34" s="112" customFormat="1" ht="22" customHeight="1">
      <c r="B26" s="265">
        <f>設定!J12</f>
        <v>0</v>
      </c>
      <c r="C26" s="125"/>
      <c r="D26" s="125"/>
      <c r="E26" s="125"/>
      <c r="F26" s="125"/>
      <c r="G26" s="125"/>
      <c r="H26" s="137"/>
      <c r="I26" s="125"/>
      <c r="J26" s="125"/>
      <c r="K26" s="125"/>
      <c r="L26" s="125"/>
      <c r="M26" s="125"/>
      <c r="N26" s="125"/>
      <c r="O26" s="137"/>
      <c r="P26" s="125"/>
      <c r="Q26" s="125"/>
      <c r="R26" s="125"/>
      <c r="S26" s="125"/>
      <c r="T26" s="125"/>
      <c r="U26" s="125"/>
      <c r="V26" s="146"/>
    </row>
    <row r="27" spans="1:34" s="112" customFormat="1" ht="22" customHeight="1">
      <c r="B27" s="264">
        <f>設定!J13</f>
        <v>0</v>
      </c>
      <c r="C27" s="127"/>
      <c r="D27" s="127"/>
      <c r="E27" s="127"/>
      <c r="F27" s="127"/>
      <c r="G27" s="127"/>
      <c r="H27" s="136"/>
      <c r="I27" s="127"/>
      <c r="J27" s="127"/>
      <c r="K27" s="127"/>
      <c r="L27" s="127"/>
      <c r="M27" s="127"/>
      <c r="N27" s="127"/>
      <c r="O27" s="136"/>
      <c r="P27" s="127"/>
      <c r="Q27" s="127"/>
      <c r="R27" s="127"/>
      <c r="S27" s="127"/>
      <c r="T27" s="127"/>
      <c r="U27" s="127"/>
      <c r="V27" s="147"/>
    </row>
    <row r="28" spans="1:34" s="112" customFormat="1" ht="22" customHeight="1">
      <c r="B28" s="265">
        <f>設定!J14</f>
        <v>0</v>
      </c>
      <c r="C28" s="125"/>
      <c r="D28" s="125"/>
      <c r="E28" s="125"/>
      <c r="F28" s="125"/>
      <c r="G28" s="125"/>
      <c r="H28" s="137"/>
      <c r="I28" s="125"/>
      <c r="J28" s="125"/>
      <c r="K28" s="125"/>
      <c r="L28" s="125"/>
      <c r="M28" s="125"/>
      <c r="N28" s="125"/>
      <c r="O28" s="137"/>
      <c r="P28" s="125"/>
      <c r="Q28" s="125"/>
      <c r="R28" s="125"/>
      <c r="S28" s="125"/>
      <c r="T28" s="125"/>
      <c r="U28" s="125"/>
      <c r="V28" s="146"/>
    </row>
    <row r="29" spans="1:34" s="112" customFormat="1" ht="22" customHeight="1">
      <c r="B29" s="265" t="s">
        <v>47</v>
      </c>
      <c r="C29" s="118"/>
      <c r="D29" s="118"/>
      <c r="E29" s="118"/>
      <c r="F29" s="118"/>
      <c r="G29" s="118"/>
      <c r="H29" s="138"/>
      <c r="I29" s="118"/>
      <c r="J29" s="118"/>
      <c r="K29" s="118"/>
      <c r="L29" s="118"/>
      <c r="M29" s="118"/>
      <c r="N29" s="118"/>
      <c r="O29" s="138"/>
      <c r="P29" s="118"/>
      <c r="Q29" s="118"/>
      <c r="R29" s="118"/>
      <c r="S29" s="118"/>
      <c r="T29" s="118"/>
      <c r="U29" s="118"/>
      <c r="V29" s="150"/>
    </row>
    <row r="30" spans="1:34" s="112" customFormat="1" ht="22" customHeight="1" thickBot="1">
      <c r="B30" s="268" t="s">
        <v>17</v>
      </c>
      <c r="C30" s="120">
        <f>SUM(C19:C28)</f>
        <v>0</v>
      </c>
      <c r="D30" s="120">
        <f>SUM(D19:D28)</f>
        <v>0</v>
      </c>
      <c r="E30" s="120">
        <f t="shared" ref="E30:U30" si="4">SUM(E19:E28)</f>
        <v>0</v>
      </c>
      <c r="F30" s="120">
        <f>SUM(F19:F28)</f>
        <v>0</v>
      </c>
      <c r="G30" s="120">
        <f t="shared" si="4"/>
        <v>0</v>
      </c>
      <c r="H30" s="135">
        <f>SUM(H19:H28)</f>
        <v>0</v>
      </c>
      <c r="I30" s="120">
        <f t="shared" si="4"/>
        <v>0</v>
      </c>
      <c r="J30" s="120">
        <f>SUM(J19:J28)</f>
        <v>0</v>
      </c>
      <c r="K30" s="120">
        <f t="shared" si="4"/>
        <v>0</v>
      </c>
      <c r="L30" s="120">
        <f t="shared" si="4"/>
        <v>0</v>
      </c>
      <c r="M30" s="120">
        <f t="shared" si="4"/>
        <v>0</v>
      </c>
      <c r="N30" s="120">
        <f t="shared" si="4"/>
        <v>0</v>
      </c>
      <c r="O30" s="135">
        <f t="shared" si="4"/>
        <v>0</v>
      </c>
      <c r="P30" s="120">
        <f t="shared" si="4"/>
        <v>0</v>
      </c>
      <c r="Q30" s="120">
        <f t="shared" si="4"/>
        <v>0</v>
      </c>
      <c r="R30" s="120">
        <f t="shared" si="4"/>
        <v>0</v>
      </c>
      <c r="S30" s="120">
        <f t="shared" si="4"/>
        <v>0</v>
      </c>
      <c r="T30" s="120">
        <f t="shared" si="4"/>
        <v>0</v>
      </c>
      <c r="U30" s="120">
        <f t="shared" si="4"/>
        <v>0</v>
      </c>
      <c r="V30" s="270">
        <f>SUM(V19:V28)</f>
        <v>0</v>
      </c>
    </row>
    <row r="31" spans="1:34" s="124" customFormat="1" ht="22" customHeight="1" thickTop="1" thickBot="1">
      <c r="B31" s="122"/>
      <c r="C31" s="211">
        <f>WEEKDAY(C32)</f>
        <v>5</v>
      </c>
      <c r="D31" s="211">
        <f t="shared" ref="D31:M31" si="5">WEEKDAY(D32)</f>
        <v>6</v>
      </c>
      <c r="E31" s="211">
        <f t="shared" si="5"/>
        <v>7</v>
      </c>
      <c r="F31" s="211">
        <f t="shared" si="5"/>
        <v>1</v>
      </c>
      <c r="G31" s="211">
        <f t="shared" si="5"/>
        <v>2</v>
      </c>
      <c r="H31" s="211">
        <f t="shared" si="5"/>
        <v>3</v>
      </c>
      <c r="I31" s="211">
        <f t="shared" si="5"/>
        <v>4</v>
      </c>
      <c r="J31" s="211">
        <f t="shared" si="5"/>
        <v>5</v>
      </c>
      <c r="K31" s="211">
        <f t="shared" si="5"/>
        <v>6</v>
      </c>
      <c r="L31" s="211">
        <f t="shared" si="5"/>
        <v>7</v>
      </c>
      <c r="M31" s="211">
        <f t="shared" si="5"/>
        <v>7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</row>
    <row r="32" spans="1:34" ht="22" customHeight="1" thickTop="1">
      <c r="B32" s="140" t="s">
        <v>62</v>
      </c>
      <c r="C32" s="212">
        <f>V17+1</f>
        <v>45190</v>
      </c>
      <c r="D32" s="212">
        <f>C32+1</f>
        <v>45191</v>
      </c>
      <c r="E32" s="212">
        <f t="shared" ref="E32:L32" si="6">D32+1</f>
        <v>45192</v>
      </c>
      <c r="F32" s="212">
        <f t="shared" si="6"/>
        <v>45193</v>
      </c>
      <c r="G32" s="212">
        <f t="shared" si="6"/>
        <v>45194</v>
      </c>
      <c r="H32" s="212">
        <f t="shared" si="6"/>
        <v>45195</v>
      </c>
      <c r="I32" s="212">
        <f t="shared" si="6"/>
        <v>45196</v>
      </c>
      <c r="J32" s="212">
        <f t="shared" si="6"/>
        <v>45197</v>
      </c>
      <c r="K32" s="212">
        <f t="shared" si="6"/>
        <v>45198</v>
      </c>
      <c r="L32" s="212">
        <f t="shared" si="6"/>
        <v>45199</v>
      </c>
      <c r="M32" s="213"/>
      <c r="P32" s="140" t="s">
        <v>63</v>
      </c>
      <c r="Q32" s="129" t="s">
        <v>53</v>
      </c>
      <c r="R32" s="129" t="s">
        <v>54</v>
      </c>
      <c r="S32" s="129" t="s">
        <v>55</v>
      </c>
      <c r="T32" s="129" t="s">
        <v>56</v>
      </c>
      <c r="U32" s="129" t="s">
        <v>57</v>
      </c>
      <c r="V32" s="130" t="s">
        <v>17</v>
      </c>
    </row>
    <row r="33" spans="2:22" ht="22" customHeight="1" thickBot="1">
      <c r="B33" s="149" t="s">
        <v>60</v>
      </c>
      <c r="C33" s="214">
        <f>C32</f>
        <v>45190</v>
      </c>
      <c r="D33" s="214">
        <f t="shared" ref="D33:L33" si="7">D32</f>
        <v>45191</v>
      </c>
      <c r="E33" s="214">
        <f t="shared" si="7"/>
        <v>45192</v>
      </c>
      <c r="F33" s="214">
        <f t="shared" si="7"/>
        <v>45193</v>
      </c>
      <c r="G33" s="214">
        <f t="shared" si="7"/>
        <v>45194</v>
      </c>
      <c r="H33" s="214">
        <f t="shared" si="7"/>
        <v>45195</v>
      </c>
      <c r="I33" s="214">
        <f t="shared" si="7"/>
        <v>45196</v>
      </c>
      <c r="J33" s="214">
        <f t="shared" si="7"/>
        <v>45197</v>
      </c>
      <c r="K33" s="214">
        <f t="shared" si="7"/>
        <v>45198</v>
      </c>
      <c r="L33" s="214">
        <f t="shared" si="7"/>
        <v>45199</v>
      </c>
      <c r="M33" s="215"/>
      <c r="P33" s="148" t="s">
        <v>61</v>
      </c>
      <c r="Q33" s="216" t="str">
        <f>DAY(C17)&amp;"-"&amp;DAY(I17)&amp;"日"</f>
        <v>1-7日</v>
      </c>
      <c r="R33" s="216" t="str">
        <f>DAY(J17)&amp;"-"&amp;DAY(P17)&amp;"日"</f>
        <v>8-14日</v>
      </c>
      <c r="S33" s="216" t="str">
        <f>DAY(Q17)&amp;"-"&amp;DAY(C32)&amp;"日"</f>
        <v>15-21日</v>
      </c>
      <c r="T33" s="216" t="str">
        <f>DAY(D32)&amp;"-"&amp;DAY(J32)&amp;"日"</f>
        <v>22-28日</v>
      </c>
      <c r="U33" s="216" t="str">
        <f>DAY(K32)&amp;"-"&amp;DAY(L32)&amp;"日"</f>
        <v>29-30日</v>
      </c>
      <c r="V33" s="141" t="str">
        <f>DAY(C17)&amp;"-"&amp;DAY(L32)&amp;"日"</f>
        <v>1-30日</v>
      </c>
    </row>
    <row r="34" spans="2:22" ht="22" customHeight="1" thickTop="1">
      <c r="B34" s="264" t="str">
        <f>設定!J5</f>
        <v>食費</v>
      </c>
      <c r="C34" s="127"/>
      <c r="D34" s="127"/>
      <c r="E34" s="127"/>
      <c r="F34" s="127"/>
      <c r="G34" s="127"/>
      <c r="H34" s="218"/>
      <c r="I34" s="136"/>
      <c r="J34" s="127"/>
      <c r="K34" s="127"/>
      <c r="L34" s="218"/>
      <c r="M34" s="219"/>
      <c r="P34" s="154" t="str">
        <f>設定!J5</f>
        <v>食費</v>
      </c>
      <c r="Q34" s="252">
        <f>SUM(C19:I19)</f>
        <v>0</v>
      </c>
      <c r="R34" s="252">
        <f>SUM(J19:P19)</f>
        <v>0</v>
      </c>
      <c r="S34" s="252">
        <f>SUM(Q19:V19,C34)</f>
        <v>0</v>
      </c>
      <c r="T34" s="252">
        <f>SUM(D34:J34)</f>
        <v>0</v>
      </c>
      <c r="U34" s="252">
        <f>SUM(K34:L34)</f>
        <v>0</v>
      </c>
      <c r="V34" s="253">
        <f>SUM(Q34:U34)</f>
        <v>0</v>
      </c>
    </row>
    <row r="35" spans="2:22" ht="22" customHeight="1">
      <c r="B35" s="265">
        <f>設定!J6</f>
        <v>0</v>
      </c>
      <c r="C35" s="125"/>
      <c r="D35" s="125"/>
      <c r="E35" s="125"/>
      <c r="F35" s="125"/>
      <c r="G35" s="125"/>
      <c r="H35" s="125"/>
      <c r="I35" s="137"/>
      <c r="J35" s="125"/>
      <c r="K35" s="125"/>
      <c r="L35" s="125"/>
      <c r="M35" s="126"/>
      <c r="P35" s="158">
        <f>設定!J6</f>
        <v>0</v>
      </c>
      <c r="Q35" s="254">
        <f t="shared" ref="Q35:Q43" si="8">SUM(C20:I20)</f>
        <v>0</v>
      </c>
      <c r="R35" s="254">
        <f t="shared" ref="R35:R43" si="9">SUM(J20:P20)</f>
        <v>0</v>
      </c>
      <c r="S35" s="254">
        <f t="shared" ref="S35:S43" si="10">SUM(Q20:V20,C35)</f>
        <v>0</v>
      </c>
      <c r="T35" s="254">
        <f t="shared" ref="T35:T43" si="11">SUM(D35:J35)</f>
        <v>0</v>
      </c>
      <c r="U35" s="254">
        <f>SUM(K35:L35)</f>
        <v>0</v>
      </c>
      <c r="V35" s="256">
        <f t="shared" ref="V35:V43" si="12">SUM(Q35:U35)</f>
        <v>0</v>
      </c>
    </row>
    <row r="36" spans="2:22" ht="22" customHeight="1">
      <c r="B36" s="264">
        <f>設定!J7</f>
        <v>0</v>
      </c>
      <c r="C36" s="127"/>
      <c r="D36" s="127"/>
      <c r="E36" s="127"/>
      <c r="F36" s="127"/>
      <c r="G36" s="127"/>
      <c r="H36" s="127"/>
      <c r="I36" s="136"/>
      <c r="J36" s="127"/>
      <c r="K36" s="127"/>
      <c r="L36" s="127"/>
      <c r="M36" s="128"/>
      <c r="P36" s="257">
        <f>設定!J7</f>
        <v>0</v>
      </c>
      <c r="Q36" s="258">
        <f t="shared" si="8"/>
        <v>0</v>
      </c>
      <c r="R36" s="258">
        <f t="shared" si="9"/>
        <v>0</v>
      </c>
      <c r="S36" s="258">
        <f t="shared" si="10"/>
        <v>0</v>
      </c>
      <c r="T36" s="258">
        <f t="shared" si="11"/>
        <v>0</v>
      </c>
      <c r="U36" s="258">
        <f t="shared" ref="U36:U43" si="13">SUM(K36:L36)</f>
        <v>0</v>
      </c>
      <c r="V36" s="259">
        <f t="shared" si="12"/>
        <v>0</v>
      </c>
    </row>
    <row r="37" spans="2:22" ht="22" customHeight="1">
      <c r="B37" s="265">
        <f>設定!J8</f>
        <v>0</v>
      </c>
      <c r="C37" s="125"/>
      <c r="D37" s="125"/>
      <c r="E37" s="125"/>
      <c r="F37" s="125"/>
      <c r="G37" s="125"/>
      <c r="H37" s="125"/>
      <c r="I37" s="137"/>
      <c r="J37" s="125"/>
      <c r="K37" s="125"/>
      <c r="L37" s="125"/>
      <c r="M37" s="126"/>
      <c r="P37" s="158">
        <f>設定!J8</f>
        <v>0</v>
      </c>
      <c r="Q37" s="254">
        <f t="shared" si="8"/>
        <v>0</v>
      </c>
      <c r="R37" s="254">
        <f t="shared" si="9"/>
        <v>0</v>
      </c>
      <c r="S37" s="254">
        <f t="shared" si="10"/>
        <v>0</v>
      </c>
      <c r="T37" s="254">
        <f t="shared" si="11"/>
        <v>0</v>
      </c>
      <c r="U37" s="254">
        <f t="shared" si="13"/>
        <v>0</v>
      </c>
      <c r="V37" s="256">
        <f t="shared" si="12"/>
        <v>0</v>
      </c>
    </row>
    <row r="38" spans="2:22" ht="22" customHeight="1">
      <c r="B38" s="264">
        <f>設定!J9</f>
        <v>0</v>
      </c>
      <c r="C38" s="127"/>
      <c r="D38" s="127"/>
      <c r="E38" s="127"/>
      <c r="F38" s="127"/>
      <c r="G38" s="127"/>
      <c r="H38" s="127"/>
      <c r="I38" s="136"/>
      <c r="J38" s="127"/>
      <c r="K38" s="127"/>
      <c r="L38" s="127"/>
      <c r="M38" s="128"/>
      <c r="P38" s="257">
        <f>設定!J9</f>
        <v>0</v>
      </c>
      <c r="Q38" s="258">
        <f t="shared" si="8"/>
        <v>0</v>
      </c>
      <c r="R38" s="258">
        <f t="shared" si="9"/>
        <v>0</v>
      </c>
      <c r="S38" s="258">
        <f t="shared" si="10"/>
        <v>0</v>
      </c>
      <c r="T38" s="258">
        <f t="shared" si="11"/>
        <v>0</v>
      </c>
      <c r="U38" s="258">
        <f t="shared" si="13"/>
        <v>0</v>
      </c>
      <c r="V38" s="259">
        <f t="shared" si="12"/>
        <v>0</v>
      </c>
    </row>
    <row r="39" spans="2:22" ht="22" customHeight="1">
      <c r="B39" s="265">
        <f>設定!J10</f>
        <v>0</v>
      </c>
      <c r="C39" s="125"/>
      <c r="D39" s="125"/>
      <c r="E39" s="125"/>
      <c r="F39" s="125"/>
      <c r="G39" s="125"/>
      <c r="H39" s="125"/>
      <c r="I39" s="137"/>
      <c r="J39" s="125"/>
      <c r="K39" s="125"/>
      <c r="L39" s="125"/>
      <c r="M39" s="126"/>
      <c r="P39" s="158">
        <f>設定!J10</f>
        <v>0</v>
      </c>
      <c r="Q39" s="254">
        <f t="shared" si="8"/>
        <v>0</v>
      </c>
      <c r="R39" s="254">
        <f t="shared" si="9"/>
        <v>0</v>
      </c>
      <c r="S39" s="254">
        <f t="shared" si="10"/>
        <v>0</v>
      </c>
      <c r="T39" s="254">
        <f t="shared" si="11"/>
        <v>0</v>
      </c>
      <c r="U39" s="254">
        <f t="shared" si="13"/>
        <v>0</v>
      </c>
      <c r="V39" s="256">
        <f t="shared" si="12"/>
        <v>0</v>
      </c>
    </row>
    <row r="40" spans="2:22" ht="22" customHeight="1">
      <c r="B40" s="264">
        <f>設定!J11</f>
        <v>0</v>
      </c>
      <c r="C40" s="127"/>
      <c r="D40" s="127"/>
      <c r="E40" s="127"/>
      <c r="F40" s="127"/>
      <c r="G40" s="127"/>
      <c r="H40" s="127"/>
      <c r="I40" s="136"/>
      <c r="J40" s="127"/>
      <c r="K40" s="127"/>
      <c r="L40" s="127"/>
      <c r="M40" s="128"/>
      <c r="P40" s="257">
        <f>設定!J11</f>
        <v>0</v>
      </c>
      <c r="Q40" s="258">
        <f t="shared" si="8"/>
        <v>0</v>
      </c>
      <c r="R40" s="258">
        <f t="shared" si="9"/>
        <v>0</v>
      </c>
      <c r="S40" s="258">
        <f t="shared" si="10"/>
        <v>0</v>
      </c>
      <c r="T40" s="258">
        <f t="shared" si="11"/>
        <v>0</v>
      </c>
      <c r="U40" s="258">
        <f t="shared" si="13"/>
        <v>0</v>
      </c>
      <c r="V40" s="259">
        <f t="shared" si="12"/>
        <v>0</v>
      </c>
    </row>
    <row r="41" spans="2:22" ht="22" customHeight="1">
      <c r="B41" s="265">
        <f>設定!J12</f>
        <v>0</v>
      </c>
      <c r="C41" s="125"/>
      <c r="D41" s="125"/>
      <c r="E41" s="125"/>
      <c r="F41" s="125"/>
      <c r="G41" s="125"/>
      <c r="H41" s="125"/>
      <c r="I41" s="137"/>
      <c r="J41" s="125"/>
      <c r="K41" s="125"/>
      <c r="L41" s="125"/>
      <c r="M41" s="126"/>
      <c r="P41" s="158">
        <f>設定!J12</f>
        <v>0</v>
      </c>
      <c r="Q41" s="254">
        <f t="shared" si="8"/>
        <v>0</v>
      </c>
      <c r="R41" s="254">
        <f t="shared" si="9"/>
        <v>0</v>
      </c>
      <c r="S41" s="254">
        <f t="shared" si="10"/>
        <v>0</v>
      </c>
      <c r="T41" s="254">
        <f t="shared" si="11"/>
        <v>0</v>
      </c>
      <c r="U41" s="254">
        <f t="shared" si="13"/>
        <v>0</v>
      </c>
      <c r="V41" s="256">
        <f>SUM(Q41:U41)</f>
        <v>0</v>
      </c>
    </row>
    <row r="42" spans="2:22" ht="22" customHeight="1">
      <c r="B42" s="264">
        <f>設定!J13</f>
        <v>0</v>
      </c>
      <c r="C42" s="127"/>
      <c r="D42" s="127"/>
      <c r="E42" s="127"/>
      <c r="F42" s="127"/>
      <c r="G42" s="127"/>
      <c r="H42" s="127"/>
      <c r="I42" s="136"/>
      <c r="J42" s="127"/>
      <c r="K42" s="127"/>
      <c r="L42" s="127"/>
      <c r="M42" s="128"/>
      <c r="P42" s="257">
        <f>設定!J13</f>
        <v>0</v>
      </c>
      <c r="Q42" s="258">
        <f t="shared" si="8"/>
        <v>0</v>
      </c>
      <c r="R42" s="258">
        <f t="shared" si="9"/>
        <v>0</v>
      </c>
      <c r="S42" s="258">
        <f t="shared" si="10"/>
        <v>0</v>
      </c>
      <c r="T42" s="258">
        <f t="shared" si="11"/>
        <v>0</v>
      </c>
      <c r="U42" s="258">
        <f t="shared" si="13"/>
        <v>0</v>
      </c>
      <c r="V42" s="259">
        <f t="shared" si="12"/>
        <v>0</v>
      </c>
    </row>
    <row r="43" spans="2:22" ht="22" customHeight="1">
      <c r="B43" s="265">
        <f>設定!J14</f>
        <v>0</v>
      </c>
      <c r="C43" s="125"/>
      <c r="D43" s="125"/>
      <c r="E43" s="125"/>
      <c r="F43" s="125"/>
      <c r="G43" s="125"/>
      <c r="H43" s="125"/>
      <c r="I43" s="137"/>
      <c r="J43" s="125"/>
      <c r="K43" s="125"/>
      <c r="L43" s="125"/>
      <c r="M43" s="126"/>
      <c r="P43" s="158">
        <f>設定!J14</f>
        <v>0</v>
      </c>
      <c r="Q43" s="254">
        <f t="shared" si="8"/>
        <v>0</v>
      </c>
      <c r="R43" s="254">
        <f t="shared" si="9"/>
        <v>0</v>
      </c>
      <c r="S43" s="254">
        <f t="shared" si="10"/>
        <v>0</v>
      </c>
      <c r="T43" s="254">
        <f t="shared" si="11"/>
        <v>0</v>
      </c>
      <c r="U43" s="254">
        <f t="shared" si="13"/>
        <v>0</v>
      </c>
      <c r="V43" s="256">
        <f t="shared" si="12"/>
        <v>0</v>
      </c>
    </row>
    <row r="44" spans="2:22" s="178" customFormat="1" ht="22" customHeight="1">
      <c r="B44" s="266" t="s">
        <v>47</v>
      </c>
      <c r="C44" s="179"/>
      <c r="D44" s="179"/>
      <c r="E44" s="179"/>
      <c r="F44" s="179"/>
      <c r="G44" s="179"/>
      <c r="H44" s="179"/>
      <c r="I44" s="182"/>
      <c r="J44" s="179"/>
      <c r="K44" s="179"/>
      <c r="L44" s="179"/>
      <c r="M44" s="180"/>
      <c r="N44" s="104"/>
      <c r="P44" s="269" t="s">
        <v>47</v>
      </c>
      <c r="Q44" s="159"/>
      <c r="R44" s="159"/>
      <c r="S44" s="159"/>
      <c r="T44" s="159"/>
      <c r="U44" s="159"/>
      <c r="V44" s="177"/>
    </row>
    <row r="45" spans="2:22" ht="22" customHeight="1" thickBot="1">
      <c r="B45" s="267" t="s">
        <v>17</v>
      </c>
      <c r="C45" s="120">
        <f>SUM(C34:C43)</f>
        <v>0</v>
      </c>
      <c r="D45" s="120">
        <f t="shared" ref="D45:L45" si="14">SUM(D34:D43)</f>
        <v>0</v>
      </c>
      <c r="E45" s="120">
        <f>SUM(E34:E43)</f>
        <v>0</v>
      </c>
      <c r="F45" s="120">
        <f t="shared" si="14"/>
        <v>0</v>
      </c>
      <c r="G45" s="120">
        <f t="shared" si="14"/>
        <v>0</v>
      </c>
      <c r="H45" s="120">
        <f t="shared" si="14"/>
        <v>0</v>
      </c>
      <c r="I45" s="135">
        <f>SUM(I34:I43)</f>
        <v>0</v>
      </c>
      <c r="J45" s="120">
        <f t="shared" si="14"/>
        <v>0</v>
      </c>
      <c r="K45" s="120">
        <f>SUM(K34:K43)</f>
        <v>0</v>
      </c>
      <c r="L45" s="120">
        <f t="shared" si="14"/>
        <v>0</v>
      </c>
      <c r="M45" s="121">
        <f t="shared" ref="M45" si="15">SUM(M34:M43)</f>
        <v>0</v>
      </c>
      <c r="P45" s="260" t="s">
        <v>17</v>
      </c>
      <c r="Q45" s="261">
        <f>SUM(Q34:Q43)</f>
        <v>0</v>
      </c>
      <c r="R45" s="261">
        <f>SUM(R34:R43)</f>
        <v>0</v>
      </c>
      <c r="S45" s="261">
        <f t="shared" ref="S45:V45" si="16">SUM(S34:S43)</f>
        <v>0</v>
      </c>
      <c r="T45" s="261">
        <f t="shared" si="16"/>
        <v>0</v>
      </c>
      <c r="U45" s="261">
        <f t="shared" si="16"/>
        <v>0</v>
      </c>
      <c r="V45" s="262">
        <f t="shared" si="16"/>
        <v>0</v>
      </c>
    </row>
    <row r="46" spans="2:22" ht="19" thickTop="1"/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M2:N2"/>
    <mergeCell ref="T9:V9"/>
    <mergeCell ref="T10:V10"/>
    <mergeCell ref="T11:V11"/>
    <mergeCell ref="T12:V12"/>
    <mergeCell ref="T13:V13"/>
    <mergeCell ref="P2:R2"/>
    <mergeCell ref="T2:V2"/>
    <mergeCell ref="T3:V3"/>
    <mergeCell ref="T6:V6"/>
    <mergeCell ref="T7:V7"/>
    <mergeCell ref="B1:C1"/>
    <mergeCell ref="D2:E2"/>
    <mergeCell ref="G2:H2"/>
    <mergeCell ref="I2:J2"/>
    <mergeCell ref="K2:L2"/>
  </mergeCells>
  <phoneticPr fontId="1"/>
  <conditionalFormatting sqref="K15 K19:K20 K29">
    <cfRule type="expression" dxfId="170" priority="53">
      <formula>#REF!="浪費"</formula>
    </cfRule>
    <cfRule type="expression" dxfId="169" priority="54">
      <formula>#REF!="投資"</formula>
    </cfRule>
    <cfRule type="expression" dxfId="168" priority="55">
      <formula>#REF!="不明"</formula>
    </cfRule>
  </conditionalFormatting>
  <conditionalFormatting sqref="J15 J19:J20 J29 J46:J137">
    <cfRule type="expression" dxfId="167" priority="50">
      <formula>#REF!="浪費"</formula>
    </cfRule>
    <cfRule type="expression" dxfId="166" priority="51">
      <formula>#REF!="投資"</formula>
    </cfRule>
    <cfRule type="expression" dxfId="165" priority="52">
      <formula>#REF!="不明"</formula>
    </cfRule>
  </conditionalFormatting>
  <conditionalFormatting sqref="C30">
    <cfRule type="cellIs" dxfId="164" priority="49" operator="equal">
      <formula>0</formula>
    </cfRule>
  </conditionalFormatting>
  <conditionalFormatting sqref="C30:Q30">
    <cfRule type="cellIs" dxfId="163" priority="48" operator="equal">
      <formula>0</formula>
    </cfRule>
  </conditionalFormatting>
  <conditionalFormatting sqref="C45:M45">
    <cfRule type="cellIs" dxfId="162" priority="47" operator="equal">
      <formula>0</formula>
    </cfRule>
  </conditionalFormatting>
  <conditionalFormatting sqref="R30:T30">
    <cfRule type="cellIs" dxfId="161" priority="46" operator="equal">
      <formula>0</formula>
    </cfRule>
  </conditionalFormatting>
  <conditionalFormatting sqref="U30:V30">
    <cfRule type="cellIs" dxfId="160" priority="45" operator="equal">
      <formula>0</formula>
    </cfRule>
  </conditionalFormatting>
  <conditionalFormatting sqref="K21:K28">
    <cfRule type="expression" dxfId="159" priority="42">
      <formula>#REF!="浪費"</formula>
    </cfRule>
    <cfRule type="expression" dxfId="158" priority="43">
      <formula>#REF!="投資"</formula>
    </cfRule>
    <cfRule type="expression" dxfId="157" priority="44">
      <formula>#REF!="不明"</formula>
    </cfRule>
  </conditionalFormatting>
  <conditionalFormatting sqref="J21:J28">
    <cfRule type="expression" dxfId="156" priority="39">
      <formula>#REF!="浪費"</formula>
    </cfRule>
    <cfRule type="expression" dxfId="155" priority="40">
      <formula>#REF!="投資"</formula>
    </cfRule>
    <cfRule type="expression" dxfId="154" priority="41">
      <formula>#REF!="不明"</formula>
    </cfRule>
  </conditionalFormatting>
  <conditionalFormatting sqref="K34:K43">
    <cfRule type="expression" dxfId="153" priority="36">
      <formula>#REF!="浪費"</formula>
    </cfRule>
    <cfRule type="expression" dxfId="152" priority="37">
      <formula>#REF!="投資"</formula>
    </cfRule>
    <cfRule type="expression" dxfId="151" priority="38">
      <formula>#REF!="不明"</formula>
    </cfRule>
  </conditionalFormatting>
  <conditionalFormatting sqref="J34:J43">
    <cfRule type="expression" dxfId="150" priority="33">
      <formula>#REF!="浪費"</formula>
    </cfRule>
    <cfRule type="expression" dxfId="149" priority="34">
      <formula>#REF!="投資"</formula>
    </cfRule>
    <cfRule type="expression" dxfId="148" priority="35">
      <formula>#REF!="不明"</formula>
    </cfRule>
  </conditionalFormatting>
  <conditionalFormatting sqref="K44">
    <cfRule type="expression" dxfId="147" priority="30">
      <formula>#REF!="浪費"</formula>
    </cfRule>
    <cfRule type="expression" dxfId="146" priority="31">
      <formula>#REF!="投資"</formula>
    </cfRule>
    <cfRule type="expression" dxfId="145" priority="32">
      <formula>#REF!="不明"</formula>
    </cfRule>
  </conditionalFormatting>
  <conditionalFormatting sqref="J44">
    <cfRule type="expression" dxfId="144" priority="27">
      <formula>#REF!="浪費"</formula>
    </cfRule>
    <cfRule type="expression" dxfId="143" priority="28">
      <formula>#REF!="投資"</formula>
    </cfRule>
    <cfRule type="expression" dxfId="142" priority="29">
      <formula>#REF!="不明"</formula>
    </cfRule>
  </conditionalFormatting>
  <conditionalFormatting sqref="C30:V30 C45:M45">
    <cfRule type="cellIs" dxfId="141" priority="13" operator="equal">
      <formula>0</formula>
    </cfRule>
  </conditionalFormatting>
  <conditionalFormatting sqref="T3:V3">
    <cfRule type="cellIs" dxfId="140" priority="12" operator="equal">
      <formula>0</formula>
    </cfRule>
  </conditionalFormatting>
  <conditionalFormatting sqref="C17:V18">
    <cfRule type="expression" dxfId="139" priority="9">
      <formula>C$16=1</formula>
    </cfRule>
    <cfRule type="expression" dxfId="138" priority="10">
      <formula>C$16=7</formula>
    </cfRule>
    <cfRule type="expression" dxfId="137" priority="11">
      <formula>COUNTIF(祝日,C$17)=1</formula>
    </cfRule>
  </conditionalFormatting>
  <conditionalFormatting sqref="C32:M33">
    <cfRule type="expression" dxfId="136" priority="6">
      <formula>C$31=7</formula>
    </cfRule>
    <cfRule type="expression" dxfId="135" priority="7">
      <formula>C$31=1</formula>
    </cfRule>
    <cfRule type="expression" dxfId="134" priority="8">
      <formula>COUNTIF(祝日,C$32)=1</formula>
    </cfRule>
  </conditionalFormatting>
  <conditionalFormatting sqref="Q44:V45">
    <cfRule type="cellIs" dxfId="133" priority="5" operator="equal">
      <formula>0</formula>
    </cfRule>
  </conditionalFormatting>
  <conditionalFormatting sqref="Q34:V43">
    <cfRule type="cellIs" dxfId="132" priority="4" operator="equal">
      <formula>0</formula>
    </cfRule>
  </conditionalFormatting>
  <conditionalFormatting sqref="E14 H14 J14 L14 N14 Q14 R4:R14">
    <cfRule type="cellIs" dxfId="131" priority="2" operator="equal">
      <formula>0</formula>
    </cfRule>
  </conditionalFormatting>
  <conditionalFormatting sqref="T7:V7 T10:V10 T13:V13">
    <cfRule type="cellIs" dxfId="130" priority="1" operator="equal">
      <formula>0</formula>
    </cfRule>
  </conditionalFormatting>
  <pageMargins left="0" right="0" top="0" bottom="0" header="0.31496062992125984" footer="0.31496062992125984"/>
  <pageSetup paperSize="9" scale="67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F725A-A2F2-4D90-AE77-DECBAED6BE8F}">
  <sheetPr>
    <tabColor theme="8" tint="0.59999389629810485"/>
    <pageSetUpPr fitToPage="1"/>
  </sheetPr>
  <dimension ref="A1:AH46"/>
  <sheetViews>
    <sheetView showGridLines="0" zoomScaleNormal="100" workbookViewId="0">
      <selection activeCell="C19" sqref="C19"/>
    </sheetView>
  </sheetViews>
  <sheetFormatPr baseColWidth="10" defaultColWidth="8.83203125" defaultRowHeight="18"/>
  <cols>
    <col min="1" max="1" width="5.1640625" style="105" customWidth="1"/>
    <col min="2" max="2" width="11.1640625" style="114" customWidth="1"/>
    <col min="3" max="5" width="11.1640625" style="101" customWidth="1"/>
    <col min="6" max="6" width="11.1640625" style="105" customWidth="1"/>
    <col min="7" max="8" width="11.1640625" style="101" customWidth="1"/>
    <col min="9" max="9" width="11.1640625" style="103" customWidth="1"/>
    <col min="10" max="10" width="11.1640625" style="102" customWidth="1"/>
    <col min="11" max="11" width="11.1640625" style="103" customWidth="1"/>
    <col min="12" max="12" width="11.1640625" style="104" customWidth="1"/>
    <col min="13" max="22" width="11.1640625" style="103" customWidth="1"/>
    <col min="23" max="34" width="10.6640625" style="105" customWidth="1"/>
    <col min="35" max="46" width="8.6640625" style="105" customWidth="1"/>
    <col min="47" max="16384" width="8.83203125" style="105"/>
  </cols>
  <sheetData>
    <row r="1" spans="1:22" ht="40.5" customHeight="1" thickBot="1">
      <c r="A1" s="99"/>
      <c r="B1" s="403"/>
      <c r="C1" s="404"/>
      <c r="D1" s="100"/>
      <c r="E1" s="100"/>
      <c r="F1" s="133"/>
      <c r="I1" s="102"/>
    </row>
    <row r="2" spans="1:22" s="112" customFormat="1" ht="22" customHeight="1" thickTop="1">
      <c r="D2" s="408" t="s">
        <v>10</v>
      </c>
      <c r="E2" s="409"/>
      <c r="F2" s="113"/>
      <c r="G2" s="391" t="s">
        <v>135</v>
      </c>
      <c r="H2" s="392"/>
      <c r="I2" s="391" t="s">
        <v>136</v>
      </c>
      <c r="J2" s="392"/>
      <c r="K2" s="391" t="s">
        <v>137</v>
      </c>
      <c r="L2" s="392"/>
      <c r="M2" s="391" t="s">
        <v>138</v>
      </c>
      <c r="N2" s="392"/>
      <c r="O2" s="170"/>
      <c r="P2" s="388" t="s">
        <v>139</v>
      </c>
      <c r="Q2" s="389"/>
      <c r="R2" s="390"/>
      <c r="S2" s="171"/>
      <c r="T2" s="394" t="s">
        <v>140</v>
      </c>
      <c r="U2" s="395"/>
      <c r="V2" s="396"/>
    </row>
    <row r="3" spans="1:22" s="112" customFormat="1" ht="22" customHeight="1" thickBot="1">
      <c r="D3" s="131" t="s">
        <v>11</v>
      </c>
      <c r="E3" s="132" t="s">
        <v>9</v>
      </c>
      <c r="F3" s="98"/>
      <c r="G3" s="131" t="s">
        <v>11</v>
      </c>
      <c r="H3" s="132" t="s">
        <v>9</v>
      </c>
      <c r="I3" s="131" t="s">
        <v>11</v>
      </c>
      <c r="J3" s="132" t="s">
        <v>9</v>
      </c>
      <c r="K3" s="131" t="s">
        <v>19</v>
      </c>
      <c r="L3" s="132" t="s">
        <v>9</v>
      </c>
      <c r="M3" s="131" t="s">
        <v>19</v>
      </c>
      <c r="N3" s="132" t="s">
        <v>9</v>
      </c>
      <c r="O3" s="98"/>
      <c r="P3" s="131" t="s">
        <v>19</v>
      </c>
      <c r="Q3" s="234" t="s">
        <v>41</v>
      </c>
      <c r="R3" s="132" t="s">
        <v>9</v>
      </c>
      <c r="T3" s="405">
        <f>特別費!P60</f>
        <v>0</v>
      </c>
      <c r="U3" s="406"/>
      <c r="V3" s="407"/>
    </row>
    <row r="4" spans="1:22" s="112" customFormat="1" ht="22" customHeight="1" thickTop="1">
      <c r="D4" s="231">
        <f>設定!B5</f>
        <v>0</v>
      </c>
      <c r="E4" s="227"/>
      <c r="F4" s="153"/>
      <c r="G4" s="231" t="str">
        <f>設定!D5</f>
        <v>所得税</v>
      </c>
      <c r="H4" s="227"/>
      <c r="I4" s="231">
        <f>設定!F5</f>
        <v>0</v>
      </c>
      <c r="J4" s="227"/>
      <c r="K4" s="228"/>
      <c r="L4" s="229"/>
      <c r="M4" s="231" t="str">
        <f>設定!H5</f>
        <v>住居費</v>
      </c>
      <c r="N4" s="227"/>
      <c r="O4" s="153"/>
      <c r="P4" s="231" t="str">
        <f>設定!J5</f>
        <v>食費</v>
      </c>
      <c r="Q4" s="230"/>
      <c r="R4" s="233">
        <f t="shared" ref="R4:R13" si="0">V34</f>
        <v>0</v>
      </c>
      <c r="T4" s="113"/>
      <c r="U4" s="113"/>
      <c r="V4" s="113"/>
    </row>
    <row r="5" spans="1:22" s="112" customFormat="1" ht="22" customHeight="1" thickBot="1">
      <c r="D5" s="231">
        <f>設定!B6</f>
        <v>0</v>
      </c>
      <c r="E5" s="226"/>
      <c r="F5" s="153"/>
      <c r="G5" s="231" t="str">
        <f>設定!D6</f>
        <v>住民税</v>
      </c>
      <c r="H5" s="227"/>
      <c r="I5" s="231">
        <f>設定!F6</f>
        <v>0</v>
      </c>
      <c r="J5" s="227"/>
      <c r="K5" s="228"/>
      <c r="L5" s="229"/>
      <c r="M5" s="231">
        <f>設定!H6</f>
        <v>0</v>
      </c>
      <c r="N5" s="227"/>
      <c r="O5" s="153"/>
      <c r="P5" s="231">
        <f>設定!J6</f>
        <v>0</v>
      </c>
      <c r="Q5" s="230"/>
      <c r="R5" s="233">
        <f t="shared" si="0"/>
        <v>0</v>
      </c>
      <c r="T5" s="134" t="s">
        <v>141</v>
      </c>
      <c r="U5" s="172"/>
      <c r="V5" s="172"/>
    </row>
    <row r="6" spans="1:22" s="112" customFormat="1" ht="22" customHeight="1" thickTop="1">
      <c r="D6" s="231">
        <f>設定!B7</f>
        <v>0</v>
      </c>
      <c r="E6" s="226"/>
      <c r="F6" s="153"/>
      <c r="G6" s="231" t="str">
        <f>設定!D7</f>
        <v>健康保険</v>
      </c>
      <c r="H6" s="227"/>
      <c r="I6" s="231">
        <f>設定!F7</f>
        <v>0</v>
      </c>
      <c r="J6" s="227"/>
      <c r="K6" s="228"/>
      <c r="L6" s="229"/>
      <c r="M6" s="231">
        <f>設定!H7</f>
        <v>0</v>
      </c>
      <c r="N6" s="227"/>
      <c r="O6" s="153"/>
      <c r="P6" s="231">
        <f>設定!J7</f>
        <v>0</v>
      </c>
      <c r="Q6" s="230"/>
      <c r="R6" s="233">
        <f t="shared" si="0"/>
        <v>0</v>
      </c>
      <c r="T6" s="394" t="s">
        <v>41</v>
      </c>
      <c r="U6" s="395"/>
      <c r="V6" s="396"/>
    </row>
    <row r="7" spans="1:22" s="112" customFormat="1" ht="22" customHeight="1" thickBot="1">
      <c r="D7" s="231">
        <f>設定!B8</f>
        <v>0</v>
      </c>
      <c r="E7" s="226"/>
      <c r="F7" s="153"/>
      <c r="G7" s="231" t="str">
        <f>設定!D8</f>
        <v>厚生年金</v>
      </c>
      <c r="H7" s="227"/>
      <c r="I7" s="231">
        <f>設定!F8</f>
        <v>0</v>
      </c>
      <c r="J7" s="227"/>
      <c r="K7" s="228"/>
      <c r="L7" s="229"/>
      <c r="M7" s="231">
        <f>設定!H8</f>
        <v>0</v>
      </c>
      <c r="N7" s="227"/>
      <c r="O7" s="153"/>
      <c r="P7" s="231">
        <f>設定!J8</f>
        <v>0</v>
      </c>
      <c r="Q7" s="230"/>
      <c r="R7" s="233">
        <f t="shared" si="0"/>
        <v>0</v>
      </c>
      <c r="T7" s="397">
        <f>E14-SUM(H14,J14,N14,T3,L14)</f>
        <v>0</v>
      </c>
      <c r="U7" s="398"/>
      <c r="V7" s="399"/>
    </row>
    <row r="8" spans="1:22" s="112" customFormat="1" ht="22" customHeight="1" thickTop="1" thickBot="1">
      <c r="D8" s="231">
        <f>設定!B9</f>
        <v>0</v>
      </c>
      <c r="E8" s="226"/>
      <c r="F8" s="153"/>
      <c r="G8" s="231">
        <f>設定!D9</f>
        <v>0</v>
      </c>
      <c r="H8" s="227"/>
      <c r="I8" s="231">
        <f>設定!F9</f>
        <v>0</v>
      </c>
      <c r="J8" s="227"/>
      <c r="K8" s="228"/>
      <c r="L8" s="229"/>
      <c r="M8" s="231">
        <f>設定!H9</f>
        <v>0</v>
      </c>
      <c r="N8" s="227"/>
      <c r="O8" s="153"/>
      <c r="P8" s="231">
        <f>設定!J9</f>
        <v>0</v>
      </c>
      <c r="Q8" s="230"/>
      <c r="R8" s="233">
        <f t="shared" si="0"/>
        <v>0</v>
      </c>
      <c r="T8" s="190" t="s">
        <v>142</v>
      </c>
      <c r="U8" s="190"/>
      <c r="V8" s="190"/>
    </row>
    <row r="9" spans="1:22" s="112" customFormat="1" ht="22" customHeight="1" thickTop="1">
      <c r="D9" s="231">
        <f>設定!B10</f>
        <v>0</v>
      </c>
      <c r="E9" s="226"/>
      <c r="F9" s="153"/>
      <c r="G9" s="231">
        <f>設定!D10</f>
        <v>0</v>
      </c>
      <c r="H9" s="227"/>
      <c r="I9" s="231">
        <f>設定!F10</f>
        <v>0</v>
      </c>
      <c r="J9" s="227"/>
      <c r="K9" s="228"/>
      <c r="L9" s="229"/>
      <c r="M9" s="231">
        <f>設定!H10</f>
        <v>0</v>
      </c>
      <c r="N9" s="227"/>
      <c r="O9" s="153"/>
      <c r="P9" s="231">
        <f>設定!J10</f>
        <v>0</v>
      </c>
      <c r="Q9" s="230"/>
      <c r="R9" s="233">
        <f t="shared" si="0"/>
        <v>0</v>
      </c>
      <c r="T9" s="394" t="s">
        <v>29</v>
      </c>
      <c r="U9" s="395"/>
      <c r="V9" s="396"/>
    </row>
    <row r="10" spans="1:22" s="112" customFormat="1" ht="22" customHeight="1" thickBot="1">
      <c r="D10" s="231">
        <f>設定!B11</f>
        <v>0</v>
      </c>
      <c r="E10" s="226"/>
      <c r="F10" s="153"/>
      <c r="G10" s="231">
        <f>設定!D11</f>
        <v>0</v>
      </c>
      <c r="H10" s="227"/>
      <c r="I10" s="231">
        <f>設定!F11</f>
        <v>0</v>
      </c>
      <c r="J10" s="227"/>
      <c r="K10" s="228"/>
      <c r="L10" s="229"/>
      <c r="M10" s="231">
        <f>設定!H11</f>
        <v>0</v>
      </c>
      <c r="N10" s="227"/>
      <c r="O10" s="153"/>
      <c r="P10" s="231">
        <f>設定!J11</f>
        <v>0</v>
      </c>
      <c r="Q10" s="230"/>
      <c r="R10" s="233">
        <f t="shared" si="0"/>
        <v>0</v>
      </c>
      <c r="T10" s="400">
        <f>SUM(H14,J14,N14,R14,T3,L14)</f>
        <v>0</v>
      </c>
      <c r="U10" s="401"/>
      <c r="V10" s="402"/>
    </row>
    <row r="11" spans="1:22" s="112" customFormat="1" ht="22" customHeight="1" thickTop="1" thickBot="1">
      <c r="D11" s="231">
        <f>設定!B12</f>
        <v>0</v>
      </c>
      <c r="E11" s="226"/>
      <c r="F11" s="153"/>
      <c r="G11" s="231">
        <f>設定!D12</f>
        <v>0</v>
      </c>
      <c r="H11" s="227"/>
      <c r="I11" s="231">
        <f>設定!F12</f>
        <v>0</v>
      </c>
      <c r="J11" s="227"/>
      <c r="K11" s="228"/>
      <c r="L11" s="229"/>
      <c r="M11" s="231">
        <f>設定!H12</f>
        <v>0</v>
      </c>
      <c r="N11" s="227"/>
      <c r="O11" s="153"/>
      <c r="P11" s="231">
        <f>設定!J12</f>
        <v>0</v>
      </c>
      <c r="Q11" s="230"/>
      <c r="R11" s="233">
        <f t="shared" si="0"/>
        <v>0</v>
      </c>
      <c r="T11" s="393" t="s">
        <v>58</v>
      </c>
      <c r="U11" s="393"/>
      <c r="V11" s="393"/>
    </row>
    <row r="12" spans="1:22" s="112" customFormat="1" ht="22" customHeight="1" thickTop="1">
      <c r="D12" s="231">
        <f>設定!B13</f>
        <v>0</v>
      </c>
      <c r="E12" s="226"/>
      <c r="F12" s="153"/>
      <c r="G12" s="231">
        <f>設定!D13</f>
        <v>0</v>
      </c>
      <c r="H12" s="227"/>
      <c r="I12" s="231">
        <f>設定!F13</f>
        <v>0</v>
      </c>
      <c r="J12" s="227"/>
      <c r="K12" s="228"/>
      <c r="L12" s="229"/>
      <c r="M12" s="231">
        <f>設定!H13</f>
        <v>0</v>
      </c>
      <c r="N12" s="227"/>
      <c r="O12" s="153"/>
      <c r="P12" s="231">
        <f>設定!J13</f>
        <v>0</v>
      </c>
      <c r="Q12" s="230"/>
      <c r="R12" s="233">
        <f t="shared" si="0"/>
        <v>0</v>
      </c>
      <c r="T12" s="394" t="s">
        <v>59</v>
      </c>
      <c r="U12" s="395"/>
      <c r="V12" s="396"/>
    </row>
    <row r="13" spans="1:22" s="112" customFormat="1" ht="22" customHeight="1" thickBot="1">
      <c r="D13" s="231">
        <f>設定!B14</f>
        <v>0</v>
      </c>
      <c r="E13" s="226"/>
      <c r="F13" s="153"/>
      <c r="G13" s="231">
        <f>設定!D14</f>
        <v>0</v>
      </c>
      <c r="H13" s="227"/>
      <c r="I13" s="231">
        <f>設定!F14</f>
        <v>0</v>
      </c>
      <c r="J13" s="227"/>
      <c r="K13" s="228"/>
      <c r="L13" s="229"/>
      <c r="M13" s="231">
        <f>設定!H14</f>
        <v>0</v>
      </c>
      <c r="N13" s="227"/>
      <c r="O13" s="153"/>
      <c r="P13" s="231">
        <f>設定!J14</f>
        <v>0</v>
      </c>
      <c r="Q13" s="230"/>
      <c r="R13" s="233">
        <f t="shared" si="0"/>
        <v>0</v>
      </c>
      <c r="T13" s="397">
        <f>E14-T10</f>
        <v>0</v>
      </c>
      <c r="U13" s="398"/>
      <c r="V13" s="399"/>
    </row>
    <row r="14" spans="1:22" s="112" customFormat="1" ht="22" customHeight="1" thickTop="1" thickBot="1">
      <c r="B14" s="221">
        <v>2023</v>
      </c>
      <c r="C14" s="221">
        <v>10</v>
      </c>
      <c r="D14" s="151" t="s">
        <v>17</v>
      </c>
      <c r="E14" s="232">
        <f>SUM(E4:E13)</f>
        <v>0</v>
      </c>
      <c r="F14" s="153"/>
      <c r="G14" s="151" t="s">
        <v>17</v>
      </c>
      <c r="H14" s="232">
        <f>SUM(H4:H13)</f>
        <v>0</v>
      </c>
      <c r="I14" s="151" t="s">
        <v>17</v>
      </c>
      <c r="J14" s="232">
        <f>SUM(J4:J13)</f>
        <v>0</v>
      </c>
      <c r="K14" s="151" t="s">
        <v>17</v>
      </c>
      <c r="L14" s="232">
        <f>SUM(L4:L13)</f>
        <v>0</v>
      </c>
      <c r="M14" s="151" t="s">
        <v>17</v>
      </c>
      <c r="N14" s="232">
        <f>SUM(N4:N13)</f>
        <v>0</v>
      </c>
      <c r="O14" s="153"/>
      <c r="P14" s="151" t="s">
        <v>17</v>
      </c>
      <c r="Q14" s="251">
        <f>SUM(Q4:Q13)</f>
        <v>0</v>
      </c>
      <c r="R14" s="232">
        <f>SUM(R4:R13)</f>
        <v>0</v>
      </c>
    </row>
    <row r="15" spans="1:22" s="112" customFormat="1" ht="22" customHeight="1" thickTop="1">
      <c r="B15" s="114"/>
      <c r="C15" s="101"/>
      <c r="D15" s="101"/>
      <c r="E15" s="101"/>
      <c r="F15" s="105"/>
      <c r="G15" s="101"/>
      <c r="H15" s="101"/>
      <c r="I15" s="103"/>
      <c r="J15" s="102"/>
      <c r="K15" s="103"/>
    </row>
    <row r="16" spans="1:22" s="112" customFormat="1" ht="22" customHeight="1" thickBot="1">
      <c r="B16" s="115" t="s">
        <v>36</v>
      </c>
      <c r="C16" s="211">
        <f>WEEKDAY(C17)</f>
        <v>1</v>
      </c>
      <c r="D16" s="211">
        <f t="shared" ref="D16:V16" si="1">WEEKDAY(D17)</f>
        <v>2</v>
      </c>
      <c r="E16" s="211">
        <f t="shared" si="1"/>
        <v>3</v>
      </c>
      <c r="F16" s="211">
        <f t="shared" si="1"/>
        <v>4</v>
      </c>
      <c r="G16" s="211">
        <f t="shared" si="1"/>
        <v>5</v>
      </c>
      <c r="H16" s="211">
        <f t="shared" si="1"/>
        <v>6</v>
      </c>
      <c r="I16" s="211">
        <f t="shared" si="1"/>
        <v>7</v>
      </c>
      <c r="J16" s="211">
        <f t="shared" si="1"/>
        <v>1</v>
      </c>
      <c r="K16" s="211">
        <f t="shared" si="1"/>
        <v>2</v>
      </c>
      <c r="L16" s="211">
        <f t="shared" si="1"/>
        <v>3</v>
      </c>
      <c r="M16" s="211">
        <f t="shared" si="1"/>
        <v>4</v>
      </c>
      <c r="N16" s="211">
        <f t="shared" si="1"/>
        <v>5</v>
      </c>
      <c r="O16" s="211">
        <f t="shared" si="1"/>
        <v>6</v>
      </c>
      <c r="P16" s="211">
        <f t="shared" si="1"/>
        <v>7</v>
      </c>
      <c r="Q16" s="211">
        <f t="shared" si="1"/>
        <v>1</v>
      </c>
      <c r="R16" s="211">
        <f t="shared" si="1"/>
        <v>2</v>
      </c>
      <c r="S16" s="211">
        <f t="shared" si="1"/>
        <v>3</v>
      </c>
      <c r="T16" s="211">
        <f t="shared" si="1"/>
        <v>4</v>
      </c>
      <c r="U16" s="211">
        <f t="shared" si="1"/>
        <v>5</v>
      </c>
      <c r="V16" s="211">
        <f t="shared" si="1"/>
        <v>6</v>
      </c>
    </row>
    <row r="17" spans="1:34" s="112" customFormat="1" ht="22" customHeight="1" thickTop="1">
      <c r="A17" s="116"/>
      <c r="B17" s="140" t="s">
        <v>62</v>
      </c>
      <c r="C17" s="212">
        <f>DATE(B14,C14,設定!L5)</f>
        <v>45200</v>
      </c>
      <c r="D17" s="212">
        <f>C17+1</f>
        <v>45201</v>
      </c>
      <c r="E17" s="212">
        <f>D17+1</f>
        <v>45202</v>
      </c>
      <c r="F17" s="212">
        <f t="shared" ref="F17:V17" si="2">E17+1</f>
        <v>45203</v>
      </c>
      <c r="G17" s="212">
        <f t="shared" si="2"/>
        <v>45204</v>
      </c>
      <c r="H17" s="212">
        <f t="shared" si="2"/>
        <v>45205</v>
      </c>
      <c r="I17" s="212">
        <f t="shared" si="2"/>
        <v>45206</v>
      </c>
      <c r="J17" s="212">
        <f t="shared" si="2"/>
        <v>45207</v>
      </c>
      <c r="K17" s="212">
        <f t="shared" si="2"/>
        <v>45208</v>
      </c>
      <c r="L17" s="212">
        <f t="shared" si="2"/>
        <v>45209</v>
      </c>
      <c r="M17" s="212">
        <f t="shared" si="2"/>
        <v>45210</v>
      </c>
      <c r="N17" s="212">
        <f t="shared" si="2"/>
        <v>45211</v>
      </c>
      <c r="O17" s="212">
        <f t="shared" si="2"/>
        <v>45212</v>
      </c>
      <c r="P17" s="212">
        <f t="shared" si="2"/>
        <v>45213</v>
      </c>
      <c r="Q17" s="212">
        <f t="shared" si="2"/>
        <v>45214</v>
      </c>
      <c r="R17" s="212">
        <f t="shared" si="2"/>
        <v>45215</v>
      </c>
      <c r="S17" s="212">
        <f t="shared" si="2"/>
        <v>45216</v>
      </c>
      <c r="T17" s="212">
        <f t="shared" si="2"/>
        <v>45217</v>
      </c>
      <c r="U17" s="212">
        <f t="shared" si="2"/>
        <v>45218</v>
      </c>
      <c r="V17" s="213">
        <f t="shared" si="2"/>
        <v>45219</v>
      </c>
    </row>
    <row r="18" spans="1:34" s="112" customFormat="1" ht="22" customHeight="1" thickBot="1">
      <c r="A18" s="116"/>
      <c r="B18" s="139" t="s">
        <v>60</v>
      </c>
      <c r="C18" s="214">
        <f>C17</f>
        <v>45200</v>
      </c>
      <c r="D18" s="214">
        <f t="shared" ref="D18:V18" si="3">D17</f>
        <v>45201</v>
      </c>
      <c r="E18" s="214">
        <f t="shared" si="3"/>
        <v>45202</v>
      </c>
      <c r="F18" s="214">
        <f t="shared" si="3"/>
        <v>45203</v>
      </c>
      <c r="G18" s="214">
        <f t="shared" si="3"/>
        <v>45204</v>
      </c>
      <c r="H18" s="214">
        <f t="shared" si="3"/>
        <v>45205</v>
      </c>
      <c r="I18" s="214">
        <f t="shared" si="3"/>
        <v>45206</v>
      </c>
      <c r="J18" s="214">
        <f t="shared" si="3"/>
        <v>45207</v>
      </c>
      <c r="K18" s="214">
        <f t="shared" si="3"/>
        <v>45208</v>
      </c>
      <c r="L18" s="214">
        <f t="shared" si="3"/>
        <v>45209</v>
      </c>
      <c r="M18" s="214">
        <f t="shared" si="3"/>
        <v>45210</v>
      </c>
      <c r="N18" s="214">
        <f t="shared" si="3"/>
        <v>45211</v>
      </c>
      <c r="O18" s="214">
        <f t="shared" si="3"/>
        <v>45212</v>
      </c>
      <c r="P18" s="214">
        <f t="shared" si="3"/>
        <v>45213</v>
      </c>
      <c r="Q18" s="214">
        <f t="shared" si="3"/>
        <v>45214</v>
      </c>
      <c r="R18" s="214">
        <f t="shared" si="3"/>
        <v>45215</v>
      </c>
      <c r="S18" s="214">
        <f t="shared" si="3"/>
        <v>45216</v>
      </c>
      <c r="T18" s="214">
        <f t="shared" si="3"/>
        <v>45217</v>
      </c>
      <c r="U18" s="214">
        <f t="shared" si="3"/>
        <v>45218</v>
      </c>
      <c r="V18" s="215">
        <f t="shared" si="3"/>
        <v>45219</v>
      </c>
    </row>
    <row r="19" spans="1:34" s="112" customFormat="1" ht="22" customHeight="1" thickTop="1">
      <c r="B19" s="264" t="str">
        <f>設定!J5</f>
        <v>食費</v>
      </c>
      <c r="C19" s="155"/>
      <c r="D19" s="127"/>
      <c r="E19" s="218"/>
      <c r="F19" s="136"/>
      <c r="G19" s="127"/>
      <c r="H19" s="127"/>
      <c r="I19" s="127"/>
      <c r="J19" s="127"/>
      <c r="K19" s="127"/>
      <c r="L19" s="218"/>
      <c r="M19" s="136"/>
      <c r="N19" s="127"/>
      <c r="O19" s="127"/>
      <c r="P19" s="127"/>
      <c r="Q19" s="127"/>
      <c r="R19" s="127"/>
      <c r="S19" s="218"/>
      <c r="T19" s="136"/>
      <c r="U19" s="127"/>
      <c r="V19" s="128"/>
    </row>
    <row r="20" spans="1:34" s="112" customFormat="1" ht="22" customHeight="1">
      <c r="B20" s="265">
        <f>設定!J6</f>
        <v>0</v>
      </c>
      <c r="C20" s="159"/>
      <c r="D20" s="125"/>
      <c r="E20" s="125"/>
      <c r="F20" s="137"/>
      <c r="G20" s="125"/>
      <c r="H20" s="125"/>
      <c r="I20" s="125"/>
      <c r="J20" s="125"/>
      <c r="K20" s="125"/>
      <c r="L20" s="125"/>
      <c r="M20" s="137"/>
      <c r="N20" s="125"/>
      <c r="O20" s="125"/>
      <c r="P20" s="125"/>
      <c r="Q20" s="125"/>
      <c r="R20" s="125"/>
      <c r="S20" s="125"/>
      <c r="T20" s="137"/>
      <c r="U20" s="125"/>
      <c r="V20" s="126"/>
    </row>
    <row r="21" spans="1:34" s="112" customFormat="1" ht="22" customHeight="1">
      <c r="B21" s="264">
        <f>設定!J7</f>
        <v>0</v>
      </c>
      <c r="C21" s="155"/>
      <c r="D21" s="127"/>
      <c r="E21" s="127"/>
      <c r="F21" s="136"/>
      <c r="G21" s="127"/>
      <c r="H21" s="127"/>
      <c r="I21" s="127"/>
      <c r="J21" s="127"/>
      <c r="K21" s="127"/>
      <c r="L21" s="127"/>
      <c r="M21" s="136"/>
      <c r="N21" s="127"/>
      <c r="O21" s="127"/>
      <c r="P21" s="127"/>
      <c r="Q21" s="127"/>
      <c r="R21" s="127"/>
      <c r="S21" s="127"/>
      <c r="T21" s="136"/>
      <c r="U21" s="127"/>
      <c r="V21" s="128"/>
    </row>
    <row r="22" spans="1:34" s="112" customFormat="1" ht="22" customHeight="1">
      <c r="B22" s="265">
        <f>設定!J8</f>
        <v>0</v>
      </c>
      <c r="C22" s="159"/>
      <c r="D22" s="125"/>
      <c r="E22" s="125"/>
      <c r="F22" s="137"/>
      <c r="G22" s="125"/>
      <c r="H22" s="125"/>
      <c r="I22" s="125"/>
      <c r="J22" s="125"/>
      <c r="K22" s="125"/>
      <c r="L22" s="125"/>
      <c r="M22" s="137"/>
      <c r="N22" s="125"/>
      <c r="O22" s="125"/>
      <c r="P22" s="125"/>
      <c r="Q22" s="125"/>
      <c r="R22" s="125"/>
      <c r="S22" s="125"/>
      <c r="T22" s="137"/>
      <c r="U22" s="125"/>
      <c r="V22" s="126"/>
    </row>
    <row r="23" spans="1:34" s="112" customFormat="1" ht="22" customHeight="1">
      <c r="B23" s="264">
        <f>設定!J9</f>
        <v>0</v>
      </c>
      <c r="C23" s="155"/>
      <c r="D23" s="127"/>
      <c r="E23" s="127"/>
      <c r="F23" s="136"/>
      <c r="G23" s="127"/>
      <c r="H23" s="127"/>
      <c r="I23" s="127"/>
      <c r="J23" s="127"/>
      <c r="K23" s="127"/>
      <c r="L23" s="127"/>
      <c r="M23" s="136"/>
      <c r="N23" s="127"/>
      <c r="O23" s="127"/>
      <c r="P23" s="127"/>
      <c r="Q23" s="127"/>
      <c r="R23" s="127"/>
      <c r="S23" s="127"/>
      <c r="T23" s="136"/>
      <c r="U23" s="127"/>
      <c r="V23" s="128"/>
    </row>
    <row r="24" spans="1:34" s="112" customFormat="1" ht="22" customHeight="1">
      <c r="B24" s="265">
        <f>設定!J10</f>
        <v>0</v>
      </c>
      <c r="C24" s="159"/>
      <c r="D24" s="125"/>
      <c r="E24" s="125"/>
      <c r="F24" s="137"/>
      <c r="G24" s="125"/>
      <c r="H24" s="125"/>
      <c r="I24" s="125"/>
      <c r="J24" s="125"/>
      <c r="K24" s="125"/>
      <c r="L24" s="125"/>
      <c r="M24" s="137"/>
      <c r="N24" s="125"/>
      <c r="O24" s="125"/>
      <c r="P24" s="125"/>
      <c r="Q24" s="125"/>
      <c r="R24" s="125"/>
      <c r="S24" s="125"/>
      <c r="T24" s="137"/>
      <c r="U24" s="125"/>
      <c r="V24" s="126"/>
    </row>
    <row r="25" spans="1:34" s="112" customFormat="1" ht="22" customHeight="1">
      <c r="B25" s="264">
        <f>設定!J11</f>
        <v>0</v>
      </c>
      <c r="C25" s="155"/>
      <c r="D25" s="127"/>
      <c r="E25" s="127"/>
      <c r="F25" s="136"/>
      <c r="G25" s="127"/>
      <c r="H25" s="127"/>
      <c r="I25" s="127"/>
      <c r="J25" s="127"/>
      <c r="K25" s="127"/>
      <c r="L25" s="127"/>
      <c r="M25" s="136"/>
      <c r="N25" s="127"/>
      <c r="O25" s="127"/>
      <c r="P25" s="127"/>
      <c r="Q25" s="127"/>
      <c r="R25" s="127"/>
      <c r="S25" s="127"/>
      <c r="T25" s="136"/>
      <c r="U25" s="127"/>
      <c r="V25" s="128"/>
    </row>
    <row r="26" spans="1:34" s="112" customFormat="1" ht="22" customHeight="1">
      <c r="B26" s="265">
        <f>設定!J12</f>
        <v>0</v>
      </c>
      <c r="C26" s="125"/>
      <c r="D26" s="125"/>
      <c r="E26" s="125"/>
      <c r="F26" s="137"/>
      <c r="G26" s="125"/>
      <c r="H26" s="125"/>
      <c r="I26" s="125"/>
      <c r="J26" s="125"/>
      <c r="K26" s="125"/>
      <c r="L26" s="125"/>
      <c r="M26" s="137"/>
      <c r="N26" s="125"/>
      <c r="O26" s="125"/>
      <c r="P26" s="125"/>
      <c r="Q26" s="125"/>
      <c r="R26" s="125"/>
      <c r="S26" s="125"/>
      <c r="T26" s="137"/>
      <c r="U26" s="125"/>
      <c r="V26" s="126"/>
    </row>
    <row r="27" spans="1:34" s="112" customFormat="1" ht="22" customHeight="1">
      <c r="B27" s="264">
        <f>設定!J13</f>
        <v>0</v>
      </c>
      <c r="C27" s="127"/>
      <c r="D27" s="127"/>
      <c r="E27" s="127"/>
      <c r="F27" s="136"/>
      <c r="G27" s="127"/>
      <c r="H27" s="127"/>
      <c r="I27" s="127"/>
      <c r="J27" s="127"/>
      <c r="K27" s="127"/>
      <c r="L27" s="127"/>
      <c r="M27" s="136"/>
      <c r="N27" s="127"/>
      <c r="O27" s="127"/>
      <c r="P27" s="127"/>
      <c r="Q27" s="127"/>
      <c r="R27" s="127"/>
      <c r="S27" s="127"/>
      <c r="T27" s="136"/>
      <c r="U27" s="127"/>
      <c r="V27" s="128"/>
    </row>
    <row r="28" spans="1:34" s="112" customFormat="1" ht="22" customHeight="1">
      <c r="B28" s="265">
        <f>設定!J14</f>
        <v>0</v>
      </c>
      <c r="C28" s="125"/>
      <c r="D28" s="125"/>
      <c r="E28" s="125"/>
      <c r="F28" s="137"/>
      <c r="G28" s="125"/>
      <c r="H28" s="125"/>
      <c r="I28" s="125"/>
      <c r="J28" s="125"/>
      <c r="K28" s="125"/>
      <c r="L28" s="125"/>
      <c r="M28" s="137"/>
      <c r="N28" s="125"/>
      <c r="O28" s="125"/>
      <c r="P28" s="125"/>
      <c r="Q28" s="125"/>
      <c r="R28" s="125"/>
      <c r="S28" s="125"/>
      <c r="T28" s="137"/>
      <c r="U28" s="125"/>
      <c r="V28" s="126"/>
    </row>
    <row r="29" spans="1:34" s="112" customFormat="1" ht="22" customHeight="1">
      <c r="B29" s="265" t="s">
        <v>47</v>
      </c>
      <c r="C29" s="118"/>
      <c r="D29" s="118"/>
      <c r="E29" s="118"/>
      <c r="F29" s="138"/>
      <c r="G29" s="118"/>
      <c r="H29" s="118"/>
      <c r="I29" s="118"/>
      <c r="J29" s="118"/>
      <c r="K29" s="118"/>
      <c r="L29" s="118"/>
      <c r="M29" s="138"/>
      <c r="N29" s="118"/>
      <c r="O29" s="118"/>
      <c r="P29" s="118"/>
      <c r="Q29" s="118"/>
      <c r="R29" s="118"/>
      <c r="S29" s="118"/>
      <c r="T29" s="138"/>
      <c r="U29" s="118"/>
      <c r="V29" s="119"/>
    </row>
    <row r="30" spans="1:34" s="112" customFormat="1" ht="22" customHeight="1" thickBot="1">
      <c r="B30" s="268" t="s">
        <v>17</v>
      </c>
      <c r="C30" s="120">
        <f>SUM(C19:C28)</f>
        <v>0</v>
      </c>
      <c r="D30" s="120">
        <f>SUM(D19:D28)</f>
        <v>0</v>
      </c>
      <c r="E30" s="120">
        <f t="shared" ref="E30:U30" si="4">SUM(E19:E28)</f>
        <v>0</v>
      </c>
      <c r="F30" s="135">
        <f>SUM(F19:F28)</f>
        <v>0</v>
      </c>
      <c r="G30" s="120">
        <f t="shared" si="4"/>
        <v>0</v>
      </c>
      <c r="H30" s="120">
        <f>SUM(H19:H28)</f>
        <v>0</v>
      </c>
      <c r="I30" s="120">
        <f t="shared" si="4"/>
        <v>0</v>
      </c>
      <c r="J30" s="120">
        <f>SUM(J19:J28)</f>
        <v>0</v>
      </c>
      <c r="K30" s="120">
        <f t="shared" si="4"/>
        <v>0</v>
      </c>
      <c r="L30" s="120">
        <f t="shared" si="4"/>
        <v>0</v>
      </c>
      <c r="M30" s="135">
        <f t="shared" si="4"/>
        <v>0</v>
      </c>
      <c r="N30" s="120">
        <f t="shared" si="4"/>
        <v>0</v>
      </c>
      <c r="O30" s="120">
        <f t="shared" si="4"/>
        <v>0</v>
      </c>
      <c r="P30" s="120">
        <f t="shared" si="4"/>
        <v>0</v>
      </c>
      <c r="Q30" s="120">
        <f t="shared" si="4"/>
        <v>0</v>
      </c>
      <c r="R30" s="120">
        <f t="shared" si="4"/>
        <v>0</v>
      </c>
      <c r="S30" s="120">
        <f t="shared" si="4"/>
        <v>0</v>
      </c>
      <c r="T30" s="135">
        <f t="shared" si="4"/>
        <v>0</v>
      </c>
      <c r="U30" s="120">
        <f t="shared" si="4"/>
        <v>0</v>
      </c>
      <c r="V30" s="121">
        <f>SUM(V19:V28)</f>
        <v>0</v>
      </c>
    </row>
    <row r="31" spans="1:34" s="124" customFormat="1" ht="22" customHeight="1" thickTop="1" thickBot="1">
      <c r="B31" s="122"/>
      <c r="C31" s="211">
        <f>WEEKDAY(C32)</f>
        <v>7</v>
      </c>
      <c r="D31" s="211">
        <f t="shared" ref="D31:M31" si="5">WEEKDAY(D32)</f>
        <v>1</v>
      </c>
      <c r="E31" s="211">
        <f t="shared" si="5"/>
        <v>2</v>
      </c>
      <c r="F31" s="211">
        <f t="shared" si="5"/>
        <v>3</v>
      </c>
      <c r="G31" s="211">
        <f t="shared" si="5"/>
        <v>4</v>
      </c>
      <c r="H31" s="211">
        <f t="shared" si="5"/>
        <v>5</v>
      </c>
      <c r="I31" s="211">
        <f t="shared" si="5"/>
        <v>6</v>
      </c>
      <c r="J31" s="211">
        <f t="shared" si="5"/>
        <v>7</v>
      </c>
      <c r="K31" s="211">
        <f t="shared" si="5"/>
        <v>1</v>
      </c>
      <c r="L31" s="211">
        <f t="shared" si="5"/>
        <v>2</v>
      </c>
      <c r="M31" s="211">
        <f t="shared" si="5"/>
        <v>3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</row>
    <row r="32" spans="1:34" ht="22" customHeight="1" thickTop="1">
      <c r="B32" s="140" t="s">
        <v>62</v>
      </c>
      <c r="C32" s="212">
        <f>V17+1</f>
        <v>45220</v>
      </c>
      <c r="D32" s="212">
        <f>C32+1</f>
        <v>45221</v>
      </c>
      <c r="E32" s="212">
        <f t="shared" ref="E32:M32" si="6">D32+1</f>
        <v>45222</v>
      </c>
      <c r="F32" s="212">
        <f t="shared" si="6"/>
        <v>45223</v>
      </c>
      <c r="G32" s="212">
        <f t="shared" si="6"/>
        <v>45224</v>
      </c>
      <c r="H32" s="212">
        <f t="shared" si="6"/>
        <v>45225</v>
      </c>
      <c r="I32" s="212">
        <f t="shared" si="6"/>
        <v>45226</v>
      </c>
      <c r="J32" s="212">
        <f t="shared" si="6"/>
        <v>45227</v>
      </c>
      <c r="K32" s="212">
        <f t="shared" si="6"/>
        <v>45228</v>
      </c>
      <c r="L32" s="212">
        <f t="shared" si="6"/>
        <v>45229</v>
      </c>
      <c r="M32" s="213">
        <f t="shared" si="6"/>
        <v>45230</v>
      </c>
      <c r="P32" s="140" t="s">
        <v>63</v>
      </c>
      <c r="Q32" s="129" t="s">
        <v>53</v>
      </c>
      <c r="R32" s="129" t="s">
        <v>54</v>
      </c>
      <c r="S32" s="129" t="s">
        <v>55</v>
      </c>
      <c r="T32" s="129" t="s">
        <v>56</v>
      </c>
      <c r="U32" s="129" t="s">
        <v>57</v>
      </c>
      <c r="V32" s="130" t="s">
        <v>17</v>
      </c>
    </row>
    <row r="33" spans="2:22" ht="22" customHeight="1" thickBot="1">
      <c r="B33" s="149" t="s">
        <v>60</v>
      </c>
      <c r="C33" s="214">
        <f>C32</f>
        <v>45220</v>
      </c>
      <c r="D33" s="214">
        <f t="shared" ref="D33:M33" si="7">D32</f>
        <v>45221</v>
      </c>
      <c r="E33" s="214">
        <f t="shared" si="7"/>
        <v>45222</v>
      </c>
      <c r="F33" s="214">
        <f t="shared" si="7"/>
        <v>45223</v>
      </c>
      <c r="G33" s="214">
        <f t="shared" si="7"/>
        <v>45224</v>
      </c>
      <c r="H33" s="214">
        <f t="shared" si="7"/>
        <v>45225</v>
      </c>
      <c r="I33" s="214">
        <f t="shared" si="7"/>
        <v>45226</v>
      </c>
      <c r="J33" s="214">
        <f t="shared" si="7"/>
        <v>45227</v>
      </c>
      <c r="K33" s="214">
        <f t="shared" si="7"/>
        <v>45228</v>
      </c>
      <c r="L33" s="214">
        <f t="shared" si="7"/>
        <v>45229</v>
      </c>
      <c r="M33" s="215">
        <f t="shared" si="7"/>
        <v>45230</v>
      </c>
      <c r="P33" s="148" t="s">
        <v>61</v>
      </c>
      <c r="Q33" s="216" t="str">
        <f>DAY(C17)&amp;"-"&amp;DAY(I17)&amp;"日"</f>
        <v>1-7日</v>
      </c>
      <c r="R33" s="216" t="str">
        <f>DAY(J17)&amp;"-"&amp;DAY(P17)&amp;"日"</f>
        <v>8-14日</v>
      </c>
      <c r="S33" s="216" t="str">
        <f>DAY(Q17)&amp;"-"&amp;DAY(C32)&amp;"日"</f>
        <v>15-21日</v>
      </c>
      <c r="T33" s="216" t="str">
        <f>DAY(D32)&amp;"-"&amp;DAY(J32)&amp;"日"</f>
        <v>22-28日</v>
      </c>
      <c r="U33" s="216" t="str">
        <f>DAY(K32)&amp;"-"&amp;DAY(M32)&amp;"日"</f>
        <v>29-31日</v>
      </c>
      <c r="V33" s="141" t="str">
        <f>DAY(C17)&amp;"-"&amp;DAY(M32)&amp;"日"</f>
        <v>1-31日</v>
      </c>
    </row>
    <row r="34" spans="2:22" ht="22" customHeight="1" thickTop="1">
      <c r="B34" s="264" t="str">
        <f>設定!J5</f>
        <v>食費</v>
      </c>
      <c r="C34" s="127"/>
      <c r="D34" s="127"/>
      <c r="E34" s="127"/>
      <c r="F34" s="218"/>
      <c r="G34" s="136"/>
      <c r="H34" s="127"/>
      <c r="I34" s="127"/>
      <c r="J34" s="127"/>
      <c r="K34" s="127"/>
      <c r="L34" s="127"/>
      <c r="M34" s="128"/>
      <c r="P34" s="154" t="str">
        <f>設定!J5</f>
        <v>食費</v>
      </c>
      <c r="Q34" s="252">
        <f>SUM(C19:I19)</f>
        <v>0</v>
      </c>
      <c r="R34" s="252">
        <f>SUM(J19:P19)</f>
        <v>0</v>
      </c>
      <c r="S34" s="252">
        <f>SUM(Q19:V19,C34)</f>
        <v>0</v>
      </c>
      <c r="T34" s="252">
        <f>SUM(D34:J34)</f>
        <v>0</v>
      </c>
      <c r="U34" s="252">
        <f>SUM(K34:M34)</f>
        <v>0</v>
      </c>
      <c r="V34" s="253">
        <f>SUM(Q34:U34)</f>
        <v>0</v>
      </c>
    </row>
    <row r="35" spans="2:22" ht="22" customHeight="1">
      <c r="B35" s="265">
        <f>設定!J6</f>
        <v>0</v>
      </c>
      <c r="C35" s="125"/>
      <c r="D35" s="125"/>
      <c r="E35" s="125"/>
      <c r="F35" s="125"/>
      <c r="G35" s="137"/>
      <c r="H35" s="125"/>
      <c r="I35" s="125"/>
      <c r="J35" s="125"/>
      <c r="K35" s="125"/>
      <c r="L35" s="125"/>
      <c r="M35" s="126"/>
      <c r="P35" s="158">
        <f>設定!J6</f>
        <v>0</v>
      </c>
      <c r="Q35" s="254">
        <f t="shared" ref="Q35:Q43" si="8">SUM(C20:I20)</f>
        <v>0</v>
      </c>
      <c r="R35" s="254">
        <f t="shared" ref="R35:R43" si="9">SUM(J20:P20)</f>
        <v>0</v>
      </c>
      <c r="S35" s="254">
        <f t="shared" ref="S35:S43" si="10">SUM(Q20:V20,C35)</f>
        <v>0</v>
      </c>
      <c r="T35" s="254">
        <f>SUM(D35:J35)</f>
        <v>0</v>
      </c>
      <c r="U35" s="255">
        <f>SUM(K35:M35)</f>
        <v>0</v>
      </c>
      <c r="V35" s="256">
        <f>SUM(Q35:U35)</f>
        <v>0</v>
      </c>
    </row>
    <row r="36" spans="2:22" ht="22" customHeight="1">
      <c r="B36" s="264">
        <f>設定!J7</f>
        <v>0</v>
      </c>
      <c r="C36" s="127"/>
      <c r="D36" s="127"/>
      <c r="E36" s="127"/>
      <c r="F36" s="127"/>
      <c r="G36" s="136"/>
      <c r="H36" s="127"/>
      <c r="I36" s="127"/>
      <c r="J36" s="127"/>
      <c r="K36" s="127"/>
      <c r="L36" s="127"/>
      <c r="M36" s="128"/>
      <c r="P36" s="257">
        <f>設定!J7</f>
        <v>0</v>
      </c>
      <c r="Q36" s="258">
        <f t="shared" si="8"/>
        <v>0</v>
      </c>
      <c r="R36" s="258">
        <f t="shared" si="9"/>
        <v>0</v>
      </c>
      <c r="S36" s="258">
        <f t="shared" si="10"/>
        <v>0</v>
      </c>
      <c r="T36" s="258">
        <f t="shared" ref="T36:T43" si="11">SUM(D36:J36)</f>
        <v>0</v>
      </c>
      <c r="U36" s="252">
        <f t="shared" ref="U36:U43" si="12">SUM(K36:M36)</f>
        <v>0</v>
      </c>
      <c r="V36" s="259">
        <f t="shared" ref="V36:V43" si="13">SUM(Q36:U36)</f>
        <v>0</v>
      </c>
    </row>
    <row r="37" spans="2:22" ht="22" customHeight="1">
      <c r="B37" s="265">
        <f>設定!J8</f>
        <v>0</v>
      </c>
      <c r="C37" s="125"/>
      <c r="D37" s="125"/>
      <c r="E37" s="125"/>
      <c r="F37" s="125"/>
      <c r="G37" s="137"/>
      <c r="H37" s="125"/>
      <c r="I37" s="125"/>
      <c r="J37" s="125"/>
      <c r="K37" s="125"/>
      <c r="L37" s="125"/>
      <c r="M37" s="126"/>
      <c r="P37" s="158">
        <f>設定!J8</f>
        <v>0</v>
      </c>
      <c r="Q37" s="254">
        <f t="shared" si="8"/>
        <v>0</v>
      </c>
      <c r="R37" s="254">
        <f t="shared" si="9"/>
        <v>0</v>
      </c>
      <c r="S37" s="254">
        <f t="shared" si="10"/>
        <v>0</v>
      </c>
      <c r="T37" s="254">
        <f t="shared" si="11"/>
        <v>0</v>
      </c>
      <c r="U37" s="255">
        <f t="shared" si="12"/>
        <v>0</v>
      </c>
      <c r="V37" s="256">
        <f>SUM(Q37:U37)</f>
        <v>0</v>
      </c>
    </row>
    <row r="38" spans="2:22" ht="22" customHeight="1">
      <c r="B38" s="264">
        <f>設定!J9</f>
        <v>0</v>
      </c>
      <c r="C38" s="127"/>
      <c r="D38" s="127"/>
      <c r="E38" s="127"/>
      <c r="F38" s="127"/>
      <c r="G38" s="136"/>
      <c r="H38" s="127"/>
      <c r="I38" s="127"/>
      <c r="J38" s="127"/>
      <c r="K38" s="127"/>
      <c r="L38" s="127"/>
      <c r="M38" s="128"/>
      <c r="P38" s="257">
        <f>設定!J9</f>
        <v>0</v>
      </c>
      <c r="Q38" s="258">
        <f t="shared" si="8"/>
        <v>0</v>
      </c>
      <c r="R38" s="258">
        <f t="shared" si="9"/>
        <v>0</v>
      </c>
      <c r="S38" s="258">
        <f t="shared" si="10"/>
        <v>0</v>
      </c>
      <c r="T38" s="258">
        <f t="shared" si="11"/>
        <v>0</v>
      </c>
      <c r="U38" s="252">
        <f t="shared" si="12"/>
        <v>0</v>
      </c>
      <c r="V38" s="259">
        <f t="shared" si="13"/>
        <v>0</v>
      </c>
    </row>
    <row r="39" spans="2:22" ht="22" customHeight="1">
      <c r="B39" s="265">
        <f>設定!J10</f>
        <v>0</v>
      </c>
      <c r="C39" s="125"/>
      <c r="D39" s="125"/>
      <c r="E39" s="125"/>
      <c r="F39" s="125"/>
      <c r="G39" s="137"/>
      <c r="H39" s="125"/>
      <c r="I39" s="125"/>
      <c r="J39" s="125"/>
      <c r="K39" s="125"/>
      <c r="L39" s="125"/>
      <c r="M39" s="126"/>
      <c r="P39" s="158">
        <f>設定!J10</f>
        <v>0</v>
      </c>
      <c r="Q39" s="254">
        <f t="shared" si="8"/>
        <v>0</v>
      </c>
      <c r="R39" s="254">
        <f t="shared" si="9"/>
        <v>0</v>
      </c>
      <c r="S39" s="254">
        <f t="shared" si="10"/>
        <v>0</v>
      </c>
      <c r="T39" s="254">
        <f t="shared" si="11"/>
        <v>0</v>
      </c>
      <c r="U39" s="255">
        <f t="shared" si="12"/>
        <v>0</v>
      </c>
      <c r="V39" s="256">
        <f t="shared" si="13"/>
        <v>0</v>
      </c>
    </row>
    <row r="40" spans="2:22" ht="22" customHeight="1">
      <c r="B40" s="264">
        <f>設定!J11</f>
        <v>0</v>
      </c>
      <c r="C40" s="127"/>
      <c r="D40" s="127"/>
      <c r="E40" s="127"/>
      <c r="F40" s="127"/>
      <c r="G40" s="136"/>
      <c r="H40" s="127"/>
      <c r="I40" s="127"/>
      <c r="J40" s="127"/>
      <c r="K40" s="127"/>
      <c r="L40" s="127"/>
      <c r="M40" s="128"/>
      <c r="P40" s="257">
        <f>設定!J11</f>
        <v>0</v>
      </c>
      <c r="Q40" s="258">
        <f t="shared" si="8"/>
        <v>0</v>
      </c>
      <c r="R40" s="258">
        <f t="shared" si="9"/>
        <v>0</v>
      </c>
      <c r="S40" s="258">
        <f t="shared" si="10"/>
        <v>0</v>
      </c>
      <c r="T40" s="258">
        <f t="shared" si="11"/>
        <v>0</v>
      </c>
      <c r="U40" s="252">
        <f t="shared" si="12"/>
        <v>0</v>
      </c>
      <c r="V40" s="259">
        <f>SUM(Q40:U40)</f>
        <v>0</v>
      </c>
    </row>
    <row r="41" spans="2:22" ht="22" customHeight="1">
      <c r="B41" s="265">
        <f>設定!J12</f>
        <v>0</v>
      </c>
      <c r="C41" s="125"/>
      <c r="D41" s="125"/>
      <c r="E41" s="125"/>
      <c r="F41" s="125"/>
      <c r="G41" s="137"/>
      <c r="H41" s="125"/>
      <c r="I41" s="125"/>
      <c r="J41" s="125"/>
      <c r="K41" s="125"/>
      <c r="L41" s="125"/>
      <c r="M41" s="126"/>
      <c r="P41" s="158">
        <f>設定!J12</f>
        <v>0</v>
      </c>
      <c r="Q41" s="254">
        <f t="shared" si="8"/>
        <v>0</v>
      </c>
      <c r="R41" s="254">
        <f t="shared" si="9"/>
        <v>0</v>
      </c>
      <c r="S41" s="254">
        <f t="shared" si="10"/>
        <v>0</v>
      </c>
      <c r="T41" s="254">
        <f t="shared" si="11"/>
        <v>0</v>
      </c>
      <c r="U41" s="255">
        <f t="shared" si="12"/>
        <v>0</v>
      </c>
      <c r="V41" s="256">
        <f t="shared" si="13"/>
        <v>0</v>
      </c>
    </row>
    <row r="42" spans="2:22" ht="22" customHeight="1">
      <c r="B42" s="264">
        <f>設定!J13</f>
        <v>0</v>
      </c>
      <c r="C42" s="127"/>
      <c r="D42" s="127"/>
      <c r="E42" s="127"/>
      <c r="F42" s="127"/>
      <c r="G42" s="136"/>
      <c r="H42" s="127"/>
      <c r="I42" s="127"/>
      <c r="J42" s="127"/>
      <c r="K42" s="127"/>
      <c r="L42" s="127"/>
      <c r="M42" s="128"/>
      <c r="P42" s="257">
        <f>設定!J13</f>
        <v>0</v>
      </c>
      <c r="Q42" s="258">
        <f t="shared" si="8"/>
        <v>0</v>
      </c>
      <c r="R42" s="258">
        <f t="shared" si="9"/>
        <v>0</v>
      </c>
      <c r="S42" s="258">
        <f t="shared" si="10"/>
        <v>0</v>
      </c>
      <c r="T42" s="258">
        <f t="shared" si="11"/>
        <v>0</v>
      </c>
      <c r="U42" s="252">
        <f t="shared" si="12"/>
        <v>0</v>
      </c>
      <c r="V42" s="259">
        <f t="shared" si="13"/>
        <v>0</v>
      </c>
    </row>
    <row r="43" spans="2:22" ht="22" customHeight="1">
      <c r="B43" s="265">
        <f>設定!J14</f>
        <v>0</v>
      </c>
      <c r="C43" s="125"/>
      <c r="D43" s="125"/>
      <c r="E43" s="125"/>
      <c r="F43" s="125"/>
      <c r="G43" s="137"/>
      <c r="H43" s="125"/>
      <c r="I43" s="125"/>
      <c r="J43" s="125"/>
      <c r="K43" s="125"/>
      <c r="L43" s="125"/>
      <c r="M43" s="126"/>
      <c r="P43" s="158">
        <f>設定!J14</f>
        <v>0</v>
      </c>
      <c r="Q43" s="254">
        <f t="shared" si="8"/>
        <v>0</v>
      </c>
      <c r="R43" s="254">
        <f t="shared" si="9"/>
        <v>0</v>
      </c>
      <c r="S43" s="254">
        <f t="shared" si="10"/>
        <v>0</v>
      </c>
      <c r="T43" s="254">
        <f t="shared" si="11"/>
        <v>0</v>
      </c>
      <c r="U43" s="255">
        <f t="shared" si="12"/>
        <v>0</v>
      </c>
      <c r="V43" s="256">
        <f t="shared" si="13"/>
        <v>0</v>
      </c>
    </row>
    <row r="44" spans="2:22" s="178" customFormat="1" ht="22" customHeight="1">
      <c r="B44" s="266" t="s">
        <v>47</v>
      </c>
      <c r="C44" s="179"/>
      <c r="D44" s="179"/>
      <c r="E44" s="179"/>
      <c r="F44" s="179"/>
      <c r="G44" s="182"/>
      <c r="H44" s="179"/>
      <c r="I44" s="179"/>
      <c r="J44" s="179"/>
      <c r="K44" s="179"/>
      <c r="L44" s="179"/>
      <c r="M44" s="180"/>
      <c r="N44" s="104"/>
      <c r="P44" s="269" t="s">
        <v>47</v>
      </c>
      <c r="Q44" s="159"/>
      <c r="R44" s="159"/>
      <c r="S44" s="159"/>
      <c r="T44" s="159"/>
      <c r="U44" s="159"/>
      <c r="V44" s="177"/>
    </row>
    <row r="45" spans="2:22" ht="22" customHeight="1" thickBot="1">
      <c r="B45" s="267" t="s">
        <v>17</v>
      </c>
      <c r="C45" s="120">
        <f>SUM(C34:C43)</f>
        <v>0</v>
      </c>
      <c r="D45" s="120">
        <f t="shared" ref="D45:L45" si="14">SUM(D34:D43)</f>
        <v>0</v>
      </c>
      <c r="E45" s="120">
        <f>SUM(E34:E43)</f>
        <v>0</v>
      </c>
      <c r="F45" s="120">
        <f t="shared" si="14"/>
        <v>0</v>
      </c>
      <c r="G45" s="135">
        <f t="shared" si="14"/>
        <v>0</v>
      </c>
      <c r="H45" s="120">
        <f t="shared" si="14"/>
        <v>0</v>
      </c>
      <c r="I45" s="120">
        <f>SUM(I34:I43)</f>
        <v>0</v>
      </c>
      <c r="J45" s="120">
        <f t="shared" si="14"/>
        <v>0</v>
      </c>
      <c r="K45" s="120">
        <f>SUM(K34:K43)</f>
        <v>0</v>
      </c>
      <c r="L45" s="120">
        <f t="shared" si="14"/>
        <v>0</v>
      </c>
      <c r="M45" s="121">
        <f>SUM(M34:M43)</f>
        <v>0</v>
      </c>
      <c r="P45" s="260" t="s">
        <v>17</v>
      </c>
      <c r="Q45" s="261">
        <f>SUM(Q34:Q43)</f>
        <v>0</v>
      </c>
      <c r="R45" s="261">
        <f>SUM(R34:R43)</f>
        <v>0</v>
      </c>
      <c r="S45" s="261">
        <f t="shared" ref="S45:V45" si="15">SUM(S34:S43)</f>
        <v>0</v>
      </c>
      <c r="T45" s="261">
        <f t="shared" si="15"/>
        <v>0</v>
      </c>
      <c r="U45" s="261">
        <f t="shared" si="15"/>
        <v>0</v>
      </c>
      <c r="V45" s="262">
        <f t="shared" si="15"/>
        <v>0</v>
      </c>
    </row>
    <row r="46" spans="2:22" ht="19" thickTop="1"/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T13:V13"/>
    <mergeCell ref="T7:V7"/>
    <mergeCell ref="T9:V9"/>
    <mergeCell ref="T10:V10"/>
    <mergeCell ref="T11:V11"/>
    <mergeCell ref="T12:V12"/>
    <mergeCell ref="M2:N2"/>
    <mergeCell ref="P2:R2"/>
    <mergeCell ref="T2:V2"/>
    <mergeCell ref="T3:V3"/>
    <mergeCell ref="T6:V6"/>
    <mergeCell ref="B1:C1"/>
    <mergeCell ref="D2:E2"/>
    <mergeCell ref="G2:H2"/>
    <mergeCell ref="I2:J2"/>
    <mergeCell ref="K2:L2"/>
  </mergeCells>
  <phoneticPr fontId="1"/>
  <conditionalFormatting sqref="K15 K19:K20 K29">
    <cfRule type="expression" dxfId="129" priority="42">
      <formula>#REF!="浪費"</formula>
    </cfRule>
    <cfRule type="expression" dxfId="128" priority="43">
      <formula>#REF!="投資"</formula>
    </cfRule>
    <cfRule type="expression" dxfId="127" priority="44">
      <formula>#REF!="不明"</formula>
    </cfRule>
  </conditionalFormatting>
  <conditionalFormatting sqref="J15 J19:J20 J29 J46:J137">
    <cfRule type="expression" dxfId="126" priority="39">
      <formula>#REF!="浪費"</formula>
    </cfRule>
    <cfRule type="expression" dxfId="125" priority="40">
      <formula>#REF!="投資"</formula>
    </cfRule>
    <cfRule type="expression" dxfId="124" priority="41">
      <formula>#REF!="不明"</formula>
    </cfRule>
  </conditionalFormatting>
  <conditionalFormatting sqref="C30">
    <cfRule type="cellIs" dxfId="123" priority="38" operator="equal">
      <formula>0</formula>
    </cfRule>
  </conditionalFormatting>
  <conditionalFormatting sqref="C30:Q30">
    <cfRule type="cellIs" dxfId="122" priority="37" operator="equal">
      <formula>0</formula>
    </cfRule>
  </conditionalFormatting>
  <conditionalFormatting sqref="C45:M45">
    <cfRule type="cellIs" dxfId="121" priority="36" operator="equal">
      <formula>0</formula>
    </cfRule>
  </conditionalFormatting>
  <conditionalFormatting sqref="R30:T30">
    <cfRule type="cellIs" dxfId="120" priority="35" operator="equal">
      <formula>0</formula>
    </cfRule>
  </conditionalFormatting>
  <conditionalFormatting sqref="U30:V30">
    <cfRule type="cellIs" dxfId="119" priority="34" operator="equal">
      <formula>0</formula>
    </cfRule>
  </conditionalFormatting>
  <conditionalFormatting sqref="K21:K28">
    <cfRule type="expression" dxfId="118" priority="31">
      <formula>#REF!="浪費"</formula>
    </cfRule>
    <cfRule type="expression" dxfId="117" priority="32">
      <formula>#REF!="投資"</formula>
    </cfRule>
    <cfRule type="expression" dxfId="116" priority="33">
      <formula>#REF!="不明"</formula>
    </cfRule>
  </conditionalFormatting>
  <conditionalFormatting sqref="J21:J28">
    <cfRule type="expression" dxfId="115" priority="28">
      <formula>#REF!="浪費"</formula>
    </cfRule>
    <cfRule type="expression" dxfId="114" priority="29">
      <formula>#REF!="投資"</formula>
    </cfRule>
    <cfRule type="expression" dxfId="113" priority="30">
      <formula>#REF!="不明"</formula>
    </cfRule>
  </conditionalFormatting>
  <conditionalFormatting sqref="K34:K43">
    <cfRule type="expression" dxfId="112" priority="25">
      <formula>#REF!="浪費"</formula>
    </cfRule>
    <cfRule type="expression" dxfId="111" priority="26">
      <formula>#REF!="投資"</formula>
    </cfRule>
    <cfRule type="expression" dxfId="110" priority="27">
      <formula>#REF!="不明"</formula>
    </cfRule>
  </conditionalFormatting>
  <conditionalFormatting sqref="J34:J43">
    <cfRule type="expression" dxfId="109" priority="22">
      <formula>#REF!="浪費"</formula>
    </cfRule>
    <cfRule type="expression" dxfId="108" priority="23">
      <formula>#REF!="投資"</formula>
    </cfRule>
    <cfRule type="expression" dxfId="107" priority="24">
      <formula>#REF!="不明"</formula>
    </cfRule>
  </conditionalFormatting>
  <conditionalFormatting sqref="K44">
    <cfRule type="expression" dxfId="106" priority="19">
      <formula>#REF!="浪費"</formula>
    </cfRule>
    <cfRule type="expression" dxfId="105" priority="20">
      <formula>#REF!="投資"</formula>
    </cfRule>
    <cfRule type="expression" dxfId="104" priority="21">
      <formula>#REF!="不明"</formula>
    </cfRule>
  </conditionalFormatting>
  <conditionalFormatting sqref="J44">
    <cfRule type="expression" dxfId="103" priority="16">
      <formula>#REF!="浪費"</formula>
    </cfRule>
    <cfRule type="expression" dxfId="102" priority="17">
      <formula>#REF!="投資"</formula>
    </cfRule>
    <cfRule type="expression" dxfId="101" priority="18">
      <formula>#REF!="不明"</formula>
    </cfRule>
  </conditionalFormatting>
  <conditionalFormatting sqref="C30:V30 C45:M45">
    <cfRule type="cellIs" dxfId="100" priority="14" operator="equal">
      <formula>0</formula>
    </cfRule>
  </conditionalFormatting>
  <conditionalFormatting sqref="E14 H14 J14 L14 N14 Q14 T3:V3">
    <cfRule type="cellIs" dxfId="99" priority="13" operator="equal">
      <formula>0</formula>
    </cfRule>
  </conditionalFormatting>
  <conditionalFormatting sqref="C17:V18">
    <cfRule type="expression" dxfId="98" priority="10">
      <formula>C$16=1</formula>
    </cfRule>
    <cfRule type="expression" dxfId="97" priority="11">
      <formula>C$16=7</formula>
    </cfRule>
    <cfRule type="expression" dxfId="96" priority="12">
      <formula>COUNTIF(祝日,C$17)=1</formula>
    </cfRule>
  </conditionalFormatting>
  <conditionalFormatting sqref="C32:M33">
    <cfRule type="expression" dxfId="95" priority="7">
      <formula>C$31=7</formula>
    </cfRule>
    <cfRule type="expression" dxfId="94" priority="8">
      <formula>C$31=1</formula>
    </cfRule>
    <cfRule type="expression" dxfId="93" priority="9">
      <formula>COUNTIF(祝日,C$32)=1</formula>
    </cfRule>
  </conditionalFormatting>
  <conditionalFormatting sqref="R4:R14">
    <cfRule type="cellIs" dxfId="92" priority="4" operator="equal">
      <formula>0</formula>
    </cfRule>
  </conditionalFormatting>
  <conditionalFormatting sqref="Q44:V45">
    <cfRule type="cellIs" dxfId="91" priority="3" operator="equal">
      <formula>0</formula>
    </cfRule>
  </conditionalFormatting>
  <conditionalFormatting sqref="Q34:V43">
    <cfRule type="cellIs" dxfId="90" priority="2" operator="equal">
      <formula>0</formula>
    </cfRule>
  </conditionalFormatting>
  <conditionalFormatting sqref="T7:V7 T10:V10 T13:V13">
    <cfRule type="cellIs" dxfId="89" priority="1" operator="equal">
      <formula>0</formula>
    </cfRule>
  </conditionalFormatting>
  <pageMargins left="0" right="0" top="0" bottom="0" header="0.31496062992125984" footer="0.31496062992125984"/>
  <pageSetup paperSize="9" scale="67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FB5F9-B698-4F62-9F7D-26A18BD0E939}">
  <sheetPr>
    <tabColor theme="8" tint="0.59999389629810485"/>
    <pageSetUpPr fitToPage="1"/>
  </sheetPr>
  <dimension ref="A1:AH46"/>
  <sheetViews>
    <sheetView showGridLines="0" workbookViewId="0">
      <selection activeCell="C19" sqref="C19"/>
    </sheetView>
  </sheetViews>
  <sheetFormatPr baseColWidth="10" defaultColWidth="8.83203125" defaultRowHeight="18"/>
  <cols>
    <col min="1" max="1" width="5.1640625" style="105" customWidth="1"/>
    <col min="2" max="2" width="11.1640625" style="114" customWidth="1"/>
    <col min="3" max="3" width="11.1640625" style="101" customWidth="1"/>
    <col min="4" max="4" width="11.6640625" style="101" customWidth="1"/>
    <col min="5" max="5" width="11.1640625" style="101" customWidth="1"/>
    <col min="6" max="6" width="11.1640625" style="105" customWidth="1"/>
    <col min="7" max="8" width="11.1640625" style="101" customWidth="1"/>
    <col min="9" max="9" width="11.1640625" style="103" customWidth="1"/>
    <col min="10" max="10" width="11.1640625" style="102" customWidth="1"/>
    <col min="11" max="11" width="11.1640625" style="103" customWidth="1"/>
    <col min="12" max="12" width="11.1640625" style="104" customWidth="1"/>
    <col min="13" max="22" width="11.1640625" style="103" customWidth="1"/>
    <col min="23" max="34" width="10.6640625" style="105" customWidth="1"/>
    <col min="35" max="46" width="8.6640625" style="105" customWidth="1"/>
    <col min="47" max="16384" width="8.83203125" style="105"/>
  </cols>
  <sheetData>
    <row r="1" spans="1:22" ht="40.5" customHeight="1" thickBot="1">
      <c r="A1" s="99"/>
      <c r="B1" s="403"/>
      <c r="C1" s="404"/>
      <c r="D1" s="100"/>
      <c r="E1" s="100"/>
      <c r="F1" s="133"/>
      <c r="I1" s="102"/>
    </row>
    <row r="2" spans="1:22" s="112" customFormat="1" ht="22" customHeight="1" thickTop="1">
      <c r="D2" s="391" t="s">
        <v>10</v>
      </c>
      <c r="E2" s="392"/>
      <c r="F2" s="170"/>
      <c r="G2" s="391" t="s">
        <v>135</v>
      </c>
      <c r="H2" s="392"/>
      <c r="I2" s="391" t="s">
        <v>136</v>
      </c>
      <c r="J2" s="392"/>
      <c r="K2" s="391" t="s">
        <v>137</v>
      </c>
      <c r="L2" s="392"/>
      <c r="M2" s="391" t="s">
        <v>138</v>
      </c>
      <c r="N2" s="392"/>
      <c r="O2" s="170"/>
      <c r="P2" s="388" t="s">
        <v>139</v>
      </c>
      <c r="Q2" s="389"/>
      <c r="R2" s="390"/>
      <c r="S2" s="171"/>
      <c r="T2" s="394" t="s">
        <v>140</v>
      </c>
      <c r="U2" s="395"/>
      <c r="V2" s="396"/>
    </row>
    <row r="3" spans="1:22" s="112" customFormat="1" ht="22" customHeight="1" thickBot="1">
      <c r="D3" s="131" t="s">
        <v>11</v>
      </c>
      <c r="E3" s="132" t="s">
        <v>9</v>
      </c>
      <c r="F3" s="98"/>
      <c r="G3" s="131" t="s">
        <v>11</v>
      </c>
      <c r="H3" s="132" t="s">
        <v>9</v>
      </c>
      <c r="I3" s="131" t="s">
        <v>11</v>
      </c>
      <c r="J3" s="132" t="s">
        <v>9</v>
      </c>
      <c r="K3" s="131" t="s">
        <v>19</v>
      </c>
      <c r="L3" s="132" t="s">
        <v>9</v>
      </c>
      <c r="M3" s="131" t="s">
        <v>19</v>
      </c>
      <c r="N3" s="132" t="s">
        <v>9</v>
      </c>
      <c r="O3" s="98"/>
      <c r="P3" s="131" t="s">
        <v>19</v>
      </c>
      <c r="Q3" s="234" t="s">
        <v>41</v>
      </c>
      <c r="R3" s="132" t="s">
        <v>9</v>
      </c>
      <c r="T3" s="405">
        <f>特別費!P66</f>
        <v>0</v>
      </c>
      <c r="U3" s="406"/>
      <c r="V3" s="407"/>
    </row>
    <row r="4" spans="1:22" s="112" customFormat="1" ht="22" customHeight="1" thickTop="1">
      <c r="D4" s="231">
        <f>設定!B5</f>
        <v>0</v>
      </c>
      <c r="E4" s="227"/>
      <c r="F4" s="153"/>
      <c r="G4" s="231" t="str">
        <f>設定!D5</f>
        <v>所得税</v>
      </c>
      <c r="H4" s="227"/>
      <c r="I4" s="231">
        <f>設定!F5</f>
        <v>0</v>
      </c>
      <c r="J4" s="227"/>
      <c r="K4" s="228"/>
      <c r="L4" s="229"/>
      <c r="M4" s="231" t="str">
        <f>設定!H5</f>
        <v>住居費</v>
      </c>
      <c r="N4" s="227"/>
      <c r="O4" s="153"/>
      <c r="P4" s="231" t="str">
        <f>設定!J5</f>
        <v>食費</v>
      </c>
      <c r="Q4" s="230"/>
      <c r="R4" s="233">
        <f t="shared" ref="R4:R13" si="0">V34</f>
        <v>0</v>
      </c>
      <c r="T4" s="113"/>
      <c r="U4" s="113"/>
      <c r="V4" s="113"/>
    </row>
    <row r="5" spans="1:22" s="112" customFormat="1" ht="22" customHeight="1" thickBot="1">
      <c r="D5" s="231">
        <f>設定!B6</f>
        <v>0</v>
      </c>
      <c r="E5" s="227"/>
      <c r="F5" s="153"/>
      <c r="G5" s="231" t="str">
        <f>設定!D6</f>
        <v>住民税</v>
      </c>
      <c r="H5" s="227"/>
      <c r="I5" s="231">
        <f>設定!F6</f>
        <v>0</v>
      </c>
      <c r="J5" s="227"/>
      <c r="K5" s="228"/>
      <c r="L5" s="229"/>
      <c r="M5" s="231">
        <f>設定!H6</f>
        <v>0</v>
      </c>
      <c r="N5" s="227"/>
      <c r="O5" s="153"/>
      <c r="P5" s="231">
        <f>設定!J6</f>
        <v>0</v>
      </c>
      <c r="Q5" s="230"/>
      <c r="R5" s="233">
        <f t="shared" si="0"/>
        <v>0</v>
      </c>
      <c r="T5" s="134" t="s">
        <v>141</v>
      </c>
      <c r="U5" s="172"/>
      <c r="V5" s="172"/>
    </row>
    <row r="6" spans="1:22" s="112" customFormat="1" ht="22" customHeight="1" thickTop="1">
      <c r="D6" s="231">
        <f>設定!B7</f>
        <v>0</v>
      </c>
      <c r="E6" s="227"/>
      <c r="F6" s="153"/>
      <c r="G6" s="231" t="str">
        <f>設定!D7</f>
        <v>健康保険</v>
      </c>
      <c r="H6" s="227"/>
      <c r="I6" s="231">
        <f>設定!F7</f>
        <v>0</v>
      </c>
      <c r="J6" s="227"/>
      <c r="K6" s="228"/>
      <c r="L6" s="229"/>
      <c r="M6" s="231">
        <f>設定!H7</f>
        <v>0</v>
      </c>
      <c r="N6" s="227"/>
      <c r="O6" s="153"/>
      <c r="P6" s="231">
        <f>設定!J7</f>
        <v>0</v>
      </c>
      <c r="Q6" s="230"/>
      <c r="R6" s="233">
        <f t="shared" si="0"/>
        <v>0</v>
      </c>
      <c r="T6" s="394" t="s">
        <v>41</v>
      </c>
      <c r="U6" s="395"/>
      <c r="V6" s="396"/>
    </row>
    <row r="7" spans="1:22" s="112" customFormat="1" ht="22" customHeight="1" thickBot="1">
      <c r="D7" s="231">
        <f>設定!B8</f>
        <v>0</v>
      </c>
      <c r="E7" s="227"/>
      <c r="F7" s="153"/>
      <c r="G7" s="231" t="str">
        <f>設定!D8</f>
        <v>厚生年金</v>
      </c>
      <c r="H7" s="227"/>
      <c r="I7" s="231">
        <f>設定!F8</f>
        <v>0</v>
      </c>
      <c r="J7" s="227"/>
      <c r="K7" s="228"/>
      <c r="L7" s="229"/>
      <c r="M7" s="231">
        <f>設定!H8</f>
        <v>0</v>
      </c>
      <c r="N7" s="227"/>
      <c r="O7" s="153"/>
      <c r="P7" s="231">
        <f>設定!J8</f>
        <v>0</v>
      </c>
      <c r="Q7" s="230"/>
      <c r="R7" s="233">
        <f t="shared" si="0"/>
        <v>0</v>
      </c>
      <c r="T7" s="397">
        <f>E14-SUM(H14,J14,N14,T3,L14)</f>
        <v>0</v>
      </c>
      <c r="U7" s="398"/>
      <c r="V7" s="399"/>
    </row>
    <row r="8" spans="1:22" s="112" customFormat="1" ht="22" customHeight="1" thickTop="1" thickBot="1">
      <c r="D8" s="231">
        <f>設定!B9</f>
        <v>0</v>
      </c>
      <c r="E8" s="227"/>
      <c r="F8" s="153"/>
      <c r="G8" s="231">
        <f>設定!D9</f>
        <v>0</v>
      </c>
      <c r="H8" s="227"/>
      <c r="I8" s="231">
        <f>設定!F9</f>
        <v>0</v>
      </c>
      <c r="J8" s="227"/>
      <c r="K8" s="228"/>
      <c r="L8" s="229"/>
      <c r="M8" s="231">
        <f>設定!H9</f>
        <v>0</v>
      </c>
      <c r="N8" s="227"/>
      <c r="O8" s="153"/>
      <c r="P8" s="231">
        <f>設定!J9</f>
        <v>0</v>
      </c>
      <c r="Q8" s="230"/>
      <c r="R8" s="233">
        <f t="shared" si="0"/>
        <v>0</v>
      </c>
      <c r="T8" s="190" t="s">
        <v>142</v>
      </c>
      <c r="U8" s="190"/>
      <c r="V8" s="190"/>
    </row>
    <row r="9" spans="1:22" s="112" customFormat="1" ht="22" customHeight="1" thickTop="1">
      <c r="D9" s="231">
        <f>設定!B10</f>
        <v>0</v>
      </c>
      <c r="E9" s="227"/>
      <c r="F9" s="153"/>
      <c r="G9" s="231">
        <f>設定!D10</f>
        <v>0</v>
      </c>
      <c r="H9" s="227"/>
      <c r="I9" s="231">
        <f>設定!F10</f>
        <v>0</v>
      </c>
      <c r="J9" s="227"/>
      <c r="K9" s="228"/>
      <c r="L9" s="229"/>
      <c r="M9" s="231">
        <f>設定!H10</f>
        <v>0</v>
      </c>
      <c r="N9" s="227"/>
      <c r="O9" s="153"/>
      <c r="P9" s="231">
        <f>設定!J10</f>
        <v>0</v>
      </c>
      <c r="Q9" s="230"/>
      <c r="R9" s="233">
        <f t="shared" si="0"/>
        <v>0</v>
      </c>
      <c r="T9" s="394" t="s">
        <v>29</v>
      </c>
      <c r="U9" s="395"/>
      <c r="V9" s="396"/>
    </row>
    <row r="10" spans="1:22" s="112" customFormat="1" ht="22" customHeight="1" thickBot="1">
      <c r="D10" s="231">
        <f>設定!B11</f>
        <v>0</v>
      </c>
      <c r="E10" s="227"/>
      <c r="F10" s="153"/>
      <c r="G10" s="231">
        <f>設定!D11</f>
        <v>0</v>
      </c>
      <c r="H10" s="227"/>
      <c r="I10" s="231">
        <f>設定!F11</f>
        <v>0</v>
      </c>
      <c r="J10" s="227"/>
      <c r="K10" s="228"/>
      <c r="L10" s="229"/>
      <c r="M10" s="231">
        <f>設定!H11</f>
        <v>0</v>
      </c>
      <c r="N10" s="227"/>
      <c r="O10" s="153"/>
      <c r="P10" s="231">
        <f>設定!J11</f>
        <v>0</v>
      </c>
      <c r="Q10" s="230"/>
      <c r="R10" s="233">
        <f t="shared" si="0"/>
        <v>0</v>
      </c>
      <c r="T10" s="400">
        <f>SUM(H14,J14,N14,R14,T3,L14)</f>
        <v>0</v>
      </c>
      <c r="U10" s="401"/>
      <c r="V10" s="402"/>
    </row>
    <row r="11" spans="1:22" s="112" customFormat="1" ht="22" customHeight="1" thickTop="1" thickBot="1">
      <c r="D11" s="231">
        <f>設定!B12</f>
        <v>0</v>
      </c>
      <c r="E11" s="227"/>
      <c r="F11" s="153"/>
      <c r="G11" s="231">
        <f>設定!D12</f>
        <v>0</v>
      </c>
      <c r="H11" s="227"/>
      <c r="I11" s="231">
        <f>設定!F12</f>
        <v>0</v>
      </c>
      <c r="J11" s="227"/>
      <c r="K11" s="228"/>
      <c r="L11" s="229"/>
      <c r="M11" s="231">
        <f>設定!H12</f>
        <v>0</v>
      </c>
      <c r="N11" s="227"/>
      <c r="O11" s="153"/>
      <c r="P11" s="231">
        <f>設定!J12</f>
        <v>0</v>
      </c>
      <c r="Q11" s="230"/>
      <c r="R11" s="233">
        <f t="shared" si="0"/>
        <v>0</v>
      </c>
      <c r="T11" s="393" t="s">
        <v>58</v>
      </c>
      <c r="U11" s="393"/>
      <c r="V11" s="393"/>
    </row>
    <row r="12" spans="1:22" s="112" customFormat="1" ht="22" customHeight="1" thickTop="1">
      <c r="D12" s="231">
        <f>設定!B13</f>
        <v>0</v>
      </c>
      <c r="E12" s="227"/>
      <c r="F12" s="153"/>
      <c r="G12" s="231">
        <f>設定!D13</f>
        <v>0</v>
      </c>
      <c r="H12" s="227"/>
      <c r="I12" s="231">
        <f>設定!F13</f>
        <v>0</v>
      </c>
      <c r="J12" s="227"/>
      <c r="K12" s="228"/>
      <c r="L12" s="229"/>
      <c r="M12" s="231">
        <f>設定!H13</f>
        <v>0</v>
      </c>
      <c r="N12" s="227"/>
      <c r="O12" s="153"/>
      <c r="P12" s="231">
        <f>設定!J13</f>
        <v>0</v>
      </c>
      <c r="Q12" s="230"/>
      <c r="R12" s="233">
        <f t="shared" si="0"/>
        <v>0</v>
      </c>
      <c r="T12" s="394" t="s">
        <v>59</v>
      </c>
      <c r="U12" s="395"/>
      <c r="V12" s="396"/>
    </row>
    <row r="13" spans="1:22" s="112" customFormat="1" ht="22" customHeight="1" thickBot="1">
      <c r="D13" s="231">
        <f>設定!B14</f>
        <v>0</v>
      </c>
      <c r="E13" s="227"/>
      <c r="F13" s="153"/>
      <c r="G13" s="231">
        <f>設定!D14</f>
        <v>0</v>
      </c>
      <c r="H13" s="227"/>
      <c r="I13" s="231">
        <f>設定!F14</f>
        <v>0</v>
      </c>
      <c r="J13" s="227"/>
      <c r="K13" s="228"/>
      <c r="L13" s="229"/>
      <c r="M13" s="231">
        <f>設定!H14</f>
        <v>0</v>
      </c>
      <c r="N13" s="227"/>
      <c r="O13" s="153"/>
      <c r="P13" s="231">
        <f>設定!J14</f>
        <v>0</v>
      </c>
      <c r="Q13" s="230"/>
      <c r="R13" s="233">
        <f t="shared" si="0"/>
        <v>0</v>
      </c>
      <c r="T13" s="397">
        <f>E14-T10</f>
        <v>0</v>
      </c>
      <c r="U13" s="398"/>
      <c r="V13" s="399"/>
    </row>
    <row r="14" spans="1:22" s="112" customFormat="1" ht="22" customHeight="1" thickTop="1" thickBot="1">
      <c r="B14" s="221">
        <v>2023</v>
      </c>
      <c r="C14" s="221">
        <v>11</v>
      </c>
      <c r="D14" s="151" t="s">
        <v>17</v>
      </c>
      <c r="E14" s="232">
        <f>SUM(E4:E13)</f>
        <v>0</v>
      </c>
      <c r="F14" s="153"/>
      <c r="G14" s="151" t="s">
        <v>17</v>
      </c>
      <c r="H14" s="232">
        <f>SUM(H4:H13)</f>
        <v>0</v>
      </c>
      <c r="I14" s="151" t="s">
        <v>17</v>
      </c>
      <c r="J14" s="232">
        <f>SUM(J4:J13)</f>
        <v>0</v>
      </c>
      <c r="K14" s="151" t="s">
        <v>17</v>
      </c>
      <c r="L14" s="232">
        <f>SUM(L4:L13)</f>
        <v>0</v>
      </c>
      <c r="M14" s="151" t="s">
        <v>17</v>
      </c>
      <c r="N14" s="232">
        <f>SUM(N4:N13)</f>
        <v>0</v>
      </c>
      <c r="O14" s="153"/>
      <c r="P14" s="151" t="s">
        <v>17</v>
      </c>
      <c r="Q14" s="251">
        <f>SUM(Q4:Q13)</f>
        <v>0</v>
      </c>
      <c r="R14" s="232">
        <f>SUM(R4:R13)</f>
        <v>0</v>
      </c>
    </row>
    <row r="15" spans="1:22" s="112" customFormat="1" ht="22" customHeight="1" thickTop="1">
      <c r="B15" s="114"/>
      <c r="C15" s="101"/>
      <c r="D15" s="101"/>
      <c r="E15" s="101"/>
      <c r="F15" s="105"/>
      <c r="G15" s="101"/>
      <c r="H15" s="101"/>
      <c r="I15" s="103"/>
      <c r="J15" s="102"/>
      <c r="K15" s="103"/>
    </row>
    <row r="16" spans="1:22" s="112" customFormat="1" ht="22" customHeight="1" thickBot="1">
      <c r="B16" s="115" t="s">
        <v>36</v>
      </c>
      <c r="C16" s="211">
        <f>WEEKDAY(C17)</f>
        <v>4</v>
      </c>
      <c r="D16" s="211">
        <f t="shared" ref="D16:V16" si="1">WEEKDAY(D17)</f>
        <v>5</v>
      </c>
      <c r="E16" s="211">
        <f t="shared" si="1"/>
        <v>6</v>
      </c>
      <c r="F16" s="211">
        <f t="shared" si="1"/>
        <v>7</v>
      </c>
      <c r="G16" s="211">
        <f t="shared" si="1"/>
        <v>1</v>
      </c>
      <c r="H16" s="211">
        <f t="shared" si="1"/>
        <v>2</v>
      </c>
      <c r="I16" s="211">
        <f t="shared" si="1"/>
        <v>3</v>
      </c>
      <c r="J16" s="211">
        <f t="shared" si="1"/>
        <v>4</v>
      </c>
      <c r="K16" s="211">
        <f t="shared" si="1"/>
        <v>5</v>
      </c>
      <c r="L16" s="211">
        <f t="shared" si="1"/>
        <v>6</v>
      </c>
      <c r="M16" s="211">
        <f t="shared" si="1"/>
        <v>7</v>
      </c>
      <c r="N16" s="211">
        <f t="shared" si="1"/>
        <v>1</v>
      </c>
      <c r="O16" s="211">
        <f t="shared" si="1"/>
        <v>2</v>
      </c>
      <c r="P16" s="211">
        <f t="shared" si="1"/>
        <v>3</v>
      </c>
      <c r="Q16" s="211">
        <f t="shared" si="1"/>
        <v>4</v>
      </c>
      <c r="R16" s="211">
        <f t="shared" si="1"/>
        <v>5</v>
      </c>
      <c r="S16" s="211">
        <f t="shared" si="1"/>
        <v>6</v>
      </c>
      <c r="T16" s="211">
        <f t="shared" si="1"/>
        <v>7</v>
      </c>
      <c r="U16" s="211">
        <f t="shared" si="1"/>
        <v>1</v>
      </c>
      <c r="V16" s="211">
        <f t="shared" si="1"/>
        <v>2</v>
      </c>
    </row>
    <row r="17" spans="1:34" s="112" customFormat="1" ht="22" customHeight="1" thickTop="1">
      <c r="A17" s="116"/>
      <c r="B17" s="140" t="s">
        <v>62</v>
      </c>
      <c r="C17" s="212">
        <f>DATE(B14,C14,設定!L5)</f>
        <v>45231</v>
      </c>
      <c r="D17" s="212">
        <f>C17+1</f>
        <v>45232</v>
      </c>
      <c r="E17" s="212">
        <f>D17+1</f>
        <v>45233</v>
      </c>
      <c r="F17" s="212">
        <f t="shared" ref="F17:V17" si="2">E17+1</f>
        <v>45234</v>
      </c>
      <c r="G17" s="212">
        <f t="shared" si="2"/>
        <v>45235</v>
      </c>
      <c r="H17" s="212">
        <f t="shared" si="2"/>
        <v>45236</v>
      </c>
      <c r="I17" s="212">
        <f t="shared" si="2"/>
        <v>45237</v>
      </c>
      <c r="J17" s="212">
        <f t="shared" si="2"/>
        <v>45238</v>
      </c>
      <c r="K17" s="212">
        <f t="shared" si="2"/>
        <v>45239</v>
      </c>
      <c r="L17" s="212">
        <f t="shared" si="2"/>
        <v>45240</v>
      </c>
      <c r="M17" s="212">
        <f t="shared" si="2"/>
        <v>45241</v>
      </c>
      <c r="N17" s="212">
        <f t="shared" si="2"/>
        <v>45242</v>
      </c>
      <c r="O17" s="212">
        <f t="shared" si="2"/>
        <v>45243</v>
      </c>
      <c r="P17" s="212">
        <f t="shared" si="2"/>
        <v>45244</v>
      </c>
      <c r="Q17" s="212">
        <f t="shared" si="2"/>
        <v>45245</v>
      </c>
      <c r="R17" s="212">
        <f t="shared" si="2"/>
        <v>45246</v>
      </c>
      <c r="S17" s="212">
        <f t="shared" si="2"/>
        <v>45247</v>
      </c>
      <c r="T17" s="212">
        <f t="shared" si="2"/>
        <v>45248</v>
      </c>
      <c r="U17" s="212">
        <f t="shared" si="2"/>
        <v>45249</v>
      </c>
      <c r="V17" s="213">
        <f t="shared" si="2"/>
        <v>45250</v>
      </c>
    </row>
    <row r="18" spans="1:34" s="112" customFormat="1" ht="22" customHeight="1" thickBot="1">
      <c r="A18" s="116"/>
      <c r="B18" s="139" t="s">
        <v>60</v>
      </c>
      <c r="C18" s="214">
        <f>C17</f>
        <v>45231</v>
      </c>
      <c r="D18" s="214">
        <f t="shared" ref="D18:V18" si="3">D17</f>
        <v>45232</v>
      </c>
      <c r="E18" s="214">
        <f t="shared" si="3"/>
        <v>45233</v>
      </c>
      <c r="F18" s="214">
        <f t="shared" si="3"/>
        <v>45234</v>
      </c>
      <c r="G18" s="214">
        <f t="shared" si="3"/>
        <v>45235</v>
      </c>
      <c r="H18" s="214">
        <f t="shared" si="3"/>
        <v>45236</v>
      </c>
      <c r="I18" s="214">
        <f t="shared" si="3"/>
        <v>45237</v>
      </c>
      <c r="J18" s="214">
        <f t="shared" si="3"/>
        <v>45238</v>
      </c>
      <c r="K18" s="214">
        <f t="shared" si="3"/>
        <v>45239</v>
      </c>
      <c r="L18" s="214">
        <f t="shared" si="3"/>
        <v>45240</v>
      </c>
      <c r="M18" s="214">
        <f t="shared" si="3"/>
        <v>45241</v>
      </c>
      <c r="N18" s="214">
        <f t="shared" si="3"/>
        <v>45242</v>
      </c>
      <c r="O18" s="214">
        <f t="shared" si="3"/>
        <v>45243</v>
      </c>
      <c r="P18" s="214">
        <f t="shared" si="3"/>
        <v>45244</v>
      </c>
      <c r="Q18" s="214">
        <f t="shared" si="3"/>
        <v>45245</v>
      </c>
      <c r="R18" s="214">
        <f t="shared" si="3"/>
        <v>45246</v>
      </c>
      <c r="S18" s="214">
        <f t="shared" si="3"/>
        <v>45247</v>
      </c>
      <c r="T18" s="214">
        <f t="shared" si="3"/>
        <v>45248</v>
      </c>
      <c r="U18" s="214">
        <f t="shared" si="3"/>
        <v>45249</v>
      </c>
      <c r="V18" s="215">
        <f t="shared" si="3"/>
        <v>45250</v>
      </c>
    </row>
    <row r="19" spans="1:34" s="112" customFormat="1" ht="22" customHeight="1" thickTop="1">
      <c r="B19" s="264" t="str">
        <f>設定!J5</f>
        <v>食費</v>
      </c>
      <c r="C19" s="155"/>
      <c r="D19" s="127"/>
      <c r="E19" s="127"/>
      <c r="F19" s="127"/>
      <c r="G19" s="127"/>
      <c r="H19" s="127"/>
      <c r="I19" s="218"/>
      <c r="J19" s="136"/>
      <c r="K19" s="127"/>
      <c r="L19" s="127"/>
      <c r="M19" s="127"/>
      <c r="N19" s="127"/>
      <c r="O19" s="127"/>
      <c r="P19" s="218"/>
      <c r="Q19" s="136"/>
      <c r="R19" s="127"/>
      <c r="S19" s="127"/>
      <c r="T19" s="127"/>
      <c r="U19" s="127"/>
      <c r="V19" s="128"/>
    </row>
    <row r="20" spans="1:34" s="112" customFormat="1" ht="22" customHeight="1">
      <c r="B20" s="265">
        <f>設定!J6</f>
        <v>0</v>
      </c>
      <c r="C20" s="159"/>
      <c r="D20" s="125"/>
      <c r="E20" s="125"/>
      <c r="F20" s="125"/>
      <c r="G20" s="125"/>
      <c r="H20" s="125"/>
      <c r="I20" s="125"/>
      <c r="J20" s="137"/>
      <c r="K20" s="125"/>
      <c r="L20" s="125"/>
      <c r="M20" s="125"/>
      <c r="N20" s="125"/>
      <c r="O20" s="125"/>
      <c r="P20" s="125"/>
      <c r="Q20" s="137"/>
      <c r="R20" s="125"/>
      <c r="S20" s="125"/>
      <c r="T20" s="125"/>
      <c r="U20" s="125"/>
      <c r="V20" s="126"/>
    </row>
    <row r="21" spans="1:34" s="112" customFormat="1" ht="22" customHeight="1">
      <c r="B21" s="264">
        <f>設定!J7</f>
        <v>0</v>
      </c>
      <c r="C21" s="155"/>
      <c r="D21" s="127"/>
      <c r="E21" s="127"/>
      <c r="F21" s="127"/>
      <c r="G21" s="127"/>
      <c r="H21" s="127"/>
      <c r="I21" s="127"/>
      <c r="J21" s="136"/>
      <c r="K21" s="127"/>
      <c r="L21" s="127"/>
      <c r="M21" s="127"/>
      <c r="N21" s="127"/>
      <c r="O21" s="127"/>
      <c r="P21" s="127"/>
      <c r="Q21" s="136"/>
      <c r="R21" s="127"/>
      <c r="S21" s="127"/>
      <c r="T21" s="127"/>
      <c r="U21" s="127"/>
      <c r="V21" s="128"/>
    </row>
    <row r="22" spans="1:34" s="112" customFormat="1" ht="22" customHeight="1">
      <c r="B22" s="265">
        <f>設定!J8</f>
        <v>0</v>
      </c>
      <c r="C22" s="159"/>
      <c r="D22" s="125"/>
      <c r="E22" s="125"/>
      <c r="F22" s="125"/>
      <c r="G22" s="125"/>
      <c r="H22" s="125"/>
      <c r="I22" s="125"/>
      <c r="J22" s="137"/>
      <c r="K22" s="125"/>
      <c r="L22" s="125"/>
      <c r="M22" s="125"/>
      <c r="N22" s="125"/>
      <c r="O22" s="125"/>
      <c r="P22" s="125"/>
      <c r="Q22" s="137"/>
      <c r="R22" s="125"/>
      <c r="S22" s="125"/>
      <c r="T22" s="125"/>
      <c r="U22" s="125"/>
      <c r="V22" s="126"/>
    </row>
    <row r="23" spans="1:34" s="112" customFormat="1" ht="22" customHeight="1">
      <c r="B23" s="264">
        <f>設定!J9</f>
        <v>0</v>
      </c>
      <c r="C23" s="155"/>
      <c r="D23" s="127"/>
      <c r="E23" s="127"/>
      <c r="F23" s="127"/>
      <c r="G23" s="127"/>
      <c r="H23" s="127"/>
      <c r="I23" s="127"/>
      <c r="J23" s="136"/>
      <c r="K23" s="127"/>
      <c r="L23" s="127"/>
      <c r="M23" s="127"/>
      <c r="N23" s="127"/>
      <c r="O23" s="127"/>
      <c r="P23" s="127"/>
      <c r="Q23" s="136"/>
      <c r="R23" s="127"/>
      <c r="S23" s="127"/>
      <c r="T23" s="127"/>
      <c r="U23" s="127"/>
      <c r="V23" s="128"/>
    </row>
    <row r="24" spans="1:34" s="112" customFormat="1" ht="22" customHeight="1">
      <c r="B24" s="265">
        <f>設定!J10</f>
        <v>0</v>
      </c>
      <c r="C24" s="159"/>
      <c r="D24" s="125"/>
      <c r="E24" s="125"/>
      <c r="F24" s="125"/>
      <c r="G24" s="125"/>
      <c r="H24" s="125"/>
      <c r="I24" s="125"/>
      <c r="J24" s="137"/>
      <c r="K24" s="125"/>
      <c r="L24" s="125"/>
      <c r="M24" s="125"/>
      <c r="N24" s="125"/>
      <c r="O24" s="125"/>
      <c r="P24" s="125"/>
      <c r="Q24" s="137"/>
      <c r="R24" s="125"/>
      <c r="S24" s="125"/>
      <c r="T24" s="125"/>
      <c r="U24" s="125"/>
      <c r="V24" s="126"/>
    </row>
    <row r="25" spans="1:34" s="112" customFormat="1" ht="22" customHeight="1">
      <c r="B25" s="264">
        <f>設定!J11</f>
        <v>0</v>
      </c>
      <c r="C25" s="155"/>
      <c r="D25" s="127"/>
      <c r="E25" s="127"/>
      <c r="F25" s="127"/>
      <c r="G25" s="127"/>
      <c r="H25" s="127"/>
      <c r="I25" s="127"/>
      <c r="J25" s="136"/>
      <c r="K25" s="127"/>
      <c r="L25" s="127"/>
      <c r="M25" s="127"/>
      <c r="N25" s="127"/>
      <c r="O25" s="127"/>
      <c r="P25" s="127"/>
      <c r="Q25" s="136"/>
      <c r="R25" s="127"/>
      <c r="S25" s="127"/>
      <c r="T25" s="127"/>
      <c r="U25" s="127"/>
      <c r="V25" s="128"/>
    </row>
    <row r="26" spans="1:34" s="112" customFormat="1" ht="22" customHeight="1">
      <c r="B26" s="265">
        <f>設定!J12</f>
        <v>0</v>
      </c>
      <c r="C26" s="125"/>
      <c r="D26" s="125"/>
      <c r="E26" s="125"/>
      <c r="F26" s="125"/>
      <c r="G26" s="125"/>
      <c r="H26" s="125"/>
      <c r="I26" s="125"/>
      <c r="J26" s="137"/>
      <c r="K26" s="125"/>
      <c r="L26" s="125"/>
      <c r="M26" s="125"/>
      <c r="N26" s="125"/>
      <c r="O26" s="125"/>
      <c r="P26" s="125"/>
      <c r="Q26" s="137"/>
      <c r="R26" s="125"/>
      <c r="S26" s="125"/>
      <c r="T26" s="125"/>
      <c r="U26" s="125"/>
      <c r="V26" s="126"/>
    </row>
    <row r="27" spans="1:34" s="112" customFormat="1" ht="22" customHeight="1">
      <c r="B27" s="264">
        <f>設定!J13</f>
        <v>0</v>
      </c>
      <c r="C27" s="127"/>
      <c r="D27" s="127"/>
      <c r="E27" s="127"/>
      <c r="F27" s="127"/>
      <c r="G27" s="127"/>
      <c r="H27" s="127"/>
      <c r="I27" s="127"/>
      <c r="J27" s="136"/>
      <c r="K27" s="127"/>
      <c r="L27" s="127"/>
      <c r="M27" s="127"/>
      <c r="N27" s="127"/>
      <c r="O27" s="127"/>
      <c r="P27" s="127"/>
      <c r="Q27" s="136"/>
      <c r="R27" s="127"/>
      <c r="S27" s="127"/>
      <c r="T27" s="127"/>
      <c r="U27" s="127"/>
      <c r="V27" s="128"/>
    </row>
    <row r="28" spans="1:34" s="112" customFormat="1" ht="22" customHeight="1">
      <c r="B28" s="265">
        <f>設定!J14</f>
        <v>0</v>
      </c>
      <c r="C28" s="125"/>
      <c r="D28" s="125"/>
      <c r="E28" s="125"/>
      <c r="F28" s="125"/>
      <c r="G28" s="125"/>
      <c r="H28" s="125"/>
      <c r="I28" s="125"/>
      <c r="J28" s="137"/>
      <c r="K28" s="125"/>
      <c r="L28" s="125"/>
      <c r="M28" s="125"/>
      <c r="N28" s="125"/>
      <c r="O28" s="125"/>
      <c r="P28" s="125"/>
      <c r="Q28" s="137"/>
      <c r="R28" s="125"/>
      <c r="S28" s="125"/>
      <c r="T28" s="125"/>
      <c r="U28" s="125"/>
      <c r="V28" s="126"/>
    </row>
    <row r="29" spans="1:34" s="112" customFormat="1" ht="22" customHeight="1">
      <c r="B29" s="265" t="s">
        <v>47</v>
      </c>
      <c r="C29" s="118"/>
      <c r="D29" s="118"/>
      <c r="E29" s="118"/>
      <c r="F29" s="118"/>
      <c r="G29" s="118"/>
      <c r="H29" s="118"/>
      <c r="I29" s="118"/>
      <c r="J29" s="138"/>
      <c r="K29" s="118"/>
      <c r="L29" s="118"/>
      <c r="M29" s="118"/>
      <c r="N29" s="118"/>
      <c r="O29" s="118"/>
      <c r="P29" s="118"/>
      <c r="Q29" s="138"/>
      <c r="R29" s="118"/>
      <c r="S29" s="118"/>
      <c r="T29" s="118"/>
      <c r="U29" s="118"/>
      <c r="V29" s="119"/>
    </row>
    <row r="30" spans="1:34" s="112" customFormat="1" ht="22" customHeight="1" thickBot="1">
      <c r="B30" s="268" t="s">
        <v>17</v>
      </c>
      <c r="C30" s="120">
        <f>SUM(C19:C28)</f>
        <v>0</v>
      </c>
      <c r="D30" s="120">
        <f>SUM(D19:D28)</f>
        <v>0</v>
      </c>
      <c r="E30" s="120">
        <f t="shared" ref="E30:U30" si="4">SUM(E19:E28)</f>
        <v>0</v>
      </c>
      <c r="F30" s="120">
        <f>SUM(F19:F28)</f>
        <v>0</v>
      </c>
      <c r="G30" s="120">
        <f t="shared" si="4"/>
        <v>0</v>
      </c>
      <c r="H30" s="120">
        <f>SUM(H19:H28)</f>
        <v>0</v>
      </c>
      <c r="I30" s="120">
        <f t="shared" si="4"/>
        <v>0</v>
      </c>
      <c r="J30" s="135">
        <f>SUM(J19:J28)</f>
        <v>0</v>
      </c>
      <c r="K30" s="120">
        <f t="shared" si="4"/>
        <v>0</v>
      </c>
      <c r="L30" s="120">
        <f t="shared" si="4"/>
        <v>0</v>
      </c>
      <c r="M30" s="120">
        <f t="shared" si="4"/>
        <v>0</v>
      </c>
      <c r="N30" s="120">
        <f t="shared" si="4"/>
        <v>0</v>
      </c>
      <c r="O30" s="120">
        <f t="shared" si="4"/>
        <v>0</v>
      </c>
      <c r="P30" s="120">
        <f t="shared" si="4"/>
        <v>0</v>
      </c>
      <c r="Q30" s="135">
        <f t="shared" si="4"/>
        <v>0</v>
      </c>
      <c r="R30" s="120">
        <f t="shared" si="4"/>
        <v>0</v>
      </c>
      <c r="S30" s="120">
        <f t="shared" si="4"/>
        <v>0</v>
      </c>
      <c r="T30" s="120">
        <f t="shared" si="4"/>
        <v>0</v>
      </c>
      <c r="U30" s="120">
        <f t="shared" si="4"/>
        <v>0</v>
      </c>
      <c r="V30" s="121">
        <f>SUM(V19:V28)</f>
        <v>0</v>
      </c>
    </row>
    <row r="31" spans="1:34" s="124" customFormat="1" ht="22" customHeight="1" thickTop="1" thickBot="1">
      <c r="B31" s="122"/>
      <c r="C31" s="211">
        <f>WEEKDAY(C32)</f>
        <v>3</v>
      </c>
      <c r="D31" s="211">
        <f t="shared" ref="D31:M31" si="5">WEEKDAY(D32)</f>
        <v>4</v>
      </c>
      <c r="E31" s="211">
        <f t="shared" si="5"/>
        <v>5</v>
      </c>
      <c r="F31" s="211">
        <f t="shared" si="5"/>
        <v>6</v>
      </c>
      <c r="G31" s="211">
        <f t="shared" si="5"/>
        <v>7</v>
      </c>
      <c r="H31" s="211">
        <f t="shared" si="5"/>
        <v>1</v>
      </c>
      <c r="I31" s="211">
        <f t="shared" si="5"/>
        <v>2</v>
      </c>
      <c r="J31" s="211">
        <f t="shared" si="5"/>
        <v>3</v>
      </c>
      <c r="K31" s="211">
        <f t="shared" si="5"/>
        <v>4</v>
      </c>
      <c r="L31" s="211">
        <f t="shared" si="5"/>
        <v>5</v>
      </c>
      <c r="M31" s="211">
        <f t="shared" si="5"/>
        <v>7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</row>
    <row r="32" spans="1:34" ht="22" customHeight="1" thickTop="1">
      <c r="B32" s="140" t="s">
        <v>62</v>
      </c>
      <c r="C32" s="212">
        <f>V17+1</f>
        <v>45251</v>
      </c>
      <c r="D32" s="212">
        <f>C32+1</f>
        <v>45252</v>
      </c>
      <c r="E32" s="212">
        <f t="shared" ref="E32:L32" si="6">D32+1</f>
        <v>45253</v>
      </c>
      <c r="F32" s="212">
        <f t="shared" si="6"/>
        <v>45254</v>
      </c>
      <c r="G32" s="212">
        <f t="shared" si="6"/>
        <v>45255</v>
      </c>
      <c r="H32" s="212">
        <f t="shared" si="6"/>
        <v>45256</v>
      </c>
      <c r="I32" s="212">
        <f t="shared" si="6"/>
        <v>45257</v>
      </c>
      <c r="J32" s="212">
        <f t="shared" si="6"/>
        <v>45258</v>
      </c>
      <c r="K32" s="212">
        <f t="shared" si="6"/>
        <v>45259</v>
      </c>
      <c r="L32" s="212">
        <f t="shared" si="6"/>
        <v>45260</v>
      </c>
      <c r="M32" s="213"/>
      <c r="P32" s="140" t="s">
        <v>63</v>
      </c>
      <c r="Q32" s="129" t="s">
        <v>53</v>
      </c>
      <c r="R32" s="129" t="s">
        <v>54</v>
      </c>
      <c r="S32" s="129" t="s">
        <v>55</v>
      </c>
      <c r="T32" s="129" t="s">
        <v>56</v>
      </c>
      <c r="U32" s="129" t="s">
        <v>57</v>
      </c>
      <c r="V32" s="130" t="s">
        <v>17</v>
      </c>
    </row>
    <row r="33" spans="2:22" ht="22" customHeight="1" thickBot="1">
      <c r="B33" s="149" t="s">
        <v>60</v>
      </c>
      <c r="C33" s="214">
        <f>C32</f>
        <v>45251</v>
      </c>
      <c r="D33" s="214">
        <f t="shared" ref="D33:L33" si="7">D32</f>
        <v>45252</v>
      </c>
      <c r="E33" s="214">
        <f t="shared" si="7"/>
        <v>45253</v>
      </c>
      <c r="F33" s="214">
        <f t="shared" si="7"/>
        <v>45254</v>
      </c>
      <c r="G33" s="214">
        <f t="shared" si="7"/>
        <v>45255</v>
      </c>
      <c r="H33" s="214">
        <f t="shared" si="7"/>
        <v>45256</v>
      </c>
      <c r="I33" s="214">
        <f t="shared" si="7"/>
        <v>45257</v>
      </c>
      <c r="J33" s="214">
        <f t="shared" si="7"/>
        <v>45258</v>
      </c>
      <c r="K33" s="214">
        <f t="shared" si="7"/>
        <v>45259</v>
      </c>
      <c r="L33" s="214">
        <f t="shared" si="7"/>
        <v>45260</v>
      </c>
      <c r="M33" s="215"/>
      <c r="P33" s="148" t="s">
        <v>61</v>
      </c>
      <c r="Q33" s="216" t="str">
        <f>DAY(C17)&amp;"-"&amp;DAY(I17)&amp;"日"</f>
        <v>1-7日</v>
      </c>
      <c r="R33" s="216" t="str">
        <f>DAY(J17)&amp;"-"&amp;DAY(P17)&amp;"日"</f>
        <v>8-14日</v>
      </c>
      <c r="S33" s="216" t="str">
        <f>DAY(Q17)&amp;"-"&amp;DAY(C32)&amp;"日"</f>
        <v>15-21日</v>
      </c>
      <c r="T33" s="216" t="str">
        <f>DAY(D32)&amp;"-"&amp;DAY(J32)&amp;"日"</f>
        <v>22-28日</v>
      </c>
      <c r="U33" s="216" t="str">
        <f>DAY(K32)&amp;"-"&amp;DAY(L32)&amp;"日"</f>
        <v>29-30日</v>
      </c>
      <c r="V33" s="141" t="str">
        <f>DAY(C17)&amp;"-"&amp;DAY(L32)&amp;"日"</f>
        <v>1-30日</v>
      </c>
    </row>
    <row r="34" spans="2:22" ht="22" customHeight="1" thickTop="1">
      <c r="B34" s="264" t="str">
        <f>設定!J5</f>
        <v>食費</v>
      </c>
      <c r="C34" s="218"/>
      <c r="D34" s="136"/>
      <c r="E34" s="127"/>
      <c r="F34" s="127"/>
      <c r="G34" s="127"/>
      <c r="H34" s="127"/>
      <c r="I34" s="127"/>
      <c r="J34" s="218"/>
      <c r="K34" s="275"/>
      <c r="L34" s="218"/>
      <c r="M34" s="219"/>
      <c r="P34" s="154" t="str">
        <f>設定!J5</f>
        <v>食費</v>
      </c>
      <c r="Q34" s="252">
        <f>SUM(C19:I19)</f>
        <v>0</v>
      </c>
      <c r="R34" s="252">
        <f>SUM(J19:P19)</f>
        <v>0</v>
      </c>
      <c r="S34" s="252">
        <f>SUM(Q19:V19,C34)</f>
        <v>0</v>
      </c>
      <c r="T34" s="252">
        <f>SUM(D34:J34)</f>
        <v>0</v>
      </c>
      <c r="U34" s="252">
        <f>SUM(K34:L34)</f>
        <v>0</v>
      </c>
      <c r="V34" s="253">
        <f>SUM(Q34:U34)</f>
        <v>0</v>
      </c>
    </row>
    <row r="35" spans="2:22" ht="22" customHeight="1">
      <c r="B35" s="265">
        <f>設定!J6</f>
        <v>0</v>
      </c>
      <c r="C35" s="125"/>
      <c r="D35" s="137"/>
      <c r="E35" s="125"/>
      <c r="F35" s="125"/>
      <c r="G35" s="125"/>
      <c r="H35" s="125"/>
      <c r="I35" s="125"/>
      <c r="J35" s="125"/>
      <c r="K35" s="276"/>
      <c r="L35" s="125"/>
      <c r="M35" s="126"/>
      <c r="P35" s="158">
        <f>設定!J6</f>
        <v>0</v>
      </c>
      <c r="Q35" s="254">
        <f t="shared" ref="Q35:Q43" si="8">SUM(C20:I20)</f>
        <v>0</v>
      </c>
      <c r="R35" s="254">
        <f t="shared" ref="R35:R43" si="9">SUM(J20:P20)</f>
        <v>0</v>
      </c>
      <c r="S35" s="254">
        <f t="shared" ref="S35:S43" si="10">SUM(Q20:V20,C35)</f>
        <v>0</v>
      </c>
      <c r="T35" s="254">
        <f t="shared" ref="T35:T43" si="11">SUM(D35:J35)</f>
        <v>0</v>
      </c>
      <c r="U35" s="254">
        <f>SUM(K35:L35)</f>
        <v>0</v>
      </c>
      <c r="V35" s="256">
        <f t="shared" ref="V35:V43" si="12">SUM(Q35:U35)</f>
        <v>0</v>
      </c>
    </row>
    <row r="36" spans="2:22" ht="22" customHeight="1">
      <c r="B36" s="264">
        <f>設定!J7</f>
        <v>0</v>
      </c>
      <c r="C36" s="127"/>
      <c r="D36" s="136"/>
      <c r="E36" s="127"/>
      <c r="F36" s="127"/>
      <c r="G36" s="127"/>
      <c r="H36" s="127"/>
      <c r="I36" s="127"/>
      <c r="J36" s="127"/>
      <c r="K36" s="275"/>
      <c r="L36" s="127"/>
      <c r="M36" s="128"/>
      <c r="P36" s="257">
        <f>設定!J7</f>
        <v>0</v>
      </c>
      <c r="Q36" s="258">
        <f t="shared" si="8"/>
        <v>0</v>
      </c>
      <c r="R36" s="258">
        <f t="shared" si="9"/>
        <v>0</v>
      </c>
      <c r="S36" s="258">
        <f t="shared" si="10"/>
        <v>0</v>
      </c>
      <c r="T36" s="258">
        <f t="shared" si="11"/>
        <v>0</v>
      </c>
      <c r="U36" s="258">
        <f t="shared" ref="U36:U43" si="13">SUM(K36:L36)</f>
        <v>0</v>
      </c>
      <c r="V36" s="259">
        <f t="shared" si="12"/>
        <v>0</v>
      </c>
    </row>
    <row r="37" spans="2:22" ht="22" customHeight="1">
      <c r="B37" s="265">
        <f>設定!J8</f>
        <v>0</v>
      </c>
      <c r="C37" s="125"/>
      <c r="D37" s="137"/>
      <c r="E37" s="125"/>
      <c r="F37" s="125"/>
      <c r="G37" s="125"/>
      <c r="H37" s="125"/>
      <c r="I37" s="125"/>
      <c r="J37" s="125"/>
      <c r="K37" s="276"/>
      <c r="L37" s="125"/>
      <c r="M37" s="126"/>
      <c r="P37" s="158">
        <f>設定!J8</f>
        <v>0</v>
      </c>
      <c r="Q37" s="254">
        <f t="shared" si="8"/>
        <v>0</v>
      </c>
      <c r="R37" s="254">
        <f t="shared" si="9"/>
        <v>0</v>
      </c>
      <c r="S37" s="254">
        <f t="shared" si="10"/>
        <v>0</v>
      </c>
      <c r="T37" s="254">
        <f t="shared" si="11"/>
        <v>0</v>
      </c>
      <c r="U37" s="254">
        <f t="shared" si="13"/>
        <v>0</v>
      </c>
      <c r="V37" s="256">
        <f t="shared" si="12"/>
        <v>0</v>
      </c>
    </row>
    <row r="38" spans="2:22" ht="22" customHeight="1">
      <c r="B38" s="264">
        <f>設定!J9</f>
        <v>0</v>
      </c>
      <c r="C38" s="127"/>
      <c r="D38" s="136"/>
      <c r="E38" s="127"/>
      <c r="F38" s="127"/>
      <c r="G38" s="127"/>
      <c r="H38" s="127"/>
      <c r="I38" s="127"/>
      <c r="J38" s="127"/>
      <c r="K38" s="275"/>
      <c r="L38" s="127"/>
      <c r="M38" s="128"/>
      <c r="P38" s="257">
        <f>設定!J9</f>
        <v>0</v>
      </c>
      <c r="Q38" s="258">
        <f t="shared" si="8"/>
        <v>0</v>
      </c>
      <c r="R38" s="258">
        <f t="shared" si="9"/>
        <v>0</v>
      </c>
      <c r="S38" s="258">
        <f t="shared" si="10"/>
        <v>0</v>
      </c>
      <c r="T38" s="258">
        <f t="shared" si="11"/>
        <v>0</v>
      </c>
      <c r="U38" s="258">
        <f t="shared" si="13"/>
        <v>0</v>
      </c>
      <c r="V38" s="259">
        <f t="shared" si="12"/>
        <v>0</v>
      </c>
    </row>
    <row r="39" spans="2:22" ht="22" customHeight="1">
      <c r="B39" s="265">
        <f>設定!J10</f>
        <v>0</v>
      </c>
      <c r="C39" s="125"/>
      <c r="D39" s="137"/>
      <c r="E39" s="125"/>
      <c r="F39" s="125"/>
      <c r="G39" s="125"/>
      <c r="H39" s="125"/>
      <c r="I39" s="125"/>
      <c r="J39" s="125"/>
      <c r="K39" s="276"/>
      <c r="L39" s="125"/>
      <c r="M39" s="126"/>
      <c r="P39" s="158">
        <f>設定!J10</f>
        <v>0</v>
      </c>
      <c r="Q39" s="254">
        <f t="shared" si="8"/>
        <v>0</v>
      </c>
      <c r="R39" s="254">
        <f t="shared" si="9"/>
        <v>0</v>
      </c>
      <c r="S39" s="254">
        <f t="shared" si="10"/>
        <v>0</v>
      </c>
      <c r="T39" s="254">
        <f t="shared" si="11"/>
        <v>0</v>
      </c>
      <c r="U39" s="254">
        <f t="shared" si="13"/>
        <v>0</v>
      </c>
      <c r="V39" s="256">
        <f t="shared" si="12"/>
        <v>0</v>
      </c>
    </row>
    <row r="40" spans="2:22" ht="22" customHeight="1">
      <c r="B40" s="264">
        <f>設定!J11</f>
        <v>0</v>
      </c>
      <c r="C40" s="127"/>
      <c r="D40" s="136"/>
      <c r="E40" s="127"/>
      <c r="F40" s="127"/>
      <c r="G40" s="127"/>
      <c r="H40" s="127"/>
      <c r="I40" s="127"/>
      <c r="J40" s="127"/>
      <c r="K40" s="275"/>
      <c r="L40" s="127"/>
      <c r="M40" s="128"/>
      <c r="P40" s="257">
        <f>設定!J11</f>
        <v>0</v>
      </c>
      <c r="Q40" s="258">
        <f t="shared" si="8"/>
        <v>0</v>
      </c>
      <c r="R40" s="258">
        <f t="shared" si="9"/>
        <v>0</v>
      </c>
      <c r="S40" s="258">
        <f t="shared" si="10"/>
        <v>0</v>
      </c>
      <c r="T40" s="258">
        <f t="shared" si="11"/>
        <v>0</v>
      </c>
      <c r="U40" s="258">
        <f t="shared" si="13"/>
        <v>0</v>
      </c>
      <c r="V40" s="259">
        <f t="shared" si="12"/>
        <v>0</v>
      </c>
    </row>
    <row r="41" spans="2:22" ht="22" customHeight="1">
      <c r="B41" s="265">
        <f>設定!J12</f>
        <v>0</v>
      </c>
      <c r="C41" s="125"/>
      <c r="D41" s="137"/>
      <c r="E41" s="125"/>
      <c r="F41" s="125"/>
      <c r="G41" s="125"/>
      <c r="H41" s="125"/>
      <c r="I41" s="125"/>
      <c r="J41" s="125"/>
      <c r="K41" s="276"/>
      <c r="L41" s="125"/>
      <c r="M41" s="126"/>
      <c r="P41" s="158">
        <f>設定!J12</f>
        <v>0</v>
      </c>
      <c r="Q41" s="254">
        <f t="shared" si="8"/>
        <v>0</v>
      </c>
      <c r="R41" s="254">
        <f t="shared" si="9"/>
        <v>0</v>
      </c>
      <c r="S41" s="254">
        <f t="shared" si="10"/>
        <v>0</v>
      </c>
      <c r="T41" s="254">
        <f t="shared" si="11"/>
        <v>0</v>
      </c>
      <c r="U41" s="254">
        <f t="shared" si="13"/>
        <v>0</v>
      </c>
      <c r="V41" s="256">
        <f t="shared" si="12"/>
        <v>0</v>
      </c>
    </row>
    <row r="42" spans="2:22" ht="22" customHeight="1">
      <c r="B42" s="264">
        <f>設定!J13</f>
        <v>0</v>
      </c>
      <c r="C42" s="127"/>
      <c r="D42" s="136"/>
      <c r="E42" s="127"/>
      <c r="F42" s="127"/>
      <c r="G42" s="127"/>
      <c r="H42" s="127"/>
      <c r="I42" s="127"/>
      <c r="J42" s="127"/>
      <c r="K42" s="275"/>
      <c r="L42" s="127"/>
      <c r="M42" s="128"/>
      <c r="P42" s="257">
        <f>設定!J13</f>
        <v>0</v>
      </c>
      <c r="Q42" s="258">
        <f t="shared" si="8"/>
        <v>0</v>
      </c>
      <c r="R42" s="258">
        <f t="shared" si="9"/>
        <v>0</v>
      </c>
      <c r="S42" s="258">
        <f t="shared" si="10"/>
        <v>0</v>
      </c>
      <c r="T42" s="258">
        <f t="shared" si="11"/>
        <v>0</v>
      </c>
      <c r="U42" s="258">
        <f t="shared" si="13"/>
        <v>0</v>
      </c>
      <c r="V42" s="259">
        <f t="shared" si="12"/>
        <v>0</v>
      </c>
    </row>
    <row r="43" spans="2:22" ht="22" customHeight="1">
      <c r="B43" s="265">
        <f>設定!J14</f>
        <v>0</v>
      </c>
      <c r="C43" s="125"/>
      <c r="D43" s="137"/>
      <c r="E43" s="125"/>
      <c r="F43" s="125"/>
      <c r="G43" s="125"/>
      <c r="H43" s="125"/>
      <c r="I43" s="125"/>
      <c r="J43" s="125"/>
      <c r="K43" s="276"/>
      <c r="L43" s="125"/>
      <c r="M43" s="126"/>
      <c r="P43" s="158">
        <f>設定!J14</f>
        <v>0</v>
      </c>
      <c r="Q43" s="254">
        <f t="shared" si="8"/>
        <v>0</v>
      </c>
      <c r="R43" s="254">
        <f t="shared" si="9"/>
        <v>0</v>
      </c>
      <c r="S43" s="254">
        <f t="shared" si="10"/>
        <v>0</v>
      </c>
      <c r="T43" s="254">
        <f t="shared" si="11"/>
        <v>0</v>
      </c>
      <c r="U43" s="254">
        <f t="shared" si="13"/>
        <v>0</v>
      </c>
      <c r="V43" s="256">
        <f t="shared" si="12"/>
        <v>0</v>
      </c>
    </row>
    <row r="44" spans="2:22" s="178" customFormat="1" ht="22" customHeight="1">
      <c r="B44" s="266" t="s">
        <v>47</v>
      </c>
      <c r="C44" s="179"/>
      <c r="D44" s="182"/>
      <c r="E44" s="179"/>
      <c r="F44" s="179"/>
      <c r="G44" s="179"/>
      <c r="H44" s="179"/>
      <c r="I44" s="179"/>
      <c r="J44" s="179"/>
      <c r="K44" s="277"/>
      <c r="L44" s="179"/>
      <c r="M44" s="180"/>
      <c r="N44" s="104"/>
      <c r="P44" s="269" t="s">
        <v>47</v>
      </c>
      <c r="Q44" s="159"/>
      <c r="R44" s="159"/>
      <c r="S44" s="159"/>
      <c r="T44" s="159"/>
      <c r="U44" s="159"/>
      <c r="V44" s="177"/>
    </row>
    <row r="45" spans="2:22" ht="22" customHeight="1" thickBot="1">
      <c r="B45" s="271" t="s">
        <v>17</v>
      </c>
      <c r="C45" s="272">
        <f>SUM(C34:C43)</f>
        <v>0</v>
      </c>
      <c r="D45" s="273">
        <f t="shared" ref="D45:J45" si="14">SUM(D34:D43)</f>
        <v>0</v>
      </c>
      <c r="E45" s="272">
        <f>SUM(E34:E43)</f>
        <v>0</v>
      </c>
      <c r="F45" s="272">
        <f t="shared" si="14"/>
        <v>0</v>
      </c>
      <c r="G45" s="272">
        <f t="shared" si="14"/>
        <v>0</v>
      </c>
      <c r="H45" s="272">
        <f t="shared" si="14"/>
        <v>0</v>
      </c>
      <c r="I45" s="272">
        <f>SUM(I34:I43)</f>
        <v>0</v>
      </c>
      <c r="J45" s="272">
        <f t="shared" si="14"/>
        <v>0</v>
      </c>
      <c r="K45" s="274">
        <f t="shared" ref="K45:L45" si="15">SUM(K34:K43)</f>
        <v>0</v>
      </c>
      <c r="L45" s="120">
        <f t="shared" si="15"/>
        <v>0</v>
      </c>
      <c r="M45" s="121">
        <f t="shared" ref="M45" si="16">SUM(M34:M43)</f>
        <v>0</v>
      </c>
      <c r="P45" s="260" t="s">
        <v>17</v>
      </c>
      <c r="Q45" s="261">
        <f>SUM(Q34:Q43)</f>
        <v>0</v>
      </c>
      <c r="R45" s="261">
        <f>SUM(R34:R43)</f>
        <v>0</v>
      </c>
      <c r="S45" s="261">
        <f t="shared" ref="S45:V45" si="17">SUM(S34:S43)</f>
        <v>0</v>
      </c>
      <c r="T45" s="261">
        <f t="shared" si="17"/>
        <v>0</v>
      </c>
      <c r="U45" s="261">
        <f t="shared" si="17"/>
        <v>0</v>
      </c>
      <c r="V45" s="262">
        <f t="shared" si="17"/>
        <v>0</v>
      </c>
    </row>
    <row r="46" spans="2:22" ht="19" thickTop="1"/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M2:N2"/>
    <mergeCell ref="T9:V9"/>
    <mergeCell ref="T10:V10"/>
    <mergeCell ref="T11:V11"/>
    <mergeCell ref="T12:V12"/>
    <mergeCell ref="T13:V13"/>
    <mergeCell ref="P2:R2"/>
    <mergeCell ref="T2:V2"/>
    <mergeCell ref="T3:V3"/>
    <mergeCell ref="T6:V6"/>
    <mergeCell ref="T7:V7"/>
    <mergeCell ref="B1:C1"/>
    <mergeCell ref="D2:E2"/>
    <mergeCell ref="G2:H2"/>
    <mergeCell ref="I2:J2"/>
    <mergeCell ref="K2:L2"/>
  </mergeCells>
  <phoneticPr fontId="1"/>
  <conditionalFormatting sqref="K15">
    <cfRule type="expression" dxfId="88" priority="64">
      <formula>#REF!="浪費"</formula>
    </cfRule>
    <cfRule type="expression" dxfId="87" priority="65">
      <formula>#REF!="投資"</formula>
    </cfRule>
    <cfRule type="expression" dxfId="86" priority="66">
      <formula>#REF!="不明"</formula>
    </cfRule>
  </conditionalFormatting>
  <conditionalFormatting sqref="J15 J46:J137">
    <cfRule type="expression" dxfId="85" priority="61">
      <formula>#REF!="浪費"</formula>
    </cfRule>
    <cfRule type="expression" dxfId="84" priority="62">
      <formula>#REF!="投資"</formula>
    </cfRule>
    <cfRule type="expression" dxfId="83" priority="63">
      <formula>#REF!="不明"</formula>
    </cfRule>
  </conditionalFormatting>
  <conditionalFormatting sqref="K19:K20 K29">
    <cfRule type="expression" dxfId="82" priority="35">
      <formula>#REF!="浪費"</formula>
    </cfRule>
    <cfRule type="expression" dxfId="81" priority="36">
      <formula>#REF!="投資"</formula>
    </cfRule>
    <cfRule type="expression" dxfId="80" priority="37">
      <formula>#REF!="不明"</formula>
    </cfRule>
  </conditionalFormatting>
  <conditionalFormatting sqref="J19:J20 J29">
    <cfRule type="expression" dxfId="79" priority="32">
      <formula>#REF!="浪費"</formula>
    </cfRule>
    <cfRule type="expression" dxfId="78" priority="33">
      <formula>#REF!="投資"</formula>
    </cfRule>
    <cfRule type="expression" dxfId="77" priority="34">
      <formula>#REF!="不明"</formula>
    </cfRule>
  </conditionalFormatting>
  <conditionalFormatting sqref="C30">
    <cfRule type="cellIs" dxfId="76" priority="31" operator="equal">
      <formula>0</formula>
    </cfRule>
  </conditionalFormatting>
  <conditionalFormatting sqref="C30:Q30">
    <cfRule type="cellIs" dxfId="75" priority="30" operator="equal">
      <formula>0</formula>
    </cfRule>
  </conditionalFormatting>
  <conditionalFormatting sqref="C45:M45">
    <cfRule type="cellIs" dxfId="74" priority="29" operator="equal">
      <formula>0</formula>
    </cfRule>
  </conditionalFormatting>
  <conditionalFormatting sqref="R30:T30">
    <cfRule type="cellIs" dxfId="73" priority="28" operator="equal">
      <formula>0</formula>
    </cfRule>
  </conditionalFormatting>
  <conditionalFormatting sqref="U30:V30">
    <cfRule type="cellIs" dxfId="72" priority="27" operator="equal">
      <formula>0</formula>
    </cfRule>
  </conditionalFormatting>
  <conditionalFormatting sqref="K21:K28">
    <cfRule type="expression" dxfId="71" priority="24">
      <formula>#REF!="浪費"</formula>
    </cfRule>
    <cfRule type="expression" dxfId="70" priority="25">
      <formula>#REF!="投資"</formula>
    </cfRule>
    <cfRule type="expression" dxfId="69" priority="26">
      <formula>#REF!="不明"</formula>
    </cfRule>
  </conditionalFormatting>
  <conditionalFormatting sqref="J21:J28">
    <cfRule type="expression" dxfId="68" priority="21">
      <formula>#REF!="浪費"</formula>
    </cfRule>
    <cfRule type="expression" dxfId="67" priority="22">
      <formula>#REF!="投資"</formula>
    </cfRule>
    <cfRule type="expression" dxfId="66" priority="23">
      <formula>#REF!="不明"</formula>
    </cfRule>
  </conditionalFormatting>
  <conditionalFormatting sqref="J34:M43">
    <cfRule type="expression" dxfId="65" priority="18">
      <formula>#REF!="浪費"</formula>
    </cfRule>
    <cfRule type="expression" dxfId="64" priority="19">
      <formula>#REF!="投資"</formula>
    </cfRule>
    <cfRule type="expression" dxfId="63" priority="20">
      <formula>#REF!="不明"</formula>
    </cfRule>
  </conditionalFormatting>
  <conditionalFormatting sqref="J44:M44">
    <cfRule type="expression" dxfId="62" priority="15">
      <formula>#REF!="浪費"</formula>
    </cfRule>
    <cfRule type="expression" dxfId="61" priority="16">
      <formula>#REF!="投資"</formula>
    </cfRule>
    <cfRule type="expression" dxfId="60" priority="17">
      <formula>#REF!="不明"</formula>
    </cfRule>
  </conditionalFormatting>
  <conditionalFormatting sqref="C30:V30 C45:M45">
    <cfRule type="cellIs" dxfId="59" priority="13" operator="equal">
      <formula>0</formula>
    </cfRule>
  </conditionalFormatting>
  <conditionalFormatting sqref="T3:V3">
    <cfRule type="cellIs" dxfId="58" priority="12" operator="equal">
      <formula>0</formula>
    </cfRule>
  </conditionalFormatting>
  <conditionalFormatting sqref="C17:V18">
    <cfRule type="expression" dxfId="57" priority="9">
      <formula>C$16=1</formula>
    </cfRule>
    <cfRule type="expression" dxfId="56" priority="10">
      <formula>C$16=7</formula>
    </cfRule>
    <cfRule type="expression" dxfId="55" priority="11">
      <formula>COUNTIF(祝日,C$17)=1</formula>
    </cfRule>
  </conditionalFormatting>
  <conditionalFormatting sqref="C32:M33">
    <cfRule type="expression" dxfId="54" priority="6">
      <formula>C$31=7</formula>
    </cfRule>
    <cfRule type="expression" dxfId="53" priority="7">
      <formula>C$31=1</formula>
    </cfRule>
    <cfRule type="expression" dxfId="52" priority="8">
      <formula>COUNTIF(祝日,C$32)=1</formula>
    </cfRule>
  </conditionalFormatting>
  <conditionalFormatting sqref="Q44:V45">
    <cfRule type="cellIs" dxfId="51" priority="5" operator="equal">
      <formula>0</formula>
    </cfRule>
  </conditionalFormatting>
  <conditionalFormatting sqref="Q34:V43">
    <cfRule type="cellIs" dxfId="50" priority="4" operator="equal">
      <formula>0</formula>
    </cfRule>
  </conditionalFormatting>
  <conditionalFormatting sqref="E14 H14 J14 L14 N14 Q14 R4:R14">
    <cfRule type="cellIs" dxfId="49" priority="2" operator="equal">
      <formula>0</formula>
    </cfRule>
  </conditionalFormatting>
  <conditionalFormatting sqref="T7:V7 T10:V10 T13:V13">
    <cfRule type="cellIs" dxfId="48" priority="1" operator="equal">
      <formula>0</formula>
    </cfRule>
  </conditionalFormatting>
  <pageMargins left="0" right="0" top="0" bottom="0" header="0.31496062992125984" footer="0.31496062992125984"/>
  <pageSetup paperSize="9" scale="57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52EE-BC02-40AF-BD19-DFD0527FD3D5}">
  <sheetPr>
    <tabColor theme="8" tint="0.59999389629810485"/>
    <pageSetUpPr fitToPage="1"/>
  </sheetPr>
  <dimension ref="A1:AH46"/>
  <sheetViews>
    <sheetView showGridLines="0" workbookViewId="0">
      <selection activeCell="C19" sqref="C19"/>
    </sheetView>
  </sheetViews>
  <sheetFormatPr baseColWidth="10" defaultColWidth="8.83203125" defaultRowHeight="18"/>
  <cols>
    <col min="1" max="1" width="5.1640625" style="105" customWidth="1"/>
    <col min="2" max="2" width="11.1640625" style="114" customWidth="1"/>
    <col min="3" max="5" width="11.1640625" style="101" customWidth="1"/>
    <col min="6" max="6" width="11.1640625" style="105" customWidth="1"/>
    <col min="7" max="8" width="11.1640625" style="101" customWidth="1"/>
    <col min="9" max="9" width="11.1640625" style="103" customWidth="1"/>
    <col min="10" max="10" width="11.1640625" style="102" customWidth="1"/>
    <col min="11" max="11" width="11.1640625" style="103" customWidth="1"/>
    <col min="12" max="12" width="11.1640625" style="104" customWidth="1"/>
    <col min="13" max="22" width="11.1640625" style="103" customWidth="1"/>
    <col min="23" max="34" width="10.6640625" style="105" customWidth="1"/>
    <col min="35" max="46" width="8.6640625" style="105" customWidth="1"/>
    <col min="47" max="16384" width="8.83203125" style="105"/>
  </cols>
  <sheetData>
    <row r="1" spans="1:22" ht="40.5" customHeight="1" thickBot="1">
      <c r="A1" s="99"/>
      <c r="B1" s="403"/>
      <c r="C1" s="404"/>
      <c r="D1" s="100"/>
      <c r="E1" s="100"/>
      <c r="F1" s="133"/>
      <c r="I1" s="102"/>
    </row>
    <row r="2" spans="1:22" s="112" customFormat="1" ht="22" customHeight="1" thickTop="1">
      <c r="D2" s="391" t="s">
        <v>10</v>
      </c>
      <c r="E2" s="392"/>
      <c r="F2" s="170"/>
      <c r="G2" s="391" t="s">
        <v>135</v>
      </c>
      <c r="H2" s="392"/>
      <c r="I2" s="391" t="s">
        <v>136</v>
      </c>
      <c r="J2" s="392"/>
      <c r="K2" s="391" t="s">
        <v>137</v>
      </c>
      <c r="L2" s="392"/>
      <c r="M2" s="391" t="s">
        <v>138</v>
      </c>
      <c r="N2" s="392"/>
      <c r="O2" s="170"/>
      <c r="P2" s="388" t="s">
        <v>139</v>
      </c>
      <c r="Q2" s="389"/>
      <c r="R2" s="390"/>
      <c r="S2" s="171"/>
      <c r="T2" s="394" t="s">
        <v>140</v>
      </c>
      <c r="U2" s="395"/>
      <c r="V2" s="396"/>
    </row>
    <row r="3" spans="1:22" s="112" customFormat="1" ht="22" customHeight="1" thickBot="1">
      <c r="D3" s="131" t="s">
        <v>11</v>
      </c>
      <c r="E3" s="132" t="s">
        <v>9</v>
      </c>
      <c r="F3" s="98"/>
      <c r="G3" s="131" t="s">
        <v>11</v>
      </c>
      <c r="H3" s="132" t="s">
        <v>9</v>
      </c>
      <c r="I3" s="131" t="s">
        <v>11</v>
      </c>
      <c r="J3" s="132" t="s">
        <v>9</v>
      </c>
      <c r="K3" s="131" t="s">
        <v>19</v>
      </c>
      <c r="L3" s="132" t="s">
        <v>9</v>
      </c>
      <c r="M3" s="131" t="s">
        <v>19</v>
      </c>
      <c r="N3" s="132" t="s">
        <v>9</v>
      </c>
      <c r="O3" s="98"/>
      <c r="P3" s="131" t="s">
        <v>19</v>
      </c>
      <c r="Q3" s="234" t="s">
        <v>41</v>
      </c>
      <c r="R3" s="132" t="s">
        <v>9</v>
      </c>
      <c r="T3" s="405">
        <f>特別費!P72</f>
        <v>0</v>
      </c>
      <c r="U3" s="406"/>
      <c r="V3" s="407"/>
    </row>
    <row r="4" spans="1:22" s="112" customFormat="1" ht="22" customHeight="1" thickTop="1">
      <c r="D4" s="231">
        <f>設定!B5</f>
        <v>0</v>
      </c>
      <c r="E4" s="227"/>
      <c r="F4" s="153"/>
      <c r="G4" s="231" t="str">
        <f>設定!D5</f>
        <v>所得税</v>
      </c>
      <c r="H4" s="227"/>
      <c r="I4" s="231">
        <f>設定!F5</f>
        <v>0</v>
      </c>
      <c r="J4" s="227"/>
      <c r="K4" s="228"/>
      <c r="L4" s="229"/>
      <c r="M4" s="231" t="str">
        <f>設定!H5</f>
        <v>住居費</v>
      </c>
      <c r="N4" s="227"/>
      <c r="O4" s="153"/>
      <c r="P4" s="231" t="str">
        <f>設定!J5</f>
        <v>食費</v>
      </c>
      <c r="Q4" s="230"/>
      <c r="R4" s="233">
        <f t="shared" ref="R4:R13" si="0">V34</f>
        <v>0</v>
      </c>
      <c r="T4" s="113"/>
      <c r="U4" s="113"/>
      <c r="V4" s="113"/>
    </row>
    <row r="5" spans="1:22" s="112" customFormat="1" ht="22" customHeight="1" thickBot="1">
      <c r="D5" s="231">
        <f>設定!B6</f>
        <v>0</v>
      </c>
      <c r="E5" s="227"/>
      <c r="F5" s="153"/>
      <c r="G5" s="231" t="str">
        <f>設定!D6</f>
        <v>住民税</v>
      </c>
      <c r="H5" s="227"/>
      <c r="I5" s="231">
        <f>設定!F6</f>
        <v>0</v>
      </c>
      <c r="J5" s="227"/>
      <c r="K5" s="228"/>
      <c r="L5" s="229"/>
      <c r="M5" s="231">
        <f>設定!H6</f>
        <v>0</v>
      </c>
      <c r="N5" s="227"/>
      <c r="O5" s="153"/>
      <c r="P5" s="231">
        <f>設定!J6</f>
        <v>0</v>
      </c>
      <c r="Q5" s="230"/>
      <c r="R5" s="233">
        <f t="shared" si="0"/>
        <v>0</v>
      </c>
      <c r="T5" s="134" t="s">
        <v>141</v>
      </c>
      <c r="U5" s="172"/>
      <c r="V5" s="172"/>
    </row>
    <row r="6" spans="1:22" s="112" customFormat="1" ht="22" customHeight="1" thickTop="1">
      <c r="D6" s="231">
        <f>設定!B7</f>
        <v>0</v>
      </c>
      <c r="E6" s="227"/>
      <c r="F6" s="153"/>
      <c r="G6" s="231" t="str">
        <f>設定!D7</f>
        <v>健康保険</v>
      </c>
      <c r="H6" s="227"/>
      <c r="I6" s="231">
        <f>設定!F7</f>
        <v>0</v>
      </c>
      <c r="J6" s="227"/>
      <c r="K6" s="228"/>
      <c r="L6" s="229"/>
      <c r="M6" s="231">
        <f>設定!H7</f>
        <v>0</v>
      </c>
      <c r="N6" s="227"/>
      <c r="O6" s="153"/>
      <c r="P6" s="231">
        <f>設定!J7</f>
        <v>0</v>
      </c>
      <c r="Q6" s="230"/>
      <c r="R6" s="233">
        <f t="shared" si="0"/>
        <v>0</v>
      </c>
      <c r="T6" s="394" t="s">
        <v>41</v>
      </c>
      <c r="U6" s="395"/>
      <c r="V6" s="396"/>
    </row>
    <row r="7" spans="1:22" s="112" customFormat="1" ht="22" customHeight="1" thickBot="1">
      <c r="D7" s="231">
        <f>設定!B8</f>
        <v>0</v>
      </c>
      <c r="E7" s="227"/>
      <c r="F7" s="153"/>
      <c r="G7" s="231" t="str">
        <f>設定!D8</f>
        <v>厚生年金</v>
      </c>
      <c r="H7" s="227"/>
      <c r="I7" s="231">
        <f>設定!F8</f>
        <v>0</v>
      </c>
      <c r="J7" s="227"/>
      <c r="K7" s="228"/>
      <c r="L7" s="229"/>
      <c r="M7" s="231">
        <f>設定!H8</f>
        <v>0</v>
      </c>
      <c r="N7" s="227"/>
      <c r="O7" s="153"/>
      <c r="P7" s="231">
        <f>設定!J8</f>
        <v>0</v>
      </c>
      <c r="Q7" s="230"/>
      <c r="R7" s="233">
        <f t="shared" si="0"/>
        <v>0</v>
      </c>
      <c r="T7" s="397">
        <f>E14-SUM(H14,J14,N14,T3,L14)</f>
        <v>0</v>
      </c>
      <c r="U7" s="398"/>
      <c r="V7" s="399"/>
    </row>
    <row r="8" spans="1:22" s="112" customFormat="1" ht="22" customHeight="1" thickTop="1" thickBot="1">
      <c r="D8" s="231">
        <f>設定!B9</f>
        <v>0</v>
      </c>
      <c r="E8" s="227"/>
      <c r="F8" s="153"/>
      <c r="G8" s="231">
        <f>設定!D9</f>
        <v>0</v>
      </c>
      <c r="H8" s="227"/>
      <c r="I8" s="231">
        <f>設定!F9</f>
        <v>0</v>
      </c>
      <c r="J8" s="227"/>
      <c r="K8" s="228"/>
      <c r="L8" s="229"/>
      <c r="M8" s="231">
        <f>設定!H9</f>
        <v>0</v>
      </c>
      <c r="N8" s="227"/>
      <c r="O8" s="153"/>
      <c r="P8" s="231">
        <f>設定!J9</f>
        <v>0</v>
      </c>
      <c r="Q8" s="230"/>
      <c r="R8" s="233">
        <f t="shared" si="0"/>
        <v>0</v>
      </c>
      <c r="T8" s="190" t="s">
        <v>142</v>
      </c>
      <c r="U8" s="190"/>
      <c r="V8" s="190"/>
    </row>
    <row r="9" spans="1:22" s="112" customFormat="1" ht="22" customHeight="1" thickTop="1">
      <c r="D9" s="231">
        <f>設定!B10</f>
        <v>0</v>
      </c>
      <c r="E9" s="227"/>
      <c r="F9" s="153"/>
      <c r="G9" s="231">
        <f>設定!D10</f>
        <v>0</v>
      </c>
      <c r="H9" s="227"/>
      <c r="I9" s="231">
        <f>設定!F10</f>
        <v>0</v>
      </c>
      <c r="J9" s="227"/>
      <c r="K9" s="228"/>
      <c r="L9" s="229"/>
      <c r="M9" s="231">
        <f>設定!H10</f>
        <v>0</v>
      </c>
      <c r="N9" s="227"/>
      <c r="O9" s="153"/>
      <c r="P9" s="231">
        <f>設定!J10</f>
        <v>0</v>
      </c>
      <c r="Q9" s="230"/>
      <c r="R9" s="233">
        <f t="shared" si="0"/>
        <v>0</v>
      </c>
      <c r="T9" s="394" t="s">
        <v>29</v>
      </c>
      <c r="U9" s="395"/>
      <c r="V9" s="396"/>
    </row>
    <row r="10" spans="1:22" s="112" customFormat="1" ht="22" customHeight="1" thickBot="1">
      <c r="D10" s="231">
        <f>設定!B11</f>
        <v>0</v>
      </c>
      <c r="E10" s="227"/>
      <c r="F10" s="153"/>
      <c r="G10" s="231">
        <f>設定!D11</f>
        <v>0</v>
      </c>
      <c r="H10" s="227"/>
      <c r="I10" s="231">
        <f>設定!F11</f>
        <v>0</v>
      </c>
      <c r="J10" s="227"/>
      <c r="K10" s="228"/>
      <c r="L10" s="229"/>
      <c r="M10" s="231">
        <f>設定!H11</f>
        <v>0</v>
      </c>
      <c r="N10" s="227"/>
      <c r="O10" s="153"/>
      <c r="P10" s="231">
        <f>設定!J11</f>
        <v>0</v>
      </c>
      <c r="Q10" s="230"/>
      <c r="R10" s="233">
        <f t="shared" si="0"/>
        <v>0</v>
      </c>
      <c r="T10" s="400">
        <f>SUM(H14,J14,N14,R14,T3,L14)</f>
        <v>0</v>
      </c>
      <c r="U10" s="401"/>
      <c r="V10" s="402"/>
    </row>
    <row r="11" spans="1:22" s="112" customFormat="1" ht="22" customHeight="1" thickTop="1" thickBot="1">
      <c r="D11" s="231">
        <f>設定!B12</f>
        <v>0</v>
      </c>
      <c r="E11" s="227"/>
      <c r="F11" s="153"/>
      <c r="G11" s="231">
        <f>設定!D12</f>
        <v>0</v>
      </c>
      <c r="H11" s="227"/>
      <c r="I11" s="231">
        <f>設定!F12</f>
        <v>0</v>
      </c>
      <c r="J11" s="227"/>
      <c r="K11" s="228"/>
      <c r="L11" s="229"/>
      <c r="M11" s="231">
        <f>設定!H12</f>
        <v>0</v>
      </c>
      <c r="N11" s="227"/>
      <c r="O11" s="153"/>
      <c r="P11" s="231">
        <f>設定!J12</f>
        <v>0</v>
      </c>
      <c r="Q11" s="230"/>
      <c r="R11" s="233">
        <f t="shared" si="0"/>
        <v>0</v>
      </c>
      <c r="T11" s="393" t="s">
        <v>58</v>
      </c>
      <c r="U11" s="393"/>
      <c r="V11" s="393"/>
    </row>
    <row r="12" spans="1:22" s="112" customFormat="1" ht="22" customHeight="1" thickTop="1">
      <c r="D12" s="231">
        <f>設定!B13</f>
        <v>0</v>
      </c>
      <c r="E12" s="227"/>
      <c r="F12" s="153"/>
      <c r="G12" s="231">
        <f>設定!D13</f>
        <v>0</v>
      </c>
      <c r="H12" s="227"/>
      <c r="I12" s="231">
        <f>設定!F13</f>
        <v>0</v>
      </c>
      <c r="J12" s="227"/>
      <c r="K12" s="228"/>
      <c r="L12" s="229"/>
      <c r="M12" s="231">
        <f>設定!H13</f>
        <v>0</v>
      </c>
      <c r="N12" s="227"/>
      <c r="O12" s="153"/>
      <c r="P12" s="231">
        <f>設定!J13</f>
        <v>0</v>
      </c>
      <c r="Q12" s="230"/>
      <c r="R12" s="233">
        <f t="shared" si="0"/>
        <v>0</v>
      </c>
      <c r="T12" s="394" t="s">
        <v>59</v>
      </c>
      <c r="U12" s="395"/>
      <c r="V12" s="396"/>
    </row>
    <row r="13" spans="1:22" s="112" customFormat="1" ht="22" customHeight="1" thickBot="1">
      <c r="D13" s="231">
        <f>設定!B14</f>
        <v>0</v>
      </c>
      <c r="E13" s="227"/>
      <c r="F13" s="153"/>
      <c r="G13" s="231">
        <f>設定!D14</f>
        <v>0</v>
      </c>
      <c r="H13" s="227"/>
      <c r="I13" s="231">
        <f>設定!F14</f>
        <v>0</v>
      </c>
      <c r="J13" s="227"/>
      <c r="K13" s="228"/>
      <c r="L13" s="229"/>
      <c r="M13" s="231">
        <f>設定!H14</f>
        <v>0</v>
      </c>
      <c r="N13" s="227"/>
      <c r="O13" s="153"/>
      <c r="P13" s="231">
        <f>設定!J14</f>
        <v>0</v>
      </c>
      <c r="Q13" s="230"/>
      <c r="R13" s="233">
        <f t="shared" si="0"/>
        <v>0</v>
      </c>
      <c r="T13" s="397">
        <f>E14-T10</f>
        <v>0</v>
      </c>
      <c r="U13" s="398"/>
      <c r="V13" s="399"/>
    </row>
    <row r="14" spans="1:22" s="112" customFormat="1" ht="22" customHeight="1" thickTop="1" thickBot="1">
      <c r="B14" s="221">
        <v>2023</v>
      </c>
      <c r="C14" s="221">
        <v>12</v>
      </c>
      <c r="D14" s="151" t="s">
        <v>17</v>
      </c>
      <c r="E14" s="232">
        <f>SUM(E4:E13)</f>
        <v>0</v>
      </c>
      <c r="F14" s="153"/>
      <c r="G14" s="151" t="s">
        <v>17</v>
      </c>
      <c r="H14" s="232">
        <f>SUM(H4:H13)</f>
        <v>0</v>
      </c>
      <c r="I14" s="151" t="s">
        <v>17</v>
      </c>
      <c r="J14" s="232">
        <f>SUM(J4:J13)</f>
        <v>0</v>
      </c>
      <c r="K14" s="151" t="s">
        <v>17</v>
      </c>
      <c r="L14" s="232">
        <f>SUM(L4:L13)</f>
        <v>0</v>
      </c>
      <c r="M14" s="151" t="s">
        <v>17</v>
      </c>
      <c r="N14" s="232">
        <f>SUM(N4:N13)</f>
        <v>0</v>
      </c>
      <c r="O14" s="153"/>
      <c r="P14" s="151" t="s">
        <v>17</v>
      </c>
      <c r="Q14" s="251">
        <f>SUM(Q4:Q13)</f>
        <v>0</v>
      </c>
      <c r="R14" s="232">
        <f>SUM(R4:R13)</f>
        <v>0</v>
      </c>
    </row>
    <row r="15" spans="1:22" s="112" customFormat="1" ht="22" customHeight="1" thickTop="1">
      <c r="B15" s="114"/>
      <c r="C15" s="101"/>
      <c r="D15" s="101"/>
      <c r="E15" s="101"/>
      <c r="F15" s="105"/>
      <c r="G15" s="101"/>
      <c r="H15" s="101"/>
      <c r="I15" s="103"/>
      <c r="J15" s="102"/>
      <c r="K15" s="103"/>
    </row>
    <row r="16" spans="1:22" s="112" customFormat="1" ht="22" customHeight="1" thickBot="1">
      <c r="B16" s="115" t="s">
        <v>36</v>
      </c>
      <c r="C16" s="211">
        <f>WEEKDAY(C17)</f>
        <v>6</v>
      </c>
      <c r="D16" s="211">
        <f t="shared" ref="D16:V16" si="1">WEEKDAY(D17)</f>
        <v>7</v>
      </c>
      <c r="E16" s="211">
        <f t="shared" si="1"/>
        <v>1</v>
      </c>
      <c r="F16" s="211">
        <f t="shared" si="1"/>
        <v>2</v>
      </c>
      <c r="G16" s="211">
        <f t="shared" si="1"/>
        <v>3</v>
      </c>
      <c r="H16" s="211">
        <f t="shared" si="1"/>
        <v>4</v>
      </c>
      <c r="I16" s="211">
        <f t="shared" si="1"/>
        <v>5</v>
      </c>
      <c r="J16" s="211">
        <f t="shared" si="1"/>
        <v>6</v>
      </c>
      <c r="K16" s="211">
        <f t="shared" si="1"/>
        <v>7</v>
      </c>
      <c r="L16" s="211">
        <f t="shared" si="1"/>
        <v>1</v>
      </c>
      <c r="M16" s="211">
        <f t="shared" si="1"/>
        <v>2</v>
      </c>
      <c r="N16" s="211">
        <f t="shared" si="1"/>
        <v>3</v>
      </c>
      <c r="O16" s="211">
        <f t="shared" si="1"/>
        <v>4</v>
      </c>
      <c r="P16" s="211">
        <f t="shared" si="1"/>
        <v>5</v>
      </c>
      <c r="Q16" s="211">
        <f t="shared" si="1"/>
        <v>6</v>
      </c>
      <c r="R16" s="211">
        <f t="shared" si="1"/>
        <v>7</v>
      </c>
      <c r="S16" s="211">
        <f t="shared" si="1"/>
        <v>1</v>
      </c>
      <c r="T16" s="211">
        <f t="shared" si="1"/>
        <v>2</v>
      </c>
      <c r="U16" s="211">
        <f t="shared" si="1"/>
        <v>3</v>
      </c>
      <c r="V16" s="211">
        <f t="shared" si="1"/>
        <v>4</v>
      </c>
    </row>
    <row r="17" spans="1:34" s="112" customFormat="1" ht="22" customHeight="1" thickTop="1">
      <c r="A17" s="116"/>
      <c r="B17" s="140" t="s">
        <v>62</v>
      </c>
      <c r="C17" s="212">
        <f>DATE(B14,C14,設定!L5)</f>
        <v>45261</v>
      </c>
      <c r="D17" s="212">
        <f>C17+1</f>
        <v>45262</v>
      </c>
      <c r="E17" s="212">
        <f>D17+1</f>
        <v>45263</v>
      </c>
      <c r="F17" s="212">
        <f t="shared" ref="F17:V17" si="2">E17+1</f>
        <v>45264</v>
      </c>
      <c r="G17" s="212">
        <f t="shared" si="2"/>
        <v>45265</v>
      </c>
      <c r="H17" s="212">
        <f t="shared" si="2"/>
        <v>45266</v>
      </c>
      <c r="I17" s="212">
        <f t="shared" si="2"/>
        <v>45267</v>
      </c>
      <c r="J17" s="212">
        <f t="shared" si="2"/>
        <v>45268</v>
      </c>
      <c r="K17" s="212">
        <f t="shared" si="2"/>
        <v>45269</v>
      </c>
      <c r="L17" s="212">
        <f t="shared" si="2"/>
        <v>45270</v>
      </c>
      <c r="M17" s="212">
        <f t="shared" si="2"/>
        <v>45271</v>
      </c>
      <c r="N17" s="212">
        <f t="shared" si="2"/>
        <v>45272</v>
      </c>
      <c r="O17" s="212">
        <f t="shared" si="2"/>
        <v>45273</v>
      </c>
      <c r="P17" s="212">
        <f t="shared" si="2"/>
        <v>45274</v>
      </c>
      <c r="Q17" s="212">
        <f t="shared" si="2"/>
        <v>45275</v>
      </c>
      <c r="R17" s="212">
        <f t="shared" si="2"/>
        <v>45276</v>
      </c>
      <c r="S17" s="212">
        <f t="shared" si="2"/>
        <v>45277</v>
      </c>
      <c r="T17" s="212">
        <f t="shared" si="2"/>
        <v>45278</v>
      </c>
      <c r="U17" s="212">
        <f t="shared" si="2"/>
        <v>45279</v>
      </c>
      <c r="V17" s="213">
        <f t="shared" si="2"/>
        <v>45280</v>
      </c>
    </row>
    <row r="18" spans="1:34" s="112" customFormat="1" ht="22" customHeight="1" thickBot="1">
      <c r="A18" s="116"/>
      <c r="B18" s="139" t="s">
        <v>60</v>
      </c>
      <c r="C18" s="214">
        <f>C17</f>
        <v>45261</v>
      </c>
      <c r="D18" s="214">
        <f t="shared" ref="D18:V18" si="3">D17</f>
        <v>45262</v>
      </c>
      <c r="E18" s="214">
        <f t="shared" si="3"/>
        <v>45263</v>
      </c>
      <c r="F18" s="214">
        <f t="shared" si="3"/>
        <v>45264</v>
      </c>
      <c r="G18" s="214">
        <f t="shared" si="3"/>
        <v>45265</v>
      </c>
      <c r="H18" s="214">
        <f t="shared" si="3"/>
        <v>45266</v>
      </c>
      <c r="I18" s="214">
        <f t="shared" si="3"/>
        <v>45267</v>
      </c>
      <c r="J18" s="214">
        <f t="shared" si="3"/>
        <v>45268</v>
      </c>
      <c r="K18" s="214">
        <f t="shared" si="3"/>
        <v>45269</v>
      </c>
      <c r="L18" s="214">
        <f t="shared" si="3"/>
        <v>45270</v>
      </c>
      <c r="M18" s="214">
        <f t="shared" si="3"/>
        <v>45271</v>
      </c>
      <c r="N18" s="214">
        <f t="shared" si="3"/>
        <v>45272</v>
      </c>
      <c r="O18" s="214">
        <f t="shared" si="3"/>
        <v>45273</v>
      </c>
      <c r="P18" s="214">
        <f t="shared" si="3"/>
        <v>45274</v>
      </c>
      <c r="Q18" s="214">
        <f t="shared" si="3"/>
        <v>45275</v>
      </c>
      <c r="R18" s="214">
        <f t="shared" si="3"/>
        <v>45276</v>
      </c>
      <c r="S18" s="214">
        <f t="shared" si="3"/>
        <v>45277</v>
      </c>
      <c r="T18" s="214">
        <f t="shared" si="3"/>
        <v>45278</v>
      </c>
      <c r="U18" s="214">
        <f t="shared" si="3"/>
        <v>45279</v>
      </c>
      <c r="V18" s="215">
        <f t="shared" si="3"/>
        <v>45280</v>
      </c>
    </row>
    <row r="19" spans="1:34" s="112" customFormat="1" ht="22" customHeight="1" thickTop="1">
      <c r="B19" s="264" t="str">
        <f>設定!J5</f>
        <v>食費</v>
      </c>
      <c r="C19" s="155"/>
      <c r="D19" s="127"/>
      <c r="E19" s="127"/>
      <c r="F19" s="127"/>
      <c r="G19" s="218"/>
      <c r="H19" s="136"/>
      <c r="I19" s="127"/>
      <c r="J19" s="127"/>
      <c r="K19" s="127"/>
      <c r="L19" s="127"/>
      <c r="M19" s="127"/>
      <c r="N19" s="218"/>
      <c r="O19" s="136"/>
      <c r="P19" s="127"/>
      <c r="Q19" s="127"/>
      <c r="R19" s="127"/>
      <c r="S19" s="127"/>
      <c r="T19" s="127"/>
      <c r="U19" s="218"/>
      <c r="V19" s="147"/>
    </row>
    <row r="20" spans="1:34" s="112" customFormat="1" ht="22" customHeight="1">
      <c r="B20" s="265">
        <f>設定!J6</f>
        <v>0</v>
      </c>
      <c r="C20" s="159"/>
      <c r="D20" s="125"/>
      <c r="E20" s="125"/>
      <c r="F20" s="125"/>
      <c r="G20" s="125"/>
      <c r="H20" s="137"/>
      <c r="I20" s="125"/>
      <c r="J20" s="125"/>
      <c r="K20" s="125"/>
      <c r="L20" s="125"/>
      <c r="M20" s="125"/>
      <c r="N20" s="125"/>
      <c r="O20" s="137"/>
      <c r="P20" s="125"/>
      <c r="Q20" s="125"/>
      <c r="R20" s="125"/>
      <c r="S20" s="125"/>
      <c r="T20" s="125"/>
      <c r="U20" s="125"/>
      <c r="V20" s="146"/>
    </row>
    <row r="21" spans="1:34" s="112" customFormat="1" ht="22" customHeight="1">
      <c r="B21" s="264">
        <f>設定!J7</f>
        <v>0</v>
      </c>
      <c r="C21" s="155"/>
      <c r="D21" s="127"/>
      <c r="E21" s="127"/>
      <c r="F21" s="127"/>
      <c r="G21" s="127"/>
      <c r="H21" s="136"/>
      <c r="I21" s="127"/>
      <c r="J21" s="127"/>
      <c r="K21" s="127"/>
      <c r="L21" s="127"/>
      <c r="M21" s="127"/>
      <c r="N21" s="127"/>
      <c r="O21" s="136"/>
      <c r="P21" s="127"/>
      <c r="Q21" s="127"/>
      <c r="R21" s="127"/>
      <c r="S21" s="127"/>
      <c r="T21" s="127"/>
      <c r="U21" s="127"/>
      <c r="V21" s="147"/>
    </row>
    <row r="22" spans="1:34" s="112" customFormat="1" ht="22" customHeight="1">
      <c r="B22" s="265">
        <f>設定!J8</f>
        <v>0</v>
      </c>
      <c r="C22" s="159"/>
      <c r="D22" s="125"/>
      <c r="E22" s="125"/>
      <c r="F22" s="125"/>
      <c r="G22" s="125"/>
      <c r="H22" s="137"/>
      <c r="I22" s="125"/>
      <c r="J22" s="125"/>
      <c r="K22" s="125"/>
      <c r="L22" s="125"/>
      <c r="M22" s="125"/>
      <c r="N22" s="125"/>
      <c r="O22" s="137"/>
      <c r="P22" s="125"/>
      <c r="Q22" s="125"/>
      <c r="R22" s="125"/>
      <c r="S22" s="125"/>
      <c r="T22" s="125"/>
      <c r="U22" s="125"/>
      <c r="V22" s="146"/>
    </row>
    <row r="23" spans="1:34" s="112" customFormat="1" ht="22" customHeight="1">
      <c r="B23" s="264">
        <f>設定!J9</f>
        <v>0</v>
      </c>
      <c r="C23" s="155"/>
      <c r="D23" s="127"/>
      <c r="E23" s="127"/>
      <c r="F23" s="127"/>
      <c r="G23" s="127"/>
      <c r="H23" s="136"/>
      <c r="I23" s="127"/>
      <c r="J23" s="127"/>
      <c r="K23" s="127"/>
      <c r="L23" s="127"/>
      <c r="M23" s="127"/>
      <c r="N23" s="127"/>
      <c r="O23" s="136"/>
      <c r="P23" s="127"/>
      <c r="Q23" s="127"/>
      <c r="R23" s="127"/>
      <c r="S23" s="127"/>
      <c r="T23" s="127"/>
      <c r="U23" s="127"/>
      <c r="V23" s="147"/>
    </row>
    <row r="24" spans="1:34" s="112" customFormat="1" ht="22" customHeight="1">
      <c r="B24" s="265">
        <f>設定!J10</f>
        <v>0</v>
      </c>
      <c r="C24" s="159"/>
      <c r="D24" s="125"/>
      <c r="E24" s="125"/>
      <c r="F24" s="125"/>
      <c r="G24" s="125"/>
      <c r="H24" s="137"/>
      <c r="I24" s="125"/>
      <c r="J24" s="125"/>
      <c r="K24" s="125"/>
      <c r="L24" s="125"/>
      <c r="M24" s="125"/>
      <c r="N24" s="125"/>
      <c r="O24" s="137"/>
      <c r="P24" s="125"/>
      <c r="Q24" s="125"/>
      <c r="R24" s="125"/>
      <c r="S24" s="125"/>
      <c r="T24" s="125"/>
      <c r="U24" s="125"/>
      <c r="V24" s="146"/>
    </row>
    <row r="25" spans="1:34" s="112" customFormat="1" ht="22" customHeight="1">
      <c r="B25" s="264">
        <f>設定!J11</f>
        <v>0</v>
      </c>
      <c r="C25" s="155"/>
      <c r="D25" s="127"/>
      <c r="E25" s="127"/>
      <c r="F25" s="127"/>
      <c r="G25" s="127"/>
      <c r="H25" s="136"/>
      <c r="I25" s="127"/>
      <c r="J25" s="127"/>
      <c r="K25" s="127"/>
      <c r="L25" s="127"/>
      <c r="M25" s="127"/>
      <c r="N25" s="127"/>
      <c r="O25" s="136"/>
      <c r="P25" s="127"/>
      <c r="Q25" s="127"/>
      <c r="R25" s="127"/>
      <c r="S25" s="127"/>
      <c r="T25" s="127"/>
      <c r="U25" s="127"/>
      <c r="V25" s="147"/>
    </row>
    <row r="26" spans="1:34" s="112" customFormat="1" ht="22" customHeight="1">
      <c r="B26" s="265">
        <f>設定!J12</f>
        <v>0</v>
      </c>
      <c r="C26" s="125"/>
      <c r="D26" s="125"/>
      <c r="E26" s="125"/>
      <c r="F26" s="125"/>
      <c r="G26" s="125"/>
      <c r="H26" s="137"/>
      <c r="I26" s="125"/>
      <c r="J26" s="125"/>
      <c r="K26" s="125"/>
      <c r="L26" s="125"/>
      <c r="M26" s="125"/>
      <c r="N26" s="125"/>
      <c r="O26" s="137"/>
      <c r="P26" s="125"/>
      <c r="Q26" s="125"/>
      <c r="R26" s="125"/>
      <c r="S26" s="125"/>
      <c r="T26" s="125"/>
      <c r="U26" s="125"/>
      <c r="V26" s="146"/>
    </row>
    <row r="27" spans="1:34" s="112" customFormat="1" ht="22" customHeight="1">
      <c r="B27" s="264">
        <f>設定!J13</f>
        <v>0</v>
      </c>
      <c r="C27" s="127"/>
      <c r="D27" s="127"/>
      <c r="E27" s="127"/>
      <c r="F27" s="127"/>
      <c r="G27" s="127"/>
      <c r="H27" s="136"/>
      <c r="I27" s="127"/>
      <c r="J27" s="127"/>
      <c r="K27" s="127"/>
      <c r="L27" s="127"/>
      <c r="M27" s="127"/>
      <c r="N27" s="127"/>
      <c r="O27" s="136"/>
      <c r="P27" s="127"/>
      <c r="Q27" s="127"/>
      <c r="R27" s="127"/>
      <c r="S27" s="127"/>
      <c r="T27" s="127"/>
      <c r="U27" s="127"/>
      <c r="V27" s="147"/>
    </row>
    <row r="28" spans="1:34" s="112" customFormat="1" ht="22" customHeight="1">
      <c r="B28" s="265">
        <f>設定!J14</f>
        <v>0</v>
      </c>
      <c r="C28" s="125"/>
      <c r="D28" s="125"/>
      <c r="E28" s="125"/>
      <c r="F28" s="125"/>
      <c r="G28" s="125"/>
      <c r="H28" s="137"/>
      <c r="I28" s="125"/>
      <c r="J28" s="125"/>
      <c r="K28" s="125"/>
      <c r="L28" s="125"/>
      <c r="M28" s="125"/>
      <c r="N28" s="125"/>
      <c r="O28" s="137"/>
      <c r="P28" s="125"/>
      <c r="Q28" s="125"/>
      <c r="R28" s="125"/>
      <c r="S28" s="125"/>
      <c r="T28" s="125"/>
      <c r="U28" s="125"/>
      <c r="V28" s="146"/>
    </row>
    <row r="29" spans="1:34" s="112" customFormat="1" ht="22" customHeight="1">
      <c r="B29" s="265" t="s">
        <v>47</v>
      </c>
      <c r="C29" s="118"/>
      <c r="D29" s="118"/>
      <c r="E29" s="118"/>
      <c r="F29" s="118"/>
      <c r="G29" s="118"/>
      <c r="H29" s="138"/>
      <c r="I29" s="118"/>
      <c r="J29" s="118"/>
      <c r="K29" s="118"/>
      <c r="L29" s="118"/>
      <c r="M29" s="118"/>
      <c r="N29" s="118"/>
      <c r="O29" s="138"/>
      <c r="P29" s="118"/>
      <c r="Q29" s="118"/>
      <c r="R29" s="118"/>
      <c r="S29" s="118"/>
      <c r="T29" s="118"/>
      <c r="U29" s="118"/>
      <c r="V29" s="150"/>
    </row>
    <row r="30" spans="1:34" s="112" customFormat="1" ht="22" customHeight="1" thickBot="1">
      <c r="B30" s="268" t="s">
        <v>17</v>
      </c>
      <c r="C30" s="120">
        <f>SUM(C19:C28)</f>
        <v>0</v>
      </c>
      <c r="D30" s="120">
        <f>SUM(D19:D28)</f>
        <v>0</v>
      </c>
      <c r="E30" s="120">
        <f t="shared" ref="E30:U30" si="4">SUM(E19:E28)</f>
        <v>0</v>
      </c>
      <c r="F30" s="120">
        <f>SUM(F19:F28)</f>
        <v>0</v>
      </c>
      <c r="G30" s="120">
        <f t="shared" si="4"/>
        <v>0</v>
      </c>
      <c r="H30" s="135">
        <f>SUM(H19:H28)</f>
        <v>0</v>
      </c>
      <c r="I30" s="120">
        <f t="shared" si="4"/>
        <v>0</v>
      </c>
      <c r="J30" s="120">
        <f>SUM(J19:J28)</f>
        <v>0</v>
      </c>
      <c r="K30" s="120">
        <f t="shared" si="4"/>
        <v>0</v>
      </c>
      <c r="L30" s="120">
        <f t="shared" si="4"/>
        <v>0</v>
      </c>
      <c r="M30" s="120">
        <f t="shared" si="4"/>
        <v>0</v>
      </c>
      <c r="N30" s="120">
        <f t="shared" si="4"/>
        <v>0</v>
      </c>
      <c r="O30" s="135">
        <f t="shared" si="4"/>
        <v>0</v>
      </c>
      <c r="P30" s="120">
        <f t="shared" si="4"/>
        <v>0</v>
      </c>
      <c r="Q30" s="120">
        <f t="shared" si="4"/>
        <v>0</v>
      </c>
      <c r="R30" s="120">
        <f t="shared" si="4"/>
        <v>0</v>
      </c>
      <c r="S30" s="120">
        <f t="shared" si="4"/>
        <v>0</v>
      </c>
      <c r="T30" s="120">
        <f t="shared" si="4"/>
        <v>0</v>
      </c>
      <c r="U30" s="120">
        <f t="shared" si="4"/>
        <v>0</v>
      </c>
      <c r="V30" s="270">
        <f>SUM(V19:V28)</f>
        <v>0</v>
      </c>
    </row>
    <row r="31" spans="1:34" s="124" customFormat="1" ht="22" customHeight="1" thickTop="1" thickBot="1">
      <c r="B31" s="122"/>
      <c r="C31" s="211">
        <f>WEEKDAY(C32)</f>
        <v>5</v>
      </c>
      <c r="D31" s="211">
        <f t="shared" ref="D31:M31" si="5">WEEKDAY(D32)</f>
        <v>6</v>
      </c>
      <c r="E31" s="211">
        <f t="shared" si="5"/>
        <v>7</v>
      </c>
      <c r="F31" s="211">
        <f t="shared" si="5"/>
        <v>1</v>
      </c>
      <c r="G31" s="211">
        <f t="shared" si="5"/>
        <v>2</v>
      </c>
      <c r="H31" s="211">
        <f t="shared" si="5"/>
        <v>3</v>
      </c>
      <c r="I31" s="211">
        <f t="shared" si="5"/>
        <v>4</v>
      </c>
      <c r="J31" s="211">
        <f t="shared" si="5"/>
        <v>5</v>
      </c>
      <c r="K31" s="211">
        <f t="shared" si="5"/>
        <v>6</v>
      </c>
      <c r="L31" s="211">
        <f t="shared" si="5"/>
        <v>7</v>
      </c>
      <c r="M31" s="211">
        <f t="shared" si="5"/>
        <v>1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</row>
    <row r="32" spans="1:34" ht="22" customHeight="1" thickTop="1">
      <c r="B32" s="140" t="s">
        <v>62</v>
      </c>
      <c r="C32" s="212">
        <f>V17+1</f>
        <v>45281</v>
      </c>
      <c r="D32" s="212">
        <f>C32+1</f>
        <v>45282</v>
      </c>
      <c r="E32" s="212">
        <f t="shared" ref="E32:M32" si="6">D32+1</f>
        <v>45283</v>
      </c>
      <c r="F32" s="212">
        <f t="shared" si="6"/>
        <v>45284</v>
      </c>
      <c r="G32" s="212">
        <f t="shared" si="6"/>
        <v>45285</v>
      </c>
      <c r="H32" s="212">
        <f t="shared" si="6"/>
        <v>45286</v>
      </c>
      <c r="I32" s="212">
        <f t="shared" si="6"/>
        <v>45287</v>
      </c>
      <c r="J32" s="212">
        <f t="shared" si="6"/>
        <v>45288</v>
      </c>
      <c r="K32" s="212">
        <f t="shared" si="6"/>
        <v>45289</v>
      </c>
      <c r="L32" s="212">
        <f t="shared" si="6"/>
        <v>45290</v>
      </c>
      <c r="M32" s="213">
        <f t="shared" si="6"/>
        <v>45291</v>
      </c>
      <c r="P32" s="140" t="s">
        <v>63</v>
      </c>
      <c r="Q32" s="129" t="s">
        <v>53</v>
      </c>
      <c r="R32" s="129" t="s">
        <v>54</v>
      </c>
      <c r="S32" s="129" t="s">
        <v>55</v>
      </c>
      <c r="T32" s="129" t="s">
        <v>56</v>
      </c>
      <c r="U32" s="129" t="s">
        <v>57</v>
      </c>
      <c r="V32" s="130" t="s">
        <v>17</v>
      </c>
    </row>
    <row r="33" spans="2:22" ht="22" customHeight="1" thickBot="1">
      <c r="B33" s="149" t="s">
        <v>60</v>
      </c>
      <c r="C33" s="214">
        <f>C32</f>
        <v>45281</v>
      </c>
      <c r="D33" s="214">
        <f t="shared" ref="D33:M33" si="7">D32</f>
        <v>45282</v>
      </c>
      <c r="E33" s="214">
        <f t="shared" si="7"/>
        <v>45283</v>
      </c>
      <c r="F33" s="214">
        <f t="shared" si="7"/>
        <v>45284</v>
      </c>
      <c r="G33" s="214">
        <f t="shared" si="7"/>
        <v>45285</v>
      </c>
      <c r="H33" s="214">
        <f t="shared" si="7"/>
        <v>45286</v>
      </c>
      <c r="I33" s="214">
        <f t="shared" si="7"/>
        <v>45287</v>
      </c>
      <c r="J33" s="214">
        <f t="shared" si="7"/>
        <v>45288</v>
      </c>
      <c r="K33" s="214">
        <f t="shared" si="7"/>
        <v>45289</v>
      </c>
      <c r="L33" s="214">
        <f t="shared" si="7"/>
        <v>45290</v>
      </c>
      <c r="M33" s="215">
        <f t="shared" si="7"/>
        <v>45291</v>
      </c>
      <c r="P33" s="148" t="s">
        <v>61</v>
      </c>
      <c r="Q33" s="216" t="str">
        <f>DAY(C17)&amp;"-"&amp;DAY(I17)&amp;"日"</f>
        <v>1-7日</v>
      </c>
      <c r="R33" s="216" t="str">
        <f>DAY(J17)&amp;"-"&amp;DAY(P17)&amp;"日"</f>
        <v>8-14日</v>
      </c>
      <c r="S33" s="216" t="str">
        <f>DAY(Q17)&amp;"-"&amp;DAY(C32)&amp;"日"</f>
        <v>15-21日</v>
      </c>
      <c r="T33" s="216" t="str">
        <f>DAY(D32)&amp;"-"&amp;DAY(J32)&amp;"日"</f>
        <v>22-28日</v>
      </c>
      <c r="U33" s="216" t="str">
        <f>DAY(K32)&amp;"-"&amp;DAY(M32)&amp;"日"</f>
        <v>29-31日</v>
      </c>
      <c r="V33" s="141" t="str">
        <f>DAY(C17)&amp;"-"&amp;DAY(M32)&amp;"日"</f>
        <v>1-31日</v>
      </c>
    </row>
    <row r="34" spans="2:22" ht="22" customHeight="1" thickTop="1">
      <c r="B34" s="264" t="str">
        <f>設定!J5</f>
        <v>食費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8"/>
      <c r="P34" s="154" t="str">
        <f>設定!J5</f>
        <v>食費</v>
      </c>
      <c r="Q34" s="252">
        <f>SUM(C19:I19)</f>
        <v>0</v>
      </c>
      <c r="R34" s="252">
        <f>SUM(J19:P19)</f>
        <v>0</v>
      </c>
      <c r="S34" s="252">
        <f>SUM(Q19:V19,C34)</f>
        <v>0</v>
      </c>
      <c r="T34" s="252">
        <f>SUM(D34:J34)</f>
        <v>0</v>
      </c>
      <c r="U34" s="252">
        <f>SUM(K34:M34)</f>
        <v>0</v>
      </c>
      <c r="V34" s="253">
        <f>SUM(Q34:U34)</f>
        <v>0</v>
      </c>
    </row>
    <row r="35" spans="2:22" ht="22" customHeight="1">
      <c r="B35" s="265">
        <f>設定!J6</f>
        <v>0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6"/>
      <c r="P35" s="158">
        <f>設定!J6</f>
        <v>0</v>
      </c>
      <c r="Q35" s="254">
        <f t="shared" ref="Q35:Q43" si="8">SUM(C20:I20)</f>
        <v>0</v>
      </c>
      <c r="R35" s="254">
        <f t="shared" ref="R35:R43" si="9">SUM(J20:P20)</f>
        <v>0</v>
      </c>
      <c r="S35" s="254">
        <f t="shared" ref="S35:S43" si="10">SUM(Q20:V20,C35)</f>
        <v>0</v>
      </c>
      <c r="T35" s="254">
        <f>SUM(D35:J35)</f>
        <v>0</v>
      </c>
      <c r="U35" s="255">
        <f>SUM(K35:M35)</f>
        <v>0</v>
      </c>
      <c r="V35" s="256">
        <f>SUM(Q35:U35)</f>
        <v>0</v>
      </c>
    </row>
    <row r="36" spans="2:22" ht="22" customHeight="1">
      <c r="B36" s="264">
        <f>設定!J7</f>
        <v>0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8"/>
      <c r="P36" s="257">
        <f>設定!J7</f>
        <v>0</v>
      </c>
      <c r="Q36" s="258">
        <f t="shared" si="8"/>
        <v>0</v>
      </c>
      <c r="R36" s="258">
        <f t="shared" si="9"/>
        <v>0</v>
      </c>
      <c r="S36" s="258">
        <f t="shared" si="10"/>
        <v>0</v>
      </c>
      <c r="T36" s="258">
        <f t="shared" ref="T36:T43" si="11">SUM(D36:J36)</f>
        <v>0</v>
      </c>
      <c r="U36" s="252">
        <f t="shared" ref="U36:U43" si="12">SUM(K36:M36)</f>
        <v>0</v>
      </c>
      <c r="V36" s="259">
        <f t="shared" ref="V36:V43" si="13">SUM(Q36:U36)</f>
        <v>0</v>
      </c>
    </row>
    <row r="37" spans="2:22" ht="22" customHeight="1">
      <c r="B37" s="265">
        <f>設定!J8</f>
        <v>0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6"/>
      <c r="P37" s="158">
        <f>設定!J8</f>
        <v>0</v>
      </c>
      <c r="Q37" s="254">
        <f t="shared" si="8"/>
        <v>0</v>
      </c>
      <c r="R37" s="254">
        <f t="shared" si="9"/>
        <v>0</v>
      </c>
      <c r="S37" s="254">
        <f t="shared" si="10"/>
        <v>0</v>
      </c>
      <c r="T37" s="254">
        <f t="shared" si="11"/>
        <v>0</v>
      </c>
      <c r="U37" s="255">
        <f t="shared" si="12"/>
        <v>0</v>
      </c>
      <c r="V37" s="256">
        <f>SUM(Q37:U37)</f>
        <v>0</v>
      </c>
    </row>
    <row r="38" spans="2:22" ht="22" customHeight="1">
      <c r="B38" s="264">
        <f>設定!J9</f>
        <v>0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8"/>
      <c r="P38" s="257">
        <f>設定!J9</f>
        <v>0</v>
      </c>
      <c r="Q38" s="258">
        <f t="shared" si="8"/>
        <v>0</v>
      </c>
      <c r="R38" s="258">
        <f t="shared" si="9"/>
        <v>0</v>
      </c>
      <c r="S38" s="258">
        <f t="shared" si="10"/>
        <v>0</v>
      </c>
      <c r="T38" s="258">
        <f t="shared" si="11"/>
        <v>0</v>
      </c>
      <c r="U38" s="252">
        <f t="shared" si="12"/>
        <v>0</v>
      </c>
      <c r="V38" s="259">
        <f t="shared" si="13"/>
        <v>0</v>
      </c>
    </row>
    <row r="39" spans="2:22" ht="22" customHeight="1">
      <c r="B39" s="265">
        <f>設定!J10</f>
        <v>0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6"/>
      <c r="P39" s="158">
        <f>設定!J10</f>
        <v>0</v>
      </c>
      <c r="Q39" s="254">
        <f t="shared" si="8"/>
        <v>0</v>
      </c>
      <c r="R39" s="254">
        <f t="shared" si="9"/>
        <v>0</v>
      </c>
      <c r="S39" s="254">
        <f t="shared" si="10"/>
        <v>0</v>
      </c>
      <c r="T39" s="254">
        <f t="shared" si="11"/>
        <v>0</v>
      </c>
      <c r="U39" s="255">
        <f t="shared" si="12"/>
        <v>0</v>
      </c>
      <c r="V39" s="256">
        <f t="shared" si="13"/>
        <v>0</v>
      </c>
    </row>
    <row r="40" spans="2:22" ht="22" customHeight="1">
      <c r="B40" s="264">
        <f>設定!J11</f>
        <v>0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8"/>
      <c r="P40" s="257">
        <f>設定!J11</f>
        <v>0</v>
      </c>
      <c r="Q40" s="258">
        <f t="shared" si="8"/>
        <v>0</v>
      </c>
      <c r="R40" s="258">
        <f t="shared" si="9"/>
        <v>0</v>
      </c>
      <c r="S40" s="258">
        <f t="shared" si="10"/>
        <v>0</v>
      </c>
      <c r="T40" s="258">
        <f t="shared" si="11"/>
        <v>0</v>
      </c>
      <c r="U40" s="252">
        <f t="shared" si="12"/>
        <v>0</v>
      </c>
      <c r="V40" s="259">
        <f>SUM(Q40:U40)</f>
        <v>0</v>
      </c>
    </row>
    <row r="41" spans="2:22" ht="22" customHeight="1">
      <c r="B41" s="265">
        <f>設定!J12</f>
        <v>0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6"/>
      <c r="P41" s="158">
        <f>設定!J12</f>
        <v>0</v>
      </c>
      <c r="Q41" s="254">
        <f t="shared" si="8"/>
        <v>0</v>
      </c>
      <c r="R41" s="254">
        <f t="shared" si="9"/>
        <v>0</v>
      </c>
      <c r="S41" s="254">
        <f t="shared" si="10"/>
        <v>0</v>
      </c>
      <c r="T41" s="254">
        <f t="shared" si="11"/>
        <v>0</v>
      </c>
      <c r="U41" s="255">
        <f t="shared" si="12"/>
        <v>0</v>
      </c>
      <c r="V41" s="256">
        <f t="shared" si="13"/>
        <v>0</v>
      </c>
    </row>
    <row r="42" spans="2:22" ht="22" customHeight="1">
      <c r="B42" s="264">
        <f>設定!J13</f>
        <v>0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P42" s="257">
        <f>設定!J13</f>
        <v>0</v>
      </c>
      <c r="Q42" s="258">
        <f t="shared" si="8"/>
        <v>0</v>
      </c>
      <c r="R42" s="258">
        <f t="shared" si="9"/>
        <v>0</v>
      </c>
      <c r="S42" s="258">
        <f t="shared" si="10"/>
        <v>0</v>
      </c>
      <c r="T42" s="258">
        <f t="shared" si="11"/>
        <v>0</v>
      </c>
      <c r="U42" s="252">
        <f t="shared" si="12"/>
        <v>0</v>
      </c>
      <c r="V42" s="259">
        <f t="shared" si="13"/>
        <v>0</v>
      </c>
    </row>
    <row r="43" spans="2:22" ht="22" customHeight="1">
      <c r="B43" s="265">
        <f>設定!J14</f>
        <v>0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6"/>
      <c r="P43" s="158">
        <f>設定!J14</f>
        <v>0</v>
      </c>
      <c r="Q43" s="254">
        <f t="shared" si="8"/>
        <v>0</v>
      </c>
      <c r="R43" s="254">
        <f t="shared" si="9"/>
        <v>0</v>
      </c>
      <c r="S43" s="254">
        <f t="shared" si="10"/>
        <v>0</v>
      </c>
      <c r="T43" s="254">
        <f t="shared" si="11"/>
        <v>0</v>
      </c>
      <c r="U43" s="255">
        <f t="shared" si="12"/>
        <v>0</v>
      </c>
      <c r="V43" s="256">
        <f t="shared" si="13"/>
        <v>0</v>
      </c>
    </row>
    <row r="44" spans="2:22" s="178" customFormat="1" ht="22" customHeight="1">
      <c r="B44" s="266" t="s">
        <v>47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80"/>
      <c r="N44" s="104"/>
      <c r="P44" s="269" t="s">
        <v>47</v>
      </c>
      <c r="Q44" s="159"/>
      <c r="R44" s="159"/>
      <c r="S44" s="159"/>
      <c r="T44" s="159"/>
      <c r="U44" s="159"/>
      <c r="V44" s="177"/>
    </row>
    <row r="45" spans="2:22" ht="22" customHeight="1" thickBot="1">
      <c r="B45" s="267" t="s">
        <v>17</v>
      </c>
      <c r="C45" s="120">
        <f>SUM(C34:C43)</f>
        <v>0</v>
      </c>
      <c r="D45" s="120">
        <f t="shared" ref="D45:L45" si="14">SUM(D34:D43)</f>
        <v>0</v>
      </c>
      <c r="E45" s="120">
        <f>SUM(E34:E43)</f>
        <v>0</v>
      </c>
      <c r="F45" s="120">
        <f t="shared" si="14"/>
        <v>0</v>
      </c>
      <c r="G45" s="120">
        <f t="shared" si="14"/>
        <v>0</v>
      </c>
      <c r="H45" s="120">
        <f t="shared" ref="H45:I45" si="15">SUM(H34:H43)</f>
        <v>0</v>
      </c>
      <c r="I45" s="120">
        <f t="shared" si="15"/>
        <v>0</v>
      </c>
      <c r="J45" s="120">
        <f t="shared" si="14"/>
        <v>0</v>
      </c>
      <c r="K45" s="120">
        <f>SUM(K34:K43)</f>
        <v>0</v>
      </c>
      <c r="L45" s="120">
        <f t="shared" si="14"/>
        <v>0</v>
      </c>
      <c r="M45" s="121">
        <f t="shared" ref="M45" si="16">SUM(M34:M43)</f>
        <v>0</v>
      </c>
      <c r="P45" s="260" t="s">
        <v>17</v>
      </c>
      <c r="Q45" s="261">
        <f>SUM(Q34:Q43)</f>
        <v>0</v>
      </c>
      <c r="R45" s="261">
        <f>SUM(R34:R43)</f>
        <v>0</v>
      </c>
      <c r="S45" s="261">
        <f t="shared" ref="S45:V45" si="17">SUM(S34:S43)</f>
        <v>0</v>
      </c>
      <c r="T45" s="261">
        <f t="shared" si="17"/>
        <v>0</v>
      </c>
      <c r="U45" s="261">
        <f t="shared" si="17"/>
        <v>0</v>
      </c>
      <c r="V45" s="262">
        <f t="shared" si="17"/>
        <v>0</v>
      </c>
    </row>
    <row r="46" spans="2:22" ht="19" thickTop="1"/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T13:V13"/>
    <mergeCell ref="T7:V7"/>
    <mergeCell ref="T9:V9"/>
    <mergeCell ref="T10:V10"/>
    <mergeCell ref="T11:V11"/>
    <mergeCell ref="T12:V12"/>
    <mergeCell ref="M2:N2"/>
    <mergeCell ref="P2:R2"/>
    <mergeCell ref="T2:V2"/>
    <mergeCell ref="T3:V3"/>
    <mergeCell ref="T6:V6"/>
    <mergeCell ref="B1:C1"/>
    <mergeCell ref="D2:E2"/>
    <mergeCell ref="G2:H2"/>
    <mergeCell ref="I2:J2"/>
    <mergeCell ref="K2:L2"/>
  </mergeCells>
  <phoneticPr fontId="1"/>
  <conditionalFormatting sqref="K15">
    <cfRule type="expression" dxfId="47" priority="120">
      <formula>#REF!="浪費"</formula>
    </cfRule>
    <cfRule type="expression" dxfId="46" priority="121">
      <formula>#REF!="投資"</formula>
    </cfRule>
    <cfRule type="expression" dxfId="45" priority="122">
      <formula>#REF!="不明"</formula>
    </cfRule>
  </conditionalFormatting>
  <conditionalFormatting sqref="J15 J46:J137">
    <cfRule type="expression" dxfId="44" priority="117">
      <formula>#REF!="浪費"</formula>
    </cfRule>
    <cfRule type="expression" dxfId="43" priority="118">
      <formula>#REF!="投資"</formula>
    </cfRule>
    <cfRule type="expression" dxfId="42" priority="119">
      <formula>#REF!="不明"</formula>
    </cfRule>
  </conditionalFormatting>
  <conditionalFormatting sqref="K19:K20 K29">
    <cfRule type="expression" dxfId="41" priority="56">
      <formula>#REF!="浪費"</formula>
    </cfRule>
    <cfRule type="expression" dxfId="40" priority="57">
      <formula>#REF!="投資"</formula>
    </cfRule>
    <cfRule type="expression" dxfId="39" priority="58">
      <formula>#REF!="不明"</formula>
    </cfRule>
  </conditionalFormatting>
  <conditionalFormatting sqref="J19:J20 J29">
    <cfRule type="expression" dxfId="38" priority="53">
      <formula>#REF!="浪費"</formula>
    </cfRule>
    <cfRule type="expression" dxfId="37" priority="54">
      <formula>#REF!="投資"</formula>
    </cfRule>
    <cfRule type="expression" dxfId="36" priority="55">
      <formula>#REF!="不明"</formula>
    </cfRule>
  </conditionalFormatting>
  <conditionalFormatting sqref="C30">
    <cfRule type="cellIs" dxfId="35" priority="52" operator="equal">
      <formula>0</formula>
    </cfRule>
  </conditionalFormatting>
  <conditionalFormatting sqref="C30:Q30">
    <cfRule type="cellIs" dxfId="34" priority="51" operator="equal">
      <formula>0</formula>
    </cfRule>
  </conditionalFormatting>
  <conditionalFormatting sqref="C45:M45">
    <cfRule type="cellIs" dxfId="33" priority="50" operator="equal">
      <formula>0</formula>
    </cfRule>
  </conditionalFormatting>
  <conditionalFormatting sqref="R30:T30">
    <cfRule type="cellIs" dxfId="32" priority="49" operator="equal">
      <formula>0</formula>
    </cfRule>
  </conditionalFormatting>
  <conditionalFormatting sqref="U30:V30">
    <cfRule type="cellIs" dxfId="31" priority="48" operator="equal">
      <formula>0</formula>
    </cfRule>
  </conditionalFormatting>
  <conditionalFormatting sqref="K21:K28">
    <cfRule type="expression" dxfId="30" priority="45">
      <formula>#REF!="浪費"</formula>
    </cfRule>
    <cfRule type="expression" dxfId="29" priority="46">
      <formula>#REF!="投資"</formula>
    </cfRule>
    <cfRule type="expression" dxfId="28" priority="47">
      <formula>#REF!="不明"</formula>
    </cfRule>
  </conditionalFormatting>
  <conditionalFormatting sqref="J21:J28">
    <cfRule type="expression" dxfId="27" priority="42">
      <formula>#REF!="浪費"</formula>
    </cfRule>
    <cfRule type="expression" dxfId="26" priority="43">
      <formula>#REF!="投資"</formula>
    </cfRule>
    <cfRule type="expression" dxfId="25" priority="44">
      <formula>#REF!="不明"</formula>
    </cfRule>
  </conditionalFormatting>
  <conditionalFormatting sqref="K34:K43">
    <cfRule type="expression" dxfId="24" priority="39">
      <formula>#REF!="浪費"</formula>
    </cfRule>
    <cfRule type="expression" dxfId="23" priority="40">
      <formula>#REF!="投資"</formula>
    </cfRule>
    <cfRule type="expression" dxfId="22" priority="41">
      <formula>#REF!="不明"</formula>
    </cfRule>
  </conditionalFormatting>
  <conditionalFormatting sqref="J34:J43">
    <cfRule type="expression" dxfId="21" priority="36">
      <formula>#REF!="浪費"</formula>
    </cfRule>
    <cfRule type="expression" dxfId="20" priority="37">
      <formula>#REF!="投資"</formula>
    </cfRule>
    <cfRule type="expression" dxfId="19" priority="38">
      <formula>#REF!="不明"</formula>
    </cfRule>
  </conditionalFormatting>
  <conditionalFormatting sqref="K44">
    <cfRule type="expression" dxfId="18" priority="33">
      <formula>#REF!="浪費"</formula>
    </cfRule>
    <cfRule type="expression" dxfId="17" priority="34">
      <formula>#REF!="投資"</formula>
    </cfRule>
    <cfRule type="expression" dxfId="16" priority="35">
      <formula>#REF!="不明"</formula>
    </cfRule>
  </conditionalFormatting>
  <conditionalFormatting sqref="J44">
    <cfRule type="expression" dxfId="15" priority="30">
      <formula>#REF!="浪費"</formula>
    </cfRule>
    <cfRule type="expression" dxfId="14" priority="31">
      <formula>#REF!="投資"</formula>
    </cfRule>
    <cfRule type="expression" dxfId="13" priority="32">
      <formula>#REF!="不明"</formula>
    </cfRule>
  </conditionalFormatting>
  <conditionalFormatting sqref="C30:V30 C45:M45">
    <cfRule type="cellIs" dxfId="12" priority="15" operator="equal">
      <formula>0</formula>
    </cfRule>
  </conditionalFormatting>
  <conditionalFormatting sqref="T3:V3">
    <cfRule type="cellIs" dxfId="11" priority="14" operator="equal">
      <formula>0</formula>
    </cfRule>
  </conditionalFormatting>
  <conditionalFormatting sqref="C17:V18">
    <cfRule type="expression" dxfId="10" priority="11">
      <formula>C$16=1</formula>
    </cfRule>
    <cfRule type="expression" dxfId="9" priority="12">
      <formula>C$16=7</formula>
    </cfRule>
    <cfRule type="expression" dxfId="8" priority="13">
      <formula>COUNTIF(祝日,C$17)=1</formula>
    </cfRule>
  </conditionalFormatting>
  <conditionalFormatting sqref="C32:M33">
    <cfRule type="expression" dxfId="7" priority="8">
      <formula>C$31=7</formula>
    </cfRule>
    <cfRule type="expression" dxfId="6" priority="9">
      <formula>C$31=1</formula>
    </cfRule>
    <cfRule type="expression" dxfId="5" priority="10">
      <formula>COUNTIF(祝日,C$32)=1</formula>
    </cfRule>
  </conditionalFormatting>
  <conditionalFormatting sqref="Q44:V45">
    <cfRule type="cellIs" dxfId="4" priority="4" operator="equal">
      <formula>0</formula>
    </cfRule>
  </conditionalFormatting>
  <conditionalFormatting sqref="Q34:V43">
    <cfRule type="cellIs" dxfId="3" priority="3" operator="equal">
      <formula>0</formula>
    </cfRule>
  </conditionalFormatting>
  <conditionalFormatting sqref="E14 H14 J14 L14 N14 Q14 R4:R14">
    <cfRule type="cellIs" dxfId="2" priority="2" operator="equal">
      <formula>0</formula>
    </cfRule>
  </conditionalFormatting>
  <conditionalFormatting sqref="T7:V7 T10:V10 T13:V13">
    <cfRule type="cellIs" dxfId="1" priority="1" operator="equal">
      <formula>0</formula>
    </cfRule>
  </conditionalFormatting>
  <pageMargins left="0" right="0" top="0" bottom="0" header="0.31496062992125984" footer="0.31496062992125984"/>
  <pageSetup paperSize="9" scale="67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C6157-7A8C-4AB4-8E5D-1AADE8ECBFDE}">
  <sheetPr codeName="Sheet16">
    <tabColor theme="7" tint="0.59999389629810485"/>
    <pageSetUpPr fitToPage="1"/>
  </sheetPr>
  <dimension ref="B1:P78"/>
  <sheetViews>
    <sheetView showGridLines="0" zoomScale="70" zoomScaleNormal="70" workbookViewId="0">
      <selection activeCell="T22" sqref="T22"/>
    </sheetView>
  </sheetViews>
  <sheetFormatPr baseColWidth="10" defaultColWidth="8.83203125" defaultRowHeight="18"/>
  <cols>
    <col min="1" max="1" width="4.1640625" customWidth="1"/>
    <col min="2" max="3" width="15.1640625" customWidth="1"/>
    <col min="4" max="5" width="15.1640625" style="240" customWidth="1"/>
    <col min="6" max="6" width="15.1640625" customWidth="1"/>
    <col min="7" max="8" width="15.1640625" style="240" customWidth="1"/>
    <col min="9" max="9" width="15.1640625" customWidth="1"/>
    <col min="10" max="11" width="15.1640625" style="240" customWidth="1"/>
    <col min="12" max="12" width="15.1640625" customWidth="1"/>
    <col min="13" max="16" width="15.1640625" style="240" customWidth="1"/>
  </cols>
  <sheetData>
    <row r="1" spans="2:16" ht="63.75" customHeight="1">
      <c r="B1" s="10" t="s">
        <v>20</v>
      </c>
    </row>
    <row r="2" spans="2:16" ht="15" customHeight="1" thickBot="1">
      <c r="B2" s="1"/>
    </row>
    <row r="3" spans="2:16" ht="41.25" customHeight="1" thickTop="1">
      <c r="B3" s="235" t="s">
        <v>143</v>
      </c>
      <c r="C3" s="236"/>
      <c r="D3" s="241">
        <f>0+SUM(D11,D17,D23,D29,D35,D41,D47,D53,D59,D65,D71,D77)</f>
        <v>0</v>
      </c>
      <c r="E3" s="243">
        <f>0+SUM(E11,E17,E23,E29,E35,E41,E47,E53,E59,E65,E71,E77)</f>
        <v>0</v>
      </c>
      <c r="F3" s="236"/>
      <c r="G3" s="241">
        <f t="shared" ref="G3:H3" si="0">0+SUM(G11,G17,G23,G29,G35,G41,G47,G53,G59,G65,G71,G77)</f>
        <v>0</v>
      </c>
      <c r="H3" s="243">
        <f t="shared" si="0"/>
        <v>0</v>
      </c>
      <c r="I3" s="236"/>
      <c r="J3" s="241">
        <f>0+SUM(J11,J17,J23,J29,J35,J41,J47,J53,J59,J65,J71,J77)</f>
        <v>0</v>
      </c>
      <c r="K3" s="243">
        <f>0+SUM(K11,K17,K23,K29,K35,K41,K47,K53,K59,K65,K71,K77)</f>
        <v>0</v>
      </c>
      <c r="L3" s="236"/>
      <c r="M3" s="241">
        <f t="shared" ref="M3:N3" si="1">0+SUM(M11,M17,M23,M29,M35,M41,M47,M53,M59,M65,M71,M77)</f>
        <v>0</v>
      </c>
      <c r="N3" s="245">
        <f t="shared" si="1"/>
        <v>0</v>
      </c>
      <c r="O3" s="246">
        <f>0+SUM(O6:O77)</f>
        <v>0</v>
      </c>
      <c r="P3" s="248">
        <f>0+SUM(P6:P77)</f>
        <v>0</v>
      </c>
    </row>
    <row r="4" spans="2:16" ht="30" customHeight="1">
      <c r="B4" s="237" t="s">
        <v>144</v>
      </c>
      <c r="C4" s="420"/>
      <c r="D4" s="421"/>
      <c r="E4" s="422"/>
      <c r="F4" s="420"/>
      <c r="G4" s="421"/>
      <c r="H4" s="422"/>
      <c r="I4" s="420"/>
      <c r="J4" s="421"/>
      <c r="K4" s="422"/>
      <c r="L4" s="420"/>
      <c r="M4" s="421"/>
      <c r="N4" s="422"/>
      <c r="O4" s="423" t="s">
        <v>143</v>
      </c>
      <c r="P4" s="424"/>
    </row>
    <row r="5" spans="2:16" ht="41.25" customHeight="1" thickBot="1">
      <c r="B5" s="238"/>
      <c r="C5" s="278" t="s">
        <v>159</v>
      </c>
      <c r="D5" s="279" t="s">
        <v>157</v>
      </c>
      <c r="E5" s="280" t="s">
        <v>158</v>
      </c>
      <c r="F5" s="278" t="s">
        <v>159</v>
      </c>
      <c r="G5" s="279" t="s">
        <v>157</v>
      </c>
      <c r="H5" s="280" t="s">
        <v>158</v>
      </c>
      <c r="I5" s="278" t="s">
        <v>159</v>
      </c>
      <c r="J5" s="279" t="s">
        <v>157</v>
      </c>
      <c r="K5" s="280" t="s">
        <v>158</v>
      </c>
      <c r="L5" s="278" t="s">
        <v>159</v>
      </c>
      <c r="M5" s="279" t="s">
        <v>157</v>
      </c>
      <c r="N5" s="280" t="s">
        <v>158</v>
      </c>
      <c r="O5" s="247" t="s">
        <v>157</v>
      </c>
      <c r="P5" s="249" t="s">
        <v>158</v>
      </c>
    </row>
    <row r="6" spans="2:16" ht="25" customHeight="1" thickTop="1">
      <c r="B6" s="419" t="s">
        <v>145</v>
      </c>
      <c r="C6" s="281"/>
      <c r="D6" s="338"/>
      <c r="E6" s="339"/>
      <c r="F6" s="281"/>
      <c r="G6" s="282"/>
      <c r="H6" s="283"/>
      <c r="I6" s="281"/>
      <c r="J6" s="282"/>
      <c r="K6" s="283"/>
      <c r="L6" s="281"/>
      <c r="M6" s="282"/>
      <c r="N6" s="284"/>
      <c r="O6" s="412">
        <f>0+SUM(D11,G11,J11,M11)</f>
        <v>0</v>
      </c>
      <c r="P6" s="416">
        <f>0+SUM(E11,H11,K11,N11,)</f>
        <v>0</v>
      </c>
    </row>
    <row r="7" spans="2:16" ht="25" customHeight="1">
      <c r="B7" s="411"/>
      <c r="C7" s="285"/>
      <c r="D7" s="340"/>
      <c r="E7" s="341"/>
      <c r="F7" s="285"/>
      <c r="G7" s="286"/>
      <c r="H7" s="287"/>
      <c r="I7" s="285"/>
      <c r="J7" s="286"/>
      <c r="K7" s="287"/>
      <c r="L7" s="285"/>
      <c r="M7" s="286"/>
      <c r="N7" s="288"/>
      <c r="O7" s="413"/>
      <c r="P7" s="417"/>
    </row>
    <row r="8" spans="2:16" ht="25" customHeight="1">
      <c r="B8" s="411"/>
      <c r="C8" s="289"/>
      <c r="D8" s="342"/>
      <c r="E8" s="343"/>
      <c r="F8" s="289"/>
      <c r="G8" s="290"/>
      <c r="H8" s="291"/>
      <c r="I8" s="289"/>
      <c r="J8" s="290"/>
      <c r="K8" s="291"/>
      <c r="L8" s="289"/>
      <c r="M8" s="290"/>
      <c r="N8" s="292"/>
      <c r="O8" s="413"/>
      <c r="P8" s="417"/>
    </row>
    <row r="9" spans="2:16" ht="25" customHeight="1">
      <c r="B9" s="411"/>
      <c r="C9" s="285"/>
      <c r="D9" s="340"/>
      <c r="E9" s="341"/>
      <c r="F9" s="285"/>
      <c r="G9" s="286"/>
      <c r="H9" s="287"/>
      <c r="I9" s="285"/>
      <c r="J9" s="286"/>
      <c r="K9" s="287"/>
      <c r="L9" s="285"/>
      <c r="M9" s="286"/>
      <c r="N9" s="288"/>
      <c r="O9" s="413"/>
      <c r="P9" s="417"/>
    </row>
    <row r="10" spans="2:16" ht="25" customHeight="1">
      <c r="B10" s="411"/>
      <c r="C10" s="289"/>
      <c r="D10" s="344"/>
      <c r="E10" s="343"/>
      <c r="F10" s="289"/>
      <c r="G10" s="293"/>
      <c r="H10" s="291"/>
      <c r="I10" s="289"/>
      <c r="J10" s="293"/>
      <c r="K10" s="291"/>
      <c r="L10" s="289"/>
      <c r="M10" s="293"/>
      <c r="N10" s="292"/>
      <c r="O10" s="413"/>
      <c r="P10" s="417"/>
    </row>
    <row r="11" spans="2:16" ht="25" customHeight="1" thickBot="1">
      <c r="B11" s="415"/>
      <c r="C11" s="239" t="s">
        <v>160</v>
      </c>
      <c r="D11" s="345">
        <f>SUM(D6:D10)</f>
        <v>0</v>
      </c>
      <c r="E11" s="346">
        <f>SUM(E6:E10)</f>
        <v>0</v>
      </c>
      <c r="F11" s="239" t="s">
        <v>160</v>
      </c>
      <c r="G11" s="242">
        <f>SUM(G6:G10)</f>
        <v>0</v>
      </c>
      <c r="H11" s="244">
        <f>SUM(H6:H10)</f>
        <v>0</v>
      </c>
      <c r="I11" s="239" t="s">
        <v>160</v>
      </c>
      <c r="J11" s="242">
        <f>SUM(J6:J10)</f>
        <v>0</v>
      </c>
      <c r="K11" s="244">
        <f>SUM(K6:K10)</f>
        <v>0</v>
      </c>
      <c r="L11" s="239" t="s">
        <v>160</v>
      </c>
      <c r="M11" s="242">
        <f>SUM(M6:M10)</f>
        <v>0</v>
      </c>
      <c r="N11" s="244">
        <f>SUM(N6:N10)</f>
        <v>0</v>
      </c>
      <c r="O11" s="414"/>
      <c r="P11" s="418"/>
    </row>
    <row r="12" spans="2:16" ht="25" customHeight="1" thickTop="1">
      <c r="B12" s="410" t="s">
        <v>146</v>
      </c>
      <c r="C12" s="289"/>
      <c r="D12" s="342"/>
      <c r="E12" s="343"/>
      <c r="F12" s="289"/>
      <c r="G12" s="290"/>
      <c r="H12" s="291"/>
      <c r="I12" s="289"/>
      <c r="J12" s="290"/>
      <c r="K12" s="291"/>
      <c r="L12" s="289"/>
      <c r="M12" s="290"/>
      <c r="N12" s="292"/>
      <c r="O12" s="412">
        <f>0+SUM(D17,G17,J17,M17)</f>
        <v>0</v>
      </c>
      <c r="P12" s="416">
        <f t="shared" ref="P12" si="2">0+SUM(E17,H17,K17,N17,)</f>
        <v>0</v>
      </c>
    </row>
    <row r="13" spans="2:16" ht="25" customHeight="1">
      <c r="B13" s="411"/>
      <c r="C13" s="285"/>
      <c r="D13" s="340"/>
      <c r="E13" s="341"/>
      <c r="F13" s="285"/>
      <c r="G13" s="286"/>
      <c r="H13" s="287"/>
      <c r="I13" s="285"/>
      <c r="J13" s="286"/>
      <c r="K13" s="287"/>
      <c r="L13" s="285"/>
      <c r="M13" s="286"/>
      <c r="N13" s="288"/>
      <c r="O13" s="413"/>
      <c r="P13" s="417"/>
    </row>
    <row r="14" spans="2:16" ht="25" customHeight="1">
      <c r="B14" s="411"/>
      <c r="C14" s="289"/>
      <c r="D14" s="342"/>
      <c r="E14" s="343"/>
      <c r="F14" s="289"/>
      <c r="G14" s="290"/>
      <c r="H14" s="291"/>
      <c r="I14" s="289"/>
      <c r="J14" s="290"/>
      <c r="K14" s="291"/>
      <c r="L14" s="289"/>
      <c r="M14" s="290"/>
      <c r="N14" s="292"/>
      <c r="O14" s="413"/>
      <c r="P14" s="417"/>
    </row>
    <row r="15" spans="2:16" ht="25" customHeight="1">
      <c r="B15" s="411"/>
      <c r="C15" s="285"/>
      <c r="D15" s="340"/>
      <c r="E15" s="341"/>
      <c r="F15" s="285"/>
      <c r="G15" s="286"/>
      <c r="H15" s="287"/>
      <c r="I15" s="285"/>
      <c r="J15" s="286"/>
      <c r="K15" s="287"/>
      <c r="L15" s="285"/>
      <c r="M15" s="286"/>
      <c r="N15" s="288"/>
      <c r="O15" s="413"/>
      <c r="P15" s="417"/>
    </row>
    <row r="16" spans="2:16" ht="25" customHeight="1">
      <c r="B16" s="411"/>
      <c r="C16" s="289"/>
      <c r="D16" s="342"/>
      <c r="E16" s="343"/>
      <c r="F16" s="289"/>
      <c r="G16" s="290"/>
      <c r="H16" s="291"/>
      <c r="I16" s="289"/>
      <c r="J16" s="290"/>
      <c r="K16" s="291"/>
      <c r="L16" s="289"/>
      <c r="M16" s="290"/>
      <c r="N16" s="292"/>
      <c r="O16" s="413"/>
      <c r="P16" s="417"/>
    </row>
    <row r="17" spans="2:16" ht="25" customHeight="1" thickBot="1">
      <c r="B17" s="411"/>
      <c r="C17" s="239" t="s">
        <v>160</v>
      </c>
      <c r="D17" s="345">
        <f>SUM(D12:D16)</f>
        <v>0</v>
      </c>
      <c r="E17" s="346">
        <f>SUM(E12:E16)</f>
        <v>0</v>
      </c>
      <c r="F17" s="239" t="s">
        <v>160</v>
      </c>
      <c r="G17" s="242">
        <f>SUM(G12:G16)</f>
        <v>0</v>
      </c>
      <c r="H17" s="244">
        <f>SUM(H12:H16)</f>
        <v>0</v>
      </c>
      <c r="I17" s="239" t="s">
        <v>160</v>
      </c>
      <c r="J17" s="242">
        <f>SUM(J12:J16)</f>
        <v>0</v>
      </c>
      <c r="K17" s="244">
        <f>SUM(K12:K16)</f>
        <v>0</v>
      </c>
      <c r="L17" s="239" t="s">
        <v>160</v>
      </c>
      <c r="M17" s="242">
        <f>SUM(M12:M16)</f>
        <v>0</v>
      </c>
      <c r="N17" s="244">
        <f>SUM(N12:N16)</f>
        <v>0</v>
      </c>
      <c r="O17" s="414"/>
      <c r="P17" s="418"/>
    </row>
    <row r="18" spans="2:16" ht="25" customHeight="1" thickTop="1">
      <c r="B18" s="419" t="s">
        <v>147</v>
      </c>
      <c r="C18" s="281"/>
      <c r="D18" s="338"/>
      <c r="E18" s="339"/>
      <c r="F18" s="281"/>
      <c r="G18" s="282"/>
      <c r="H18" s="283"/>
      <c r="I18" s="281"/>
      <c r="J18" s="282"/>
      <c r="K18" s="283"/>
      <c r="L18" s="281"/>
      <c r="M18" s="282"/>
      <c r="N18" s="284"/>
      <c r="O18" s="412">
        <f>0+SUM(D23,G23,J23,M23)</f>
        <v>0</v>
      </c>
      <c r="P18" s="416">
        <f>0+SUM(E23,H23,K23,N23,)</f>
        <v>0</v>
      </c>
    </row>
    <row r="19" spans="2:16" ht="25" customHeight="1">
      <c r="B19" s="411"/>
      <c r="C19" s="285"/>
      <c r="D19" s="340"/>
      <c r="E19" s="341"/>
      <c r="F19" s="285"/>
      <c r="G19" s="286"/>
      <c r="H19" s="287"/>
      <c r="I19" s="285"/>
      <c r="J19" s="286"/>
      <c r="K19" s="287"/>
      <c r="L19" s="285"/>
      <c r="M19" s="286"/>
      <c r="N19" s="288"/>
      <c r="O19" s="413"/>
      <c r="P19" s="417"/>
    </row>
    <row r="20" spans="2:16" ht="25" customHeight="1">
      <c r="B20" s="411"/>
      <c r="C20" s="289"/>
      <c r="D20" s="342"/>
      <c r="E20" s="343"/>
      <c r="F20" s="289"/>
      <c r="G20" s="290"/>
      <c r="H20" s="291"/>
      <c r="I20" s="289"/>
      <c r="J20" s="290"/>
      <c r="K20" s="291"/>
      <c r="L20" s="289"/>
      <c r="M20" s="290"/>
      <c r="N20" s="292"/>
      <c r="O20" s="413"/>
      <c r="P20" s="417"/>
    </row>
    <row r="21" spans="2:16" ht="25" customHeight="1">
      <c r="B21" s="411"/>
      <c r="C21" s="285"/>
      <c r="D21" s="340"/>
      <c r="E21" s="341"/>
      <c r="F21" s="285"/>
      <c r="G21" s="286"/>
      <c r="H21" s="287"/>
      <c r="I21" s="285"/>
      <c r="J21" s="286"/>
      <c r="K21" s="287"/>
      <c r="L21" s="285"/>
      <c r="M21" s="286"/>
      <c r="N21" s="288"/>
      <c r="O21" s="413"/>
      <c r="P21" s="417"/>
    </row>
    <row r="22" spans="2:16" ht="25" customHeight="1">
      <c r="B22" s="411"/>
      <c r="C22" s="289"/>
      <c r="D22" s="342"/>
      <c r="E22" s="343"/>
      <c r="F22" s="289"/>
      <c r="G22" s="290"/>
      <c r="H22" s="291"/>
      <c r="I22" s="289"/>
      <c r="J22" s="290"/>
      <c r="K22" s="291"/>
      <c r="L22" s="289"/>
      <c r="M22" s="290"/>
      <c r="N22" s="292"/>
      <c r="O22" s="413"/>
      <c r="P22" s="417"/>
    </row>
    <row r="23" spans="2:16" ht="25" customHeight="1" thickBot="1">
      <c r="B23" s="415"/>
      <c r="C23" s="239" t="s">
        <v>160</v>
      </c>
      <c r="D23" s="345">
        <f>SUM(D18:D22)</f>
        <v>0</v>
      </c>
      <c r="E23" s="346">
        <f>SUM(E18:E22)</f>
        <v>0</v>
      </c>
      <c r="F23" s="239" t="s">
        <v>160</v>
      </c>
      <c r="G23" s="242">
        <f>SUM(G18:G22)</f>
        <v>0</v>
      </c>
      <c r="H23" s="244">
        <f>SUM(H18:H22)</f>
        <v>0</v>
      </c>
      <c r="I23" s="239" t="s">
        <v>160</v>
      </c>
      <c r="J23" s="242">
        <f>SUM(J18:J22)</f>
        <v>0</v>
      </c>
      <c r="K23" s="244">
        <f>SUM(K18:K22)</f>
        <v>0</v>
      </c>
      <c r="L23" s="239" t="s">
        <v>160</v>
      </c>
      <c r="M23" s="242">
        <f>SUM(M18:M22)</f>
        <v>0</v>
      </c>
      <c r="N23" s="244">
        <f>SUM(N18:N22)</f>
        <v>0</v>
      </c>
      <c r="O23" s="414"/>
      <c r="P23" s="418"/>
    </row>
    <row r="24" spans="2:16" ht="25" customHeight="1" thickTop="1">
      <c r="B24" s="410" t="s">
        <v>148</v>
      </c>
      <c r="C24" s="289"/>
      <c r="D24" s="342"/>
      <c r="E24" s="343"/>
      <c r="F24" s="289"/>
      <c r="G24" s="290"/>
      <c r="H24" s="291"/>
      <c r="I24" s="289"/>
      <c r="J24" s="290"/>
      <c r="K24" s="291"/>
      <c r="L24" s="289"/>
      <c r="M24" s="290"/>
      <c r="N24" s="292"/>
      <c r="O24" s="412">
        <f t="shared" ref="O24" si="3">0+SUM(D29,G29,J29,M29)</f>
        <v>0</v>
      </c>
      <c r="P24" s="416">
        <f t="shared" ref="P24" si="4">0+SUM(E29,H29,K29,N29,)</f>
        <v>0</v>
      </c>
    </row>
    <row r="25" spans="2:16" ht="25" customHeight="1">
      <c r="B25" s="411"/>
      <c r="C25" s="285"/>
      <c r="D25" s="340"/>
      <c r="E25" s="341"/>
      <c r="F25" s="285"/>
      <c r="G25" s="286"/>
      <c r="H25" s="287"/>
      <c r="I25" s="285"/>
      <c r="J25" s="286"/>
      <c r="K25" s="287"/>
      <c r="L25" s="285"/>
      <c r="M25" s="286"/>
      <c r="N25" s="288"/>
      <c r="O25" s="413"/>
      <c r="P25" s="417"/>
    </row>
    <row r="26" spans="2:16" ht="25" customHeight="1">
      <c r="B26" s="411"/>
      <c r="C26" s="289"/>
      <c r="D26" s="342"/>
      <c r="E26" s="343"/>
      <c r="F26" s="289"/>
      <c r="G26" s="290"/>
      <c r="H26" s="291"/>
      <c r="I26" s="289"/>
      <c r="J26" s="290"/>
      <c r="K26" s="291"/>
      <c r="L26" s="289"/>
      <c r="M26" s="290"/>
      <c r="N26" s="292"/>
      <c r="O26" s="413"/>
      <c r="P26" s="417"/>
    </row>
    <row r="27" spans="2:16" ht="25" customHeight="1">
      <c r="B27" s="411"/>
      <c r="C27" s="285"/>
      <c r="D27" s="340"/>
      <c r="E27" s="341"/>
      <c r="F27" s="285"/>
      <c r="G27" s="286"/>
      <c r="H27" s="287"/>
      <c r="I27" s="285"/>
      <c r="J27" s="286"/>
      <c r="K27" s="287"/>
      <c r="L27" s="285"/>
      <c r="M27" s="286"/>
      <c r="N27" s="288"/>
      <c r="O27" s="413"/>
      <c r="P27" s="417"/>
    </row>
    <row r="28" spans="2:16" ht="25" customHeight="1">
      <c r="B28" s="411"/>
      <c r="C28" s="289"/>
      <c r="D28" s="342"/>
      <c r="E28" s="343"/>
      <c r="F28" s="289"/>
      <c r="G28" s="290"/>
      <c r="H28" s="291"/>
      <c r="I28" s="289"/>
      <c r="J28" s="290"/>
      <c r="K28" s="291"/>
      <c r="L28" s="289"/>
      <c r="M28" s="290"/>
      <c r="N28" s="292"/>
      <c r="O28" s="413"/>
      <c r="P28" s="417"/>
    </row>
    <row r="29" spans="2:16" ht="25" customHeight="1" thickBot="1">
      <c r="B29" s="411"/>
      <c r="C29" s="239" t="s">
        <v>160</v>
      </c>
      <c r="D29" s="345">
        <f>SUM(D24:D28)</f>
        <v>0</v>
      </c>
      <c r="E29" s="346">
        <f>SUM(E24:E28)</f>
        <v>0</v>
      </c>
      <c r="F29" s="239" t="s">
        <v>160</v>
      </c>
      <c r="G29" s="242">
        <f>SUM(G24:G28)</f>
        <v>0</v>
      </c>
      <c r="H29" s="244">
        <f>SUM(H24:H28)</f>
        <v>0</v>
      </c>
      <c r="I29" s="239" t="s">
        <v>160</v>
      </c>
      <c r="J29" s="242">
        <f>SUM(J24:J28)</f>
        <v>0</v>
      </c>
      <c r="K29" s="244">
        <f>SUM(K24:K28)</f>
        <v>0</v>
      </c>
      <c r="L29" s="239" t="s">
        <v>160</v>
      </c>
      <c r="M29" s="242">
        <f>SUM(M24:M28)</f>
        <v>0</v>
      </c>
      <c r="N29" s="244">
        <f>SUM(N24:N28)</f>
        <v>0</v>
      </c>
      <c r="O29" s="414"/>
      <c r="P29" s="418"/>
    </row>
    <row r="30" spans="2:16" ht="25" customHeight="1" thickTop="1">
      <c r="B30" s="419" t="s">
        <v>149</v>
      </c>
      <c r="C30" s="281"/>
      <c r="D30" s="338"/>
      <c r="E30" s="339"/>
      <c r="F30" s="281"/>
      <c r="G30" s="282"/>
      <c r="H30" s="283"/>
      <c r="I30" s="281"/>
      <c r="J30" s="282"/>
      <c r="K30" s="283"/>
      <c r="L30" s="281"/>
      <c r="M30" s="282"/>
      <c r="N30" s="284"/>
      <c r="O30" s="412">
        <f t="shared" ref="O30" si="5">0+SUM(D35,G35,J35,M35)</f>
        <v>0</v>
      </c>
      <c r="P30" s="416">
        <f t="shared" ref="P30" si="6">0+SUM(E35,H35,K35,N35,)</f>
        <v>0</v>
      </c>
    </row>
    <row r="31" spans="2:16" ht="25" customHeight="1">
      <c r="B31" s="411"/>
      <c r="C31" s="285"/>
      <c r="D31" s="340"/>
      <c r="E31" s="341"/>
      <c r="F31" s="285"/>
      <c r="G31" s="286"/>
      <c r="H31" s="287"/>
      <c r="I31" s="285"/>
      <c r="J31" s="286"/>
      <c r="K31" s="287"/>
      <c r="L31" s="285"/>
      <c r="M31" s="286"/>
      <c r="N31" s="288"/>
      <c r="O31" s="413"/>
      <c r="P31" s="417"/>
    </row>
    <row r="32" spans="2:16" ht="25" customHeight="1">
      <c r="B32" s="411"/>
      <c r="C32" s="289"/>
      <c r="D32" s="342"/>
      <c r="E32" s="343"/>
      <c r="F32" s="289"/>
      <c r="G32" s="290"/>
      <c r="H32" s="291"/>
      <c r="I32" s="289"/>
      <c r="J32" s="290"/>
      <c r="K32" s="291"/>
      <c r="L32" s="289"/>
      <c r="M32" s="290"/>
      <c r="N32" s="292"/>
      <c r="O32" s="413"/>
      <c r="P32" s="417"/>
    </row>
    <row r="33" spans="2:16" ht="25" customHeight="1">
      <c r="B33" s="411"/>
      <c r="C33" s="285"/>
      <c r="D33" s="340"/>
      <c r="E33" s="341"/>
      <c r="F33" s="285"/>
      <c r="G33" s="286"/>
      <c r="H33" s="287"/>
      <c r="I33" s="285"/>
      <c r="J33" s="286"/>
      <c r="K33" s="287"/>
      <c r="L33" s="285"/>
      <c r="M33" s="286"/>
      <c r="N33" s="288"/>
      <c r="O33" s="413"/>
      <c r="P33" s="417"/>
    </row>
    <row r="34" spans="2:16" ht="25" customHeight="1">
      <c r="B34" s="411"/>
      <c r="C34" s="289"/>
      <c r="D34" s="342"/>
      <c r="E34" s="343"/>
      <c r="F34" s="289"/>
      <c r="G34" s="290"/>
      <c r="H34" s="291"/>
      <c r="I34" s="289"/>
      <c r="J34" s="290"/>
      <c r="K34" s="291"/>
      <c r="L34" s="289"/>
      <c r="M34" s="290"/>
      <c r="N34" s="292"/>
      <c r="O34" s="413"/>
      <c r="P34" s="417"/>
    </row>
    <row r="35" spans="2:16" ht="25" customHeight="1" thickBot="1">
      <c r="B35" s="415"/>
      <c r="C35" s="239" t="s">
        <v>160</v>
      </c>
      <c r="D35" s="345">
        <f>SUM(D30:D34)</f>
        <v>0</v>
      </c>
      <c r="E35" s="346">
        <f>SUM(E30:E34)</f>
        <v>0</v>
      </c>
      <c r="F35" s="239" t="s">
        <v>160</v>
      </c>
      <c r="G35" s="242">
        <f>SUM(G30:G34)</f>
        <v>0</v>
      </c>
      <c r="H35" s="244">
        <f>SUM(H30:H34)</f>
        <v>0</v>
      </c>
      <c r="I35" s="239" t="s">
        <v>160</v>
      </c>
      <c r="J35" s="242">
        <f>SUM(J30:J34)</f>
        <v>0</v>
      </c>
      <c r="K35" s="244">
        <f>SUM(K30:K34)</f>
        <v>0</v>
      </c>
      <c r="L35" s="239" t="s">
        <v>160</v>
      </c>
      <c r="M35" s="242">
        <f>SUM(M30:M34)</f>
        <v>0</v>
      </c>
      <c r="N35" s="244">
        <f>SUM(N30:N34)</f>
        <v>0</v>
      </c>
      <c r="O35" s="414"/>
      <c r="P35" s="418"/>
    </row>
    <row r="36" spans="2:16" ht="25" customHeight="1" thickTop="1">
      <c r="B36" s="410" t="s">
        <v>150</v>
      </c>
      <c r="C36" s="289"/>
      <c r="D36" s="342"/>
      <c r="E36" s="343"/>
      <c r="F36" s="289"/>
      <c r="G36" s="290"/>
      <c r="H36" s="291"/>
      <c r="I36" s="289"/>
      <c r="J36" s="290"/>
      <c r="K36" s="291"/>
      <c r="L36" s="289"/>
      <c r="M36" s="290"/>
      <c r="N36" s="292"/>
      <c r="O36" s="412">
        <f t="shared" ref="O36" si="7">0+SUM(D41,G41,J41,M41)</f>
        <v>0</v>
      </c>
      <c r="P36" s="416">
        <f t="shared" ref="P36" si="8">0+SUM(E41,H41,K41,N41,)</f>
        <v>0</v>
      </c>
    </row>
    <row r="37" spans="2:16" ht="25" customHeight="1">
      <c r="B37" s="411"/>
      <c r="C37" s="285"/>
      <c r="D37" s="340"/>
      <c r="E37" s="341"/>
      <c r="F37" s="285"/>
      <c r="G37" s="286"/>
      <c r="H37" s="287"/>
      <c r="I37" s="285"/>
      <c r="J37" s="286"/>
      <c r="K37" s="287"/>
      <c r="L37" s="285"/>
      <c r="M37" s="286"/>
      <c r="N37" s="288"/>
      <c r="O37" s="413"/>
      <c r="P37" s="417"/>
    </row>
    <row r="38" spans="2:16" ht="25" customHeight="1">
      <c r="B38" s="411"/>
      <c r="C38" s="289"/>
      <c r="D38" s="342"/>
      <c r="E38" s="343"/>
      <c r="F38" s="289"/>
      <c r="G38" s="290"/>
      <c r="H38" s="291"/>
      <c r="I38" s="289"/>
      <c r="J38" s="290"/>
      <c r="K38" s="291"/>
      <c r="L38" s="289"/>
      <c r="M38" s="290"/>
      <c r="N38" s="292"/>
      <c r="O38" s="413"/>
      <c r="P38" s="417"/>
    </row>
    <row r="39" spans="2:16" ht="25" customHeight="1">
      <c r="B39" s="411"/>
      <c r="C39" s="285"/>
      <c r="D39" s="340"/>
      <c r="E39" s="341"/>
      <c r="F39" s="285"/>
      <c r="G39" s="286"/>
      <c r="H39" s="287"/>
      <c r="I39" s="285"/>
      <c r="J39" s="286"/>
      <c r="K39" s="287"/>
      <c r="L39" s="285"/>
      <c r="M39" s="286"/>
      <c r="N39" s="288"/>
      <c r="O39" s="413"/>
      <c r="P39" s="417"/>
    </row>
    <row r="40" spans="2:16" ht="25" customHeight="1">
      <c r="B40" s="411"/>
      <c r="C40" s="289"/>
      <c r="D40" s="342"/>
      <c r="E40" s="343"/>
      <c r="F40" s="289"/>
      <c r="G40" s="290"/>
      <c r="H40" s="291"/>
      <c r="I40" s="289"/>
      <c r="J40" s="290"/>
      <c r="K40" s="291"/>
      <c r="L40" s="289"/>
      <c r="M40" s="290"/>
      <c r="N40" s="292"/>
      <c r="O40" s="413"/>
      <c r="P40" s="417"/>
    </row>
    <row r="41" spans="2:16" ht="25" customHeight="1" thickBot="1">
      <c r="B41" s="411"/>
      <c r="C41" s="239" t="s">
        <v>160</v>
      </c>
      <c r="D41" s="345">
        <f>SUM(D36:D40)</f>
        <v>0</v>
      </c>
      <c r="E41" s="346">
        <f>SUM(E36:E40)</f>
        <v>0</v>
      </c>
      <c r="F41" s="239" t="s">
        <v>160</v>
      </c>
      <c r="G41" s="242">
        <f>SUM(G36:G40)</f>
        <v>0</v>
      </c>
      <c r="H41" s="244">
        <f>SUM(H36:H40)</f>
        <v>0</v>
      </c>
      <c r="I41" s="239" t="s">
        <v>160</v>
      </c>
      <c r="J41" s="242">
        <f>SUM(J36:J40)</f>
        <v>0</v>
      </c>
      <c r="K41" s="244">
        <f>SUM(K36:K40)</f>
        <v>0</v>
      </c>
      <c r="L41" s="239" t="s">
        <v>160</v>
      </c>
      <c r="M41" s="242">
        <f>SUM(M36:M40)</f>
        <v>0</v>
      </c>
      <c r="N41" s="244">
        <f>SUM(N36:N40)</f>
        <v>0</v>
      </c>
      <c r="O41" s="414"/>
      <c r="P41" s="418"/>
    </row>
    <row r="42" spans="2:16" ht="25" customHeight="1" thickTop="1">
      <c r="B42" s="419" t="s">
        <v>151</v>
      </c>
      <c r="C42" s="281"/>
      <c r="D42" s="338"/>
      <c r="E42" s="339"/>
      <c r="F42" s="281"/>
      <c r="G42" s="282"/>
      <c r="H42" s="283"/>
      <c r="I42" s="281"/>
      <c r="J42" s="282"/>
      <c r="K42" s="283"/>
      <c r="L42" s="281"/>
      <c r="M42" s="282"/>
      <c r="N42" s="284"/>
      <c r="O42" s="412">
        <f t="shared" ref="O42" si="9">0+SUM(D47,G47,J47,M47)</f>
        <v>0</v>
      </c>
      <c r="P42" s="416">
        <f t="shared" ref="P42" si="10">0+SUM(E47,H47,K47,N47,)</f>
        <v>0</v>
      </c>
    </row>
    <row r="43" spans="2:16" ht="25" customHeight="1">
      <c r="B43" s="411"/>
      <c r="C43" s="285"/>
      <c r="D43" s="340"/>
      <c r="E43" s="341"/>
      <c r="F43" s="285"/>
      <c r="G43" s="286"/>
      <c r="H43" s="287"/>
      <c r="I43" s="285"/>
      <c r="J43" s="286"/>
      <c r="K43" s="287"/>
      <c r="L43" s="285"/>
      <c r="M43" s="286"/>
      <c r="N43" s="288"/>
      <c r="O43" s="413"/>
      <c r="P43" s="417"/>
    </row>
    <row r="44" spans="2:16" ht="25" customHeight="1">
      <c r="B44" s="411"/>
      <c r="C44" s="289"/>
      <c r="D44" s="342"/>
      <c r="E44" s="343"/>
      <c r="F44" s="289"/>
      <c r="G44" s="290"/>
      <c r="H44" s="291"/>
      <c r="I44" s="289"/>
      <c r="J44" s="290"/>
      <c r="K44" s="291"/>
      <c r="L44" s="289"/>
      <c r="M44" s="290"/>
      <c r="N44" s="292"/>
      <c r="O44" s="413"/>
      <c r="P44" s="417"/>
    </row>
    <row r="45" spans="2:16" ht="25" customHeight="1">
      <c r="B45" s="411"/>
      <c r="C45" s="285"/>
      <c r="D45" s="340"/>
      <c r="E45" s="341"/>
      <c r="F45" s="285"/>
      <c r="G45" s="286"/>
      <c r="H45" s="287"/>
      <c r="I45" s="285"/>
      <c r="J45" s="286"/>
      <c r="K45" s="287"/>
      <c r="L45" s="285"/>
      <c r="M45" s="286"/>
      <c r="N45" s="288"/>
      <c r="O45" s="413"/>
      <c r="P45" s="417"/>
    </row>
    <row r="46" spans="2:16" ht="25" customHeight="1">
      <c r="B46" s="411"/>
      <c r="C46" s="289"/>
      <c r="D46" s="342"/>
      <c r="E46" s="343"/>
      <c r="F46" s="289"/>
      <c r="G46" s="290"/>
      <c r="H46" s="291"/>
      <c r="I46" s="289"/>
      <c r="J46" s="290"/>
      <c r="K46" s="291"/>
      <c r="L46" s="289"/>
      <c r="M46" s="290"/>
      <c r="N46" s="292"/>
      <c r="O46" s="413"/>
      <c r="P46" s="417"/>
    </row>
    <row r="47" spans="2:16" ht="25" customHeight="1" thickBot="1">
      <c r="B47" s="415"/>
      <c r="C47" s="239" t="s">
        <v>160</v>
      </c>
      <c r="D47" s="345">
        <f>SUM(D42:D46)</f>
        <v>0</v>
      </c>
      <c r="E47" s="346">
        <f>SUM(E42:E46)</f>
        <v>0</v>
      </c>
      <c r="F47" s="239" t="s">
        <v>160</v>
      </c>
      <c r="G47" s="242">
        <f>SUM(G42:G46)</f>
        <v>0</v>
      </c>
      <c r="H47" s="244">
        <f>SUM(H42:H46)</f>
        <v>0</v>
      </c>
      <c r="I47" s="239" t="s">
        <v>160</v>
      </c>
      <c r="J47" s="242">
        <f>SUM(J42:J46)</f>
        <v>0</v>
      </c>
      <c r="K47" s="244">
        <f>SUM(K42:K46)</f>
        <v>0</v>
      </c>
      <c r="L47" s="239" t="s">
        <v>160</v>
      </c>
      <c r="M47" s="242">
        <f>SUM(M42:M46)</f>
        <v>0</v>
      </c>
      <c r="N47" s="244">
        <f>SUM(N42:N46)</f>
        <v>0</v>
      </c>
      <c r="O47" s="414"/>
      <c r="P47" s="418"/>
    </row>
    <row r="48" spans="2:16" ht="25" customHeight="1" thickTop="1">
      <c r="B48" s="410" t="s">
        <v>152</v>
      </c>
      <c r="C48" s="289"/>
      <c r="D48" s="342"/>
      <c r="E48" s="343"/>
      <c r="F48" s="289"/>
      <c r="G48" s="290"/>
      <c r="H48" s="291"/>
      <c r="I48" s="289"/>
      <c r="J48" s="290"/>
      <c r="K48" s="291"/>
      <c r="L48" s="289"/>
      <c r="M48" s="290"/>
      <c r="N48" s="292"/>
      <c r="O48" s="412">
        <f t="shared" ref="O48" si="11">0+SUM(D53,G53,J53,M53)</f>
        <v>0</v>
      </c>
      <c r="P48" s="416">
        <f t="shared" ref="P48" si="12">0+SUM(E53,H53,K53,N53,)</f>
        <v>0</v>
      </c>
    </row>
    <row r="49" spans="2:16" ht="25" customHeight="1">
      <c r="B49" s="411"/>
      <c r="C49" s="285"/>
      <c r="D49" s="340"/>
      <c r="E49" s="341"/>
      <c r="F49" s="285"/>
      <c r="G49" s="286"/>
      <c r="H49" s="287"/>
      <c r="I49" s="285"/>
      <c r="J49" s="286"/>
      <c r="K49" s="287"/>
      <c r="L49" s="285"/>
      <c r="M49" s="286"/>
      <c r="N49" s="288"/>
      <c r="O49" s="413"/>
      <c r="P49" s="417"/>
    </row>
    <row r="50" spans="2:16" ht="25" customHeight="1">
      <c r="B50" s="411"/>
      <c r="C50" s="289"/>
      <c r="D50" s="342"/>
      <c r="E50" s="343"/>
      <c r="F50" s="289"/>
      <c r="G50" s="290"/>
      <c r="H50" s="291"/>
      <c r="I50" s="289"/>
      <c r="J50" s="290"/>
      <c r="K50" s="291"/>
      <c r="L50" s="289"/>
      <c r="M50" s="290"/>
      <c r="N50" s="292"/>
      <c r="O50" s="413"/>
      <c r="P50" s="417"/>
    </row>
    <row r="51" spans="2:16" ht="25" customHeight="1">
      <c r="B51" s="411"/>
      <c r="C51" s="285"/>
      <c r="D51" s="340"/>
      <c r="E51" s="341"/>
      <c r="F51" s="285"/>
      <c r="G51" s="286"/>
      <c r="H51" s="287"/>
      <c r="I51" s="285"/>
      <c r="J51" s="286"/>
      <c r="K51" s="287"/>
      <c r="L51" s="285"/>
      <c r="M51" s="286"/>
      <c r="N51" s="288"/>
      <c r="O51" s="413"/>
      <c r="P51" s="417"/>
    </row>
    <row r="52" spans="2:16" ht="25" customHeight="1">
      <c r="B52" s="411"/>
      <c r="C52" s="289"/>
      <c r="D52" s="342"/>
      <c r="E52" s="343"/>
      <c r="F52" s="289"/>
      <c r="G52" s="290"/>
      <c r="H52" s="291"/>
      <c r="I52" s="289"/>
      <c r="J52" s="290"/>
      <c r="K52" s="291"/>
      <c r="L52" s="289"/>
      <c r="M52" s="290"/>
      <c r="N52" s="292"/>
      <c r="O52" s="413"/>
      <c r="P52" s="417"/>
    </row>
    <row r="53" spans="2:16" ht="25" customHeight="1" thickBot="1">
      <c r="B53" s="411"/>
      <c r="C53" s="239" t="s">
        <v>160</v>
      </c>
      <c r="D53" s="345">
        <f>SUM(D48:D52)</f>
        <v>0</v>
      </c>
      <c r="E53" s="346">
        <f>SUM(E48:E52)</f>
        <v>0</v>
      </c>
      <c r="F53" s="239" t="s">
        <v>160</v>
      </c>
      <c r="G53" s="242">
        <f>SUM(G48:G52)</f>
        <v>0</v>
      </c>
      <c r="H53" s="244">
        <f>SUM(H48:H52)</f>
        <v>0</v>
      </c>
      <c r="I53" s="239" t="s">
        <v>160</v>
      </c>
      <c r="J53" s="242">
        <f>SUM(J48:J52)</f>
        <v>0</v>
      </c>
      <c r="K53" s="244">
        <f>SUM(K48:K52)</f>
        <v>0</v>
      </c>
      <c r="L53" s="239" t="s">
        <v>160</v>
      </c>
      <c r="M53" s="242">
        <f>SUM(M48:M52)</f>
        <v>0</v>
      </c>
      <c r="N53" s="244">
        <f>SUM(N48:N52)</f>
        <v>0</v>
      </c>
      <c r="O53" s="414"/>
      <c r="P53" s="418"/>
    </row>
    <row r="54" spans="2:16" ht="25" customHeight="1" thickTop="1">
      <c r="B54" s="419" t="s">
        <v>153</v>
      </c>
      <c r="C54" s="281"/>
      <c r="D54" s="338"/>
      <c r="E54" s="339"/>
      <c r="F54" s="281"/>
      <c r="G54" s="282"/>
      <c r="H54" s="283"/>
      <c r="I54" s="281"/>
      <c r="J54" s="282"/>
      <c r="K54" s="283"/>
      <c r="L54" s="281"/>
      <c r="M54" s="282"/>
      <c r="N54" s="284"/>
      <c r="O54" s="412">
        <f t="shared" ref="O54" si="13">0+SUM(D59,G59,J59,M59)</f>
        <v>0</v>
      </c>
      <c r="P54" s="416">
        <f t="shared" ref="P54" si="14">0+SUM(E59,H59,K59,N59,)</f>
        <v>0</v>
      </c>
    </row>
    <row r="55" spans="2:16" ht="25" customHeight="1">
      <c r="B55" s="411"/>
      <c r="C55" s="285"/>
      <c r="D55" s="340"/>
      <c r="E55" s="341"/>
      <c r="F55" s="285"/>
      <c r="G55" s="286"/>
      <c r="H55" s="287"/>
      <c r="I55" s="285"/>
      <c r="J55" s="286"/>
      <c r="K55" s="287"/>
      <c r="L55" s="285"/>
      <c r="M55" s="286"/>
      <c r="N55" s="288"/>
      <c r="O55" s="413"/>
      <c r="P55" s="417"/>
    </row>
    <row r="56" spans="2:16" ht="25" customHeight="1">
      <c r="B56" s="411"/>
      <c r="C56" s="289"/>
      <c r="D56" s="342"/>
      <c r="E56" s="343"/>
      <c r="F56" s="289"/>
      <c r="G56" s="290"/>
      <c r="H56" s="291"/>
      <c r="I56" s="289"/>
      <c r="J56" s="290"/>
      <c r="K56" s="291"/>
      <c r="L56" s="289"/>
      <c r="M56" s="290"/>
      <c r="N56" s="292"/>
      <c r="O56" s="413"/>
      <c r="P56" s="417"/>
    </row>
    <row r="57" spans="2:16" ht="25" customHeight="1">
      <c r="B57" s="411"/>
      <c r="C57" s="285"/>
      <c r="D57" s="340"/>
      <c r="E57" s="341"/>
      <c r="F57" s="285"/>
      <c r="G57" s="286"/>
      <c r="H57" s="287"/>
      <c r="I57" s="285"/>
      <c r="J57" s="286"/>
      <c r="K57" s="287"/>
      <c r="L57" s="285"/>
      <c r="M57" s="286"/>
      <c r="N57" s="288"/>
      <c r="O57" s="413"/>
      <c r="P57" s="417"/>
    </row>
    <row r="58" spans="2:16" ht="25" customHeight="1">
      <c r="B58" s="411"/>
      <c r="C58" s="289"/>
      <c r="D58" s="342"/>
      <c r="E58" s="343"/>
      <c r="F58" s="289"/>
      <c r="G58" s="290"/>
      <c r="H58" s="291"/>
      <c r="I58" s="289"/>
      <c r="J58" s="290"/>
      <c r="K58" s="291"/>
      <c r="L58" s="289"/>
      <c r="M58" s="290"/>
      <c r="N58" s="292"/>
      <c r="O58" s="413"/>
      <c r="P58" s="417"/>
    </row>
    <row r="59" spans="2:16" ht="25" customHeight="1" thickBot="1">
      <c r="B59" s="415"/>
      <c r="C59" s="239" t="s">
        <v>160</v>
      </c>
      <c r="D59" s="345">
        <f>SUM(D54:D58)</f>
        <v>0</v>
      </c>
      <c r="E59" s="346">
        <f>SUM(E54:E58)</f>
        <v>0</v>
      </c>
      <c r="F59" s="239" t="s">
        <v>160</v>
      </c>
      <c r="G59" s="242">
        <f>SUM(G54:G58)</f>
        <v>0</v>
      </c>
      <c r="H59" s="244">
        <f>SUM(H54:H58)</f>
        <v>0</v>
      </c>
      <c r="I59" s="239" t="s">
        <v>160</v>
      </c>
      <c r="J59" s="242">
        <f>SUM(J54:J58)</f>
        <v>0</v>
      </c>
      <c r="K59" s="244">
        <f>SUM(K54:K58)</f>
        <v>0</v>
      </c>
      <c r="L59" s="239" t="s">
        <v>160</v>
      </c>
      <c r="M59" s="242">
        <f>SUM(M54:M58)</f>
        <v>0</v>
      </c>
      <c r="N59" s="244">
        <f>SUM(N54:N58)</f>
        <v>0</v>
      </c>
      <c r="O59" s="414"/>
      <c r="P59" s="418"/>
    </row>
    <row r="60" spans="2:16" ht="25" customHeight="1" thickTop="1">
      <c r="B60" s="410" t="s">
        <v>154</v>
      </c>
      <c r="C60" s="289"/>
      <c r="D60" s="342"/>
      <c r="E60" s="343"/>
      <c r="F60" s="289"/>
      <c r="G60" s="290"/>
      <c r="H60" s="291"/>
      <c r="I60" s="289"/>
      <c r="J60" s="290"/>
      <c r="K60" s="291"/>
      <c r="L60" s="289"/>
      <c r="M60" s="290"/>
      <c r="N60" s="292"/>
      <c r="O60" s="412">
        <f t="shared" ref="O60" si="15">0+SUM(D65,G65,J65,M65)</f>
        <v>0</v>
      </c>
      <c r="P60" s="416">
        <f t="shared" ref="P60" si="16">0+SUM(E65,H65,K65,N65,)</f>
        <v>0</v>
      </c>
    </row>
    <row r="61" spans="2:16" ht="25" customHeight="1">
      <c r="B61" s="411"/>
      <c r="C61" s="285"/>
      <c r="D61" s="340"/>
      <c r="E61" s="341"/>
      <c r="F61" s="285"/>
      <c r="G61" s="286"/>
      <c r="H61" s="287"/>
      <c r="I61" s="285"/>
      <c r="J61" s="286"/>
      <c r="K61" s="287"/>
      <c r="L61" s="285"/>
      <c r="M61" s="286"/>
      <c r="N61" s="288"/>
      <c r="O61" s="413"/>
      <c r="P61" s="417"/>
    </row>
    <row r="62" spans="2:16" ht="25" customHeight="1">
      <c r="B62" s="411"/>
      <c r="C62" s="289"/>
      <c r="D62" s="342"/>
      <c r="E62" s="343"/>
      <c r="F62" s="289"/>
      <c r="G62" s="290"/>
      <c r="H62" s="291"/>
      <c r="I62" s="289"/>
      <c r="J62" s="290"/>
      <c r="K62" s="291"/>
      <c r="L62" s="289"/>
      <c r="M62" s="290"/>
      <c r="N62" s="292"/>
      <c r="O62" s="413"/>
      <c r="P62" s="417"/>
    </row>
    <row r="63" spans="2:16" ht="25" customHeight="1">
      <c r="B63" s="411"/>
      <c r="C63" s="285"/>
      <c r="D63" s="340"/>
      <c r="E63" s="341"/>
      <c r="F63" s="285"/>
      <c r="G63" s="286"/>
      <c r="H63" s="287"/>
      <c r="I63" s="285"/>
      <c r="J63" s="286"/>
      <c r="K63" s="287"/>
      <c r="L63" s="285"/>
      <c r="M63" s="286"/>
      <c r="N63" s="288"/>
      <c r="O63" s="413"/>
      <c r="P63" s="417"/>
    </row>
    <row r="64" spans="2:16" ht="25" customHeight="1">
      <c r="B64" s="411"/>
      <c r="C64" s="289"/>
      <c r="D64" s="342"/>
      <c r="E64" s="343"/>
      <c r="F64" s="289"/>
      <c r="G64" s="290"/>
      <c r="H64" s="291"/>
      <c r="I64" s="289"/>
      <c r="J64" s="290"/>
      <c r="K64" s="291"/>
      <c r="L64" s="289"/>
      <c r="M64" s="290"/>
      <c r="N64" s="292"/>
      <c r="O64" s="413"/>
      <c r="P64" s="417"/>
    </row>
    <row r="65" spans="2:16" ht="25" customHeight="1" thickBot="1">
      <c r="B65" s="411"/>
      <c r="C65" s="239" t="s">
        <v>160</v>
      </c>
      <c r="D65" s="345">
        <f>SUM(D60:D64)</f>
        <v>0</v>
      </c>
      <c r="E65" s="346">
        <f>SUM(E60:E64)</f>
        <v>0</v>
      </c>
      <c r="F65" s="239" t="s">
        <v>160</v>
      </c>
      <c r="G65" s="242">
        <f>SUM(G60:G64)</f>
        <v>0</v>
      </c>
      <c r="H65" s="244">
        <f>SUM(H60:H64)</f>
        <v>0</v>
      </c>
      <c r="I65" s="239" t="s">
        <v>160</v>
      </c>
      <c r="J65" s="242">
        <f>SUM(J60:J64)</f>
        <v>0</v>
      </c>
      <c r="K65" s="244">
        <f>SUM(K60:K64)</f>
        <v>0</v>
      </c>
      <c r="L65" s="239" t="s">
        <v>160</v>
      </c>
      <c r="M65" s="242">
        <f>SUM(M60:M64)</f>
        <v>0</v>
      </c>
      <c r="N65" s="244">
        <f>SUM(N60:N64)</f>
        <v>0</v>
      </c>
      <c r="O65" s="414"/>
      <c r="P65" s="418"/>
    </row>
    <row r="66" spans="2:16" ht="25" customHeight="1" thickTop="1">
      <c r="B66" s="419" t="s">
        <v>155</v>
      </c>
      <c r="C66" s="281"/>
      <c r="D66" s="338"/>
      <c r="E66" s="339"/>
      <c r="F66" s="281"/>
      <c r="G66" s="282"/>
      <c r="H66" s="283"/>
      <c r="I66" s="281"/>
      <c r="J66" s="282"/>
      <c r="K66" s="283"/>
      <c r="L66" s="281"/>
      <c r="M66" s="282"/>
      <c r="N66" s="284"/>
      <c r="O66" s="412">
        <f t="shared" ref="O66" si="17">0+SUM(D71,G71,J71,M71)</f>
        <v>0</v>
      </c>
      <c r="P66" s="416">
        <f t="shared" ref="P66" si="18">0+SUM(E71,H71,K71,N71,)</f>
        <v>0</v>
      </c>
    </row>
    <row r="67" spans="2:16" ht="25" customHeight="1">
      <c r="B67" s="411"/>
      <c r="C67" s="285"/>
      <c r="D67" s="340"/>
      <c r="E67" s="341"/>
      <c r="F67" s="285"/>
      <c r="G67" s="286"/>
      <c r="H67" s="287"/>
      <c r="I67" s="285"/>
      <c r="J67" s="286"/>
      <c r="K67" s="287"/>
      <c r="L67" s="285"/>
      <c r="M67" s="286"/>
      <c r="N67" s="288"/>
      <c r="O67" s="413"/>
      <c r="P67" s="417"/>
    </row>
    <row r="68" spans="2:16" ht="25" customHeight="1">
      <c r="B68" s="411"/>
      <c r="C68" s="289"/>
      <c r="D68" s="342"/>
      <c r="E68" s="343"/>
      <c r="F68" s="289"/>
      <c r="G68" s="290"/>
      <c r="H68" s="291"/>
      <c r="I68" s="289"/>
      <c r="J68" s="290"/>
      <c r="K68" s="291"/>
      <c r="L68" s="289"/>
      <c r="M68" s="290"/>
      <c r="N68" s="292"/>
      <c r="O68" s="413"/>
      <c r="P68" s="417"/>
    </row>
    <row r="69" spans="2:16" ht="25" customHeight="1">
      <c r="B69" s="411"/>
      <c r="C69" s="285"/>
      <c r="D69" s="340"/>
      <c r="E69" s="341"/>
      <c r="F69" s="285"/>
      <c r="G69" s="286"/>
      <c r="H69" s="287"/>
      <c r="I69" s="285"/>
      <c r="J69" s="286"/>
      <c r="K69" s="287"/>
      <c r="L69" s="285"/>
      <c r="M69" s="286"/>
      <c r="N69" s="288"/>
      <c r="O69" s="413"/>
      <c r="P69" s="417"/>
    </row>
    <row r="70" spans="2:16" ht="25" customHeight="1">
      <c r="B70" s="411"/>
      <c r="C70" s="289"/>
      <c r="D70" s="342"/>
      <c r="E70" s="343"/>
      <c r="F70" s="289"/>
      <c r="G70" s="290"/>
      <c r="H70" s="291"/>
      <c r="I70" s="289"/>
      <c r="J70" s="290"/>
      <c r="K70" s="291"/>
      <c r="L70" s="289"/>
      <c r="M70" s="290"/>
      <c r="N70" s="292"/>
      <c r="O70" s="413"/>
      <c r="P70" s="417"/>
    </row>
    <row r="71" spans="2:16" ht="25" customHeight="1" thickBot="1">
      <c r="B71" s="415"/>
      <c r="C71" s="239" t="s">
        <v>160</v>
      </c>
      <c r="D71" s="345">
        <f>SUM(D66:D70)</f>
        <v>0</v>
      </c>
      <c r="E71" s="346">
        <f>SUM(E66:E70)</f>
        <v>0</v>
      </c>
      <c r="F71" s="239" t="s">
        <v>160</v>
      </c>
      <c r="G71" s="242">
        <f>SUM(G66:G70)</f>
        <v>0</v>
      </c>
      <c r="H71" s="244">
        <f>SUM(H66:H70)</f>
        <v>0</v>
      </c>
      <c r="I71" s="239" t="s">
        <v>160</v>
      </c>
      <c r="J71" s="242">
        <f>SUM(J66:J70)</f>
        <v>0</v>
      </c>
      <c r="K71" s="244">
        <f>SUM(K66:K70)</f>
        <v>0</v>
      </c>
      <c r="L71" s="239" t="s">
        <v>160</v>
      </c>
      <c r="M71" s="242">
        <f>SUM(M66:M70)</f>
        <v>0</v>
      </c>
      <c r="N71" s="244">
        <f>SUM(N66:N70)</f>
        <v>0</v>
      </c>
      <c r="O71" s="414"/>
      <c r="P71" s="418"/>
    </row>
    <row r="72" spans="2:16" ht="25" customHeight="1" thickTop="1">
      <c r="B72" s="410" t="s">
        <v>156</v>
      </c>
      <c r="C72" s="289"/>
      <c r="D72" s="342"/>
      <c r="E72" s="343"/>
      <c r="F72" s="289"/>
      <c r="G72" s="290"/>
      <c r="H72" s="291"/>
      <c r="I72" s="289"/>
      <c r="J72" s="290"/>
      <c r="K72" s="291"/>
      <c r="L72" s="289"/>
      <c r="M72" s="290"/>
      <c r="N72" s="292"/>
      <c r="O72" s="412">
        <f t="shared" ref="O72" si="19">0+SUM(D77,G77,J77,M77)</f>
        <v>0</v>
      </c>
      <c r="P72" s="416">
        <f t="shared" ref="P72" si="20">0+SUM(E77,H77,K77,N77,)</f>
        <v>0</v>
      </c>
    </row>
    <row r="73" spans="2:16" ht="25" customHeight="1">
      <c r="B73" s="411"/>
      <c r="C73" s="285"/>
      <c r="D73" s="340"/>
      <c r="E73" s="341"/>
      <c r="F73" s="285"/>
      <c r="G73" s="286"/>
      <c r="H73" s="287"/>
      <c r="I73" s="285"/>
      <c r="J73" s="286"/>
      <c r="K73" s="287"/>
      <c r="L73" s="285"/>
      <c r="M73" s="286"/>
      <c r="N73" s="288"/>
      <c r="O73" s="413"/>
      <c r="P73" s="417"/>
    </row>
    <row r="74" spans="2:16" ht="25" customHeight="1">
      <c r="B74" s="411"/>
      <c r="C74" s="289"/>
      <c r="D74" s="342"/>
      <c r="E74" s="343"/>
      <c r="F74" s="289"/>
      <c r="G74" s="290"/>
      <c r="H74" s="291"/>
      <c r="I74" s="289"/>
      <c r="J74" s="290"/>
      <c r="K74" s="291"/>
      <c r="L74" s="289"/>
      <c r="M74" s="290"/>
      <c r="N74" s="292"/>
      <c r="O74" s="413"/>
      <c r="P74" s="417"/>
    </row>
    <row r="75" spans="2:16" ht="25" customHeight="1">
      <c r="B75" s="411"/>
      <c r="C75" s="285"/>
      <c r="D75" s="340"/>
      <c r="E75" s="341"/>
      <c r="F75" s="285"/>
      <c r="G75" s="286"/>
      <c r="H75" s="287"/>
      <c r="I75" s="285"/>
      <c r="J75" s="286"/>
      <c r="K75" s="287"/>
      <c r="L75" s="285"/>
      <c r="M75" s="286"/>
      <c r="N75" s="288"/>
      <c r="O75" s="413"/>
      <c r="P75" s="417"/>
    </row>
    <row r="76" spans="2:16" ht="25" customHeight="1">
      <c r="B76" s="411"/>
      <c r="C76" s="289"/>
      <c r="D76" s="342"/>
      <c r="E76" s="343"/>
      <c r="F76" s="289"/>
      <c r="G76" s="290"/>
      <c r="H76" s="291"/>
      <c r="I76" s="289"/>
      <c r="J76" s="290"/>
      <c r="K76" s="291"/>
      <c r="L76" s="289"/>
      <c r="M76" s="290"/>
      <c r="N76" s="292"/>
      <c r="O76" s="413"/>
      <c r="P76" s="417"/>
    </row>
    <row r="77" spans="2:16" ht="25" customHeight="1" thickBot="1">
      <c r="B77" s="415"/>
      <c r="C77" s="239" t="s">
        <v>160</v>
      </c>
      <c r="D77" s="345">
        <f>SUM(D72:D76)</f>
        <v>0</v>
      </c>
      <c r="E77" s="346">
        <f>SUM(E72:E76)</f>
        <v>0</v>
      </c>
      <c r="F77" s="239" t="s">
        <v>160</v>
      </c>
      <c r="G77" s="242">
        <f>SUM(G72:G76)</f>
        <v>0</v>
      </c>
      <c r="H77" s="244">
        <f>SUM(H72:H76)</f>
        <v>0</v>
      </c>
      <c r="I77" s="239" t="s">
        <v>160</v>
      </c>
      <c r="J77" s="242">
        <f>SUM(J72:J76)</f>
        <v>0</v>
      </c>
      <c r="K77" s="244">
        <f>SUM(K72:K76)</f>
        <v>0</v>
      </c>
      <c r="L77" s="239" t="s">
        <v>160</v>
      </c>
      <c r="M77" s="242">
        <f>SUM(M72:M76)</f>
        <v>0</v>
      </c>
      <c r="N77" s="244">
        <f>SUM(N72:N76)</f>
        <v>0</v>
      </c>
      <c r="O77" s="414"/>
      <c r="P77" s="418"/>
    </row>
    <row r="78" spans="2:16" ht="19" thickTop="1"/>
  </sheetData>
  <sheetProtection formatCells="0" formatColumns="0" formatRows="0" insertColumns="0" insertRows="0" insertHyperlinks="0" deleteColumns="0" deleteRows="0" selectLockedCells="1" sort="0" autoFilter="0" pivotTables="0"/>
  <mergeCells count="41">
    <mergeCell ref="B42:B47"/>
    <mergeCell ref="O42:O47"/>
    <mergeCell ref="P42:P47"/>
    <mergeCell ref="C4:E4"/>
    <mergeCell ref="F4:H4"/>
    <mergeCell ref="I4:K4"/>
    <mergeCell ref="L4:N4"/>
    <mergeCell ref="O4:P4"/>
    <mergeCell ref="B6:B11"/>
    <mergeCell ref="O6:O11"/>
    <mergeCell ref="P6:P11"/>
    <mergeCell ref="B12:B17"/>
    <mergeCell ref="O12:O17"/>
    <mergeCell ref="P12:P17"/>
    <mergeCell ref="B30:B35"/>
    <mergeCell ref="O30:O35"/>
    <mergeCell ref="P30:P35"/>
    <mergeCell ref="B36:B41"/>
    <mergeCell ref="O36:O41"/>
    <mergeCell ref="P36:P41"/>
    <mergeCell ref="B18:B23"/>
    <mergeCell ref="O18:O23"/>
    <mergeCell ref="P18:P23"/>
    <mergeCell ref="B24:B29"/>
    <mergeCell ref="O24:O29"/>
    <mergeCell ref="P24:P29"/>
    <mergeCell ref="B48:B53"/>
    <mergeCell ref="O48:O53"/>
    <mergeCell ref="B72:B77"/>
    <mergeCell ref="O72:O77"/>
    <mergeCell ref="P72:P77"/>
    <mergeCell ref="B54:B59"/>
    <mergeCell ref="O54:O59"/>
    <mergeCell ref="P54:P59"/>
    <mergeCell ref="B60:B65"/>
    <mergeCell ref="O60:O65"/>
    <mergeCell ref="P60:P65"/>
    <mergeCell ref="B66:B71"/>
    <mergeCell ref="O66:O71"/>
    <mergeCell ref="P66:P71"/>
    <mergeCell ref="P48:P53"/>
  </mergeCells>
  <phoneticPr fontId="1"/>
  <pageMargins left="0.25" right="0.25" top="0.75" bottom="0.75" header="0.3" footer="0.3"/>
  <pageSetup paperSize="9" scale="38" fitToWidth="2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EB855-FFBC-487F-ADEE-1159E7AF0BFC}">
  <sheetPr codeName="Sheet15">
    <tabColor theme="5" tint="0.59999389629810485"/>
    <pageSetUpPr fitToPage="1"/>
  </sheetPr>
  <dimension ref="B1:P65"/>
  <sheetViews>
    <sheetView showGridLines="0" zoomScale="85" zoomScaleNormal="85" workbookViewId="0">
      <selection activeCell="O5" sqref="O5"/>
    </sheetView>
  </sheetViews>
  <sheetFormatPr baseColWidth="10" defaultColWidth="8.83203125" defaultRowHeight="18"/>
  <cols>
    <col min="1" max="1" width="2.6640625" customWidth="1"/>
    <col min="2" max="2" width="15.6640625" customWidth="1"/>
    <col min="3" max="16" width="20.6640625" customWidth="1"/>
    <col min="17" max="17" width="5.5" customWidth="1"/>
  </cols>
  <sheetData>
    <row r="1" spans="2:16" ht="46.5" customHeight="1">
      <c r="B1" s="10" t="s">
        <v>22</v>
      </c>
      <c r="C1" s="2"/>
    </row>
    <row r="2" spans="2:16" ht="66.75" customHeight="1">
      <c r="B2" s="2"/>
      <c r="C2" s="2"/>
    </row>
    <row r="3" spans="2:16" ht="23.25" customHeight="1" thickBot="1"/>
    <row r="4" spans="2:16" ht="20" thickTop="1" thickBot="1">
      <c r="B4" s="4"/>
      <c r="C4" s="7"/>
      <c r="D4" s="5" t="s">
        <v>7</v>
      </c>
      <c r="E4" s="5" t="s">
        <v>5</v>
      </c>
      <c r="F4" s="5" t="s">
        <v>12</v>
      </c>
      <c r="G4" s="5" t="s">
        <v>2</v>
      </c>
      <c r="H4" s="5" t="s">
        <v>13</v>
      </c>
      <c r="I4" s="5" t="s">
        <v>3</v>
      </c>
      <c r="J4" s="5" t="s">
        <v>14</v>
      </c>
      <c r="K4" s="5" t="s">
        <v>15</v>
      </c>
      <c r="L4" s="5" t="s">
        <v>1</v>
      </c>
      <c r="M4" s="5" t="s">
        <v>4</v>
      </c>
      <c r="N4" s="5" t="s">
        <v>8</v>
      </c>
      <c r="O4" s="6" t="s">
        <v>6</v>
      </c>
      <c r="P4" s="3" t="s">
        <v>18</v>
      </c>
    </row>
    <row r="5" spans="2:16" ht="21" thickTop="1">
      <c r="B5" s="428" t="s">
        <v>21</v>
      </c>
      <c r="C5" s="65">
        <f>設定!B5</f>
        <v>0</v>
      </c>
      <c r="D5" s="11">
        <f>'1月'!E4</f>
        <v>0</v>
      </c>
      <c r="E5" s="11">
        <f>'2月'!E4</f>
        <v>0</v>
      </c>
      <c r="F5" s="11">
        <f>'3月'!E4</f>
        <v>0</v>
      </c>
      <c r="G5" s="11">
        <f>'4月'!E4</f>
        <v>0</v>
      </c>
      <c r="H5" s="11">
        <f>'5月'!E4</f>
        <v>0</v>
      </c>
      <c r="I5" s="11">
        <f>'6月'!E4</f>
        <v>0</v>
      </c>
      <c r="J5" s="11">
        <f>'7月'!E4</f>
        <v>0</v>
      </c>
      <c r="K5" s="11">
        <f>'8月'!E4</f>
        <v>0</v>
      </c>
      <c r="L5" s="11">
        <f>'9月'!E4</f>
        <v>0</v>
      </c>
      <c r="M5" s="11">
        <f>'10月'!E4</f>
        <v>0</v>
      </c>
      <c r="N5" s="11">
        <f>'11月'!E4</f>
        <v>0</v>
      </c>
      <c r="O5" s="12">
        <f>'12月'!E4</f>
        <v>0</v>
      </c>
      <c r="P5" s="13">
        <f>SUM(D5:O5)</f>
        <v>0</v>
      </c>
    </row>
    <row r="6" spans="2:16" ht="20">
      <c r="B6" s="428"/>
      <c r="C6" s="66">
        <f>設定!B6</f>
        <v>0</v>
      </c>
      <c r="D6" s="14">
        <f>'1月'!E5</f>
        <v>0</v>
      </c>
      <c r="E6" s="14">
        <f>'2月'!E5</f>
        <v>0</v>
      </c>
      <c r="F6" s="14">
        <f>'3月'!E5</f>
        <v>0</v>
      </c>
      <c r="G6" s="14">
        <f>'4月'!E5</f>
        <v>0</v>
      </c>
      <c r="H6" s="14">
        <f>'5月'!E5</f>
        <v>0</v>
      </c>
      <c r="I6" s="14">
        <f>'6月'!E5</f>
        <v>0</v>
      </c>
      <c r="J6" s="14">
        <f>'7月'!E5</f>
        <v>0</v>
      </c>
      <c r="K6" s="14">
        <f>'8月'!E5</f>
        <v>0</v>
      </c>
      <c r="L6" s="14">
        <f>'9月'!E5</f>
        <v>0</v>
      </c>
      <c r="M6" s="14">
        <f>'10月'!E5</f>
        <v>0</v>
      </c>
      <c r="N6" s="14">
        <f>'11月'!E5</f>
        <v>0</v>
      </c>
      <c r="O6" s="15">
        <f>'12月'!E5</f>
        <v>0</v>
      </c>
      <c r="P6" s="16">
        <f t="shared" ref="P6:P14" si="0">SUM(D6:O6)</f>
        <v>0</v>
      </c>
    </row>
    <row r="7" spans="2:16" ht="20">
      <c r="B7" s="428"/>
      <c r="C7" s="67">
        <f>設定!B7</f>
        <v>0</v>
      </c>
      <c r="D7" s="17">
        <f>'1月'!E6</f>
        <v>0</v>
      </c>
      <c r="E7" s="17">
        <f>'2月'!E6</f>
        <v>0</v>
      </c>
      <c r="F7" s="17">
        <f>'3月'!E6</f>
        <v>0</v>
      </c>
      <c r="G7" s="17">
        <f>'4月'!E6</f>
        <v>0</v>
      </c>
      <c r="H7" s="17">
        <f>'5月'!E6</f>
        <v>0</v>
      </c>
      <c r="I7" s="17">
        <f>'6月'!E6</f>
        <v>0</v>
      </c>
      <c r="J7" s="17">
        <f>'7月'!E6</f>
        <v>0</v>
      </c>
      <c r="K7" s="17">
        <f>'8月'!E6</f>
        <v>0</v>
      </c>
      <c r="L7" s="17">
        <f>'9月'!E6</f>
        <v>0</v>
      </c>
      <c r="M7" s="17">
        <f>'10月'!E6</f>
        <v>0</v>
      </c>
      <c r="N7" s="17">
        <f>'11月'!E6</f>
        <v>0</v>
      </c>
      <c r="O7" s="18">
        <f>'12月'!E6</f>
        <v>0</v>
      </c>
      <c r="P7" s="19">
        <f t="shared" si="0"/>
        <v>0</v>
      </c>
    </row>
    <row r="8" spans="2:16" ht="20">
      <c r="B8" s="428"/>
      <c r="C8" s="66">
        <f>設定!B8</f>
        <v>0</v>
      </c>
      <c r="D8" s="20">
        <f>'1月'!E7</f>
        <v>0</v>
      </c>
      <c r="E8" s="20">
        <f>'2月'!E7</f>
        <v>0</v>
      </c>
      <c r="F8" s="20">
        <f>'3月'!E7</f>
        <v>0</v>
      </c>
      <c r="G8" s="20">
        <f>'4月'!E7</f>
        <v>0</v>
      </c>
      <c r="H8" s="20">
        <f>'5月'!E7</f>
        <v>0</v>
      </c>
      <c r="I8" s="20">
        <f>'6月'!E7</f>
        <v>0</v>
      </c>
      <c r="J8" s="20">
        <f>'7月'!E7</f>
        <v>0</v>
      </c>
      <c r="K8" s="20">
        <f>'8月'!E7</f>
        <v>0</v>
      </c>
      <c r="L8" s="20">
        <f>'9月'!E7</f>
        <v>0</v>
      </c>
      <c r="M8" s="20">
        <f>'10月'!E7</f>
        <v>0</v>
      </c>
      <c r="N8" s="20">
        <f>'11月'!E7</f>
        <v>0</v>
      </c>
      <c r="O8" s="21">
        <f>'12月'!E7</f>
        <v>0</v>
      </c>
      <c r="P8" s="22">
        <f t="shared" si="0"/>
        <v>0</v>
      </c>
    </row>
    <row r="9" spans="2:16" ht="20">
      <c r="B9" s="428"/>
      <c r="C9" s="67">
        <f>設定!B9</f>
        <v>0</v>
      </c>
      <c r="D9" s="23">
        <f>'1月'!E8</f>
        <v>0</v>
      </c>
      <c r="E9" s="23">
        <f>'2月'!E8</f>
        <v>0</v>
      </c>
      <c r="F9" s="23">
        <f>'3月'!E8</f>
        <v>0</v>
      </c>
      <c r="G9" s="23">
        <f>'4月'!E8</f>
        <v>0</v>
      </c>
      <c r="H9" s="23">
        <f>'5月'!E8</f>
        <v>0</v>
      </c>
      <c r="I9" s="23">
        <f>'6月'!E8</f>
        <v>0</v>
      </c>
      <c r="J9" s="23">
        <f>'7月'!E8</f>
        <v>0</v>
      </c>
      <c r="K9" s="23">
        <f>'8月'!E8</f>
        <v>0</v>
      </c>
      <c r="L9" s="23">
        <f>'9月'!E8</f>
        <v>0</v>
      </c>
      <c r="M9" s="23">
        <f>'10月'!E8</f>
        <v>0</v>
      </c>
      <c r="N9" s="23">
        <f>'11月'!E8</f>
        <v>0</v>
      </c>
      <c r="O9" s="24">
        <f>'12月'!E8</f>
        <v>0</v>
      </c>
      <c r="P9" s="25">
        <f t="shared" si="0"/>
        <v>0</v>
      </c>
    </row>
    <row r="10" spans="2:16" ht="20">
      <c r="B10" s="428"/>
      <c r="C10" s="66">
        <f>設定!B10</f>
        <v>0</v>
      </c>
      <c r="D10" s="26">
        <f>'1月'!E9</f>
        <v>0</v>
      </c>
      <c r="E10" s="26">
        <f>'2月'!E9</f>
        <v>0</v>
      </c>
      <c r="F10" s="26">
        <f>'3月'!E9</f>
        <v>0</v>
      </c>
      <c r="G10" s="26">
        <f>'4月'!E9</f>
        <v>0</v>
      </c>
      <c r="H10" s="26">
        <f>'5月'!E9</f>
        <v>0</v>
      </c>
      <c r="I10" s="26">
        <f>'6月'!E9</f>
        <v>0</v>
      </c>
      <c r="J10" s="26">
        <f>'7月'!E9</f>
        <v>0</v>
      </c>
      <c r="K10" s="26">
        <f>'8月'!E9</f>
        <v>0</v>
      </c>
      <c r="L10" s="26">
        <f>'9月'!E9</f>
        <v>0</v>
      </c>
      <c r="M10" s="26">
        <f>'10月'!E9</f>
        <v>0</v>
      </c>
      <c r="N10" s="26">
        <f>'11月'!E9</f>
        <v>0</v>
      </c>
      <c r="O10" s="27">
        <f>'12月'!E9</f>
        <v>0</v>
      </c>
      <c r="P10" s="87">
        <f t="shared" si="0"/>
        <v>0</v>
      </c>
    </row>
    <row r="11" spans="2:16" ht="20">
      <c r="B11" s="428"/>
      <c r="C11" s="67">
        <f>設定!B11</f>
        <v>0</v>
      </c>
      <c r="D11" s="23">
        <f>'1月'!E10</f>
        <v>0</v>
      </c>
      <c r="E11" s="23">
        <f>'2月'!E10</f>
        <v>0</v>
      </c>
      <c r="F11" s="23">
        <f>'3月'!E10</f>
        <v>0</v>
      </c>
      <c r="G11" s="23">
        <f>'4月'!E10</f>
        <v>0</v>
      </c>
      <c r="H11" s="23">
        <f>'5月'!E10</f>
        <v>0</v>
      </c>
      <c r="I11" s="23">
        <f>'6月'!E10</f>
        <v>0</v>
      </c>
      <c r="J11" s="23">
        <f>'7月'!E10</f>
        <v>0</v>
      </c>
      <c r="K11" s="23">
        <f>'8月'!E10</f>
        <v>0</v>
      </c>
      <c r="L11" s="23">
        <f>'9月'!E10</f>
        <v>0</v>
      </c>
      <c r="M11" s="23">
        <f>'10月'!E10</f>
        <v>0</v>
      </c>
      <c r="N11" s="23">
        <f>'11月'!E10</f>
        <v>0</v>
      </c>
      <c r="O11" s="24">
        <f>'12月'!E10</f>
        <v>0</v>
      </c>
      <c r="P11" s="25">
        <f t="shared" si="0"/>
        <v>0</v>
      </c>
    </row>
    <row r="12" spans="2:16" ht="20">
      <c r="B12" s="428"/>
      <c r="C12" s="66">
        <f>設定!B12</f>
        <v>0</v>
      </c>
      <c r="D12" s="26">
        <f>'1月'!E11</f>
        <v>0</v>
      </c>
      <c r="E12" s="26">
        <f>'2月'!E11</f>
        <v>0</v>
      </c>
      <c r="F12" s="26">
        <f>'3月'!E11</f>
        <v>0</v>
      </c>
      <c r="G12" s="26">
        <f>'4月'!E11</f>
        <v>0</v>
      </c>
      <c r="H12" s="26">
        <f>'5月'!E11</f>
        <v>0</v>
      </c>
      <c r="I12" s="26">
        <f>'6月'!E11</f>
        <v>0</v>
      </c>
      <c r="J12" s="26">
        <f>'7月'!E11</f>
        <v>0</v>
      </c>
      <c r="K12" s="26">
        <f>'8月'!E11</f>
        <v>0</v>
      </c>
      <c r="L12" s="26">
        <f>'9月'!E11</f>
        <v>0</v>
      </c>
      <c r="M12" s="26">
        <f>'10月'!E11</f>
        <v>0</v>
      </c>
      <c r="N12" s="26">
        <f>'11月'!E11</f>
        <v>0</v>
      </c>
      <c r="O12" s="27">
        <f>'12月'!E11</f>
        <v>0</v>
      </c>
      <c r="P12" s="28">
        <f t="shared" si="0"/>
        <v>0</v>
      </c>
    </row>
    <row r="13" spans="2:16" ht="20">
      <c r="B13" s="428"/>
      <c r="C13" s="67">
        <f>設定!B13</f>
        <v>0</v>
      </c>
      <c r="D13" s="23">
        <f>'1月'!E12</f>
        <v>0</v>
      </c>
      <c r="E13" s="23">
        <f>'2月'!E12</f>
        <v>0</v>
      </c>
      <c r="F13" s="23">
        <f>'3月'!E12</f>
        <v>0</v>
      </c>
      <c r="G13" s="23">
        <f>'4月'!E12</f>
        <v>0</v>
      </c>
      <c r="H13" s="23">
        <f>'5月'!E12</f>
        <v>0</v>
      </c>
      <c r="I13" s="23">
        <f>'6月'!E12</f>
        <v>0</v>
      </c>
      <c r="J13" s="23">
        <f>'7月'!E12</f>
        <v>0</v>
      </c>
      <c r="K13" s="23">
        <f>'8月'!E12</f>
        <v>0</v>
      </c>
      <c r="L13" s="23">
        <f>'9月'!E12</f>
        <v>0</v>
      </c>
      <c r="M13" s="23">
        <f>'10月'!E12</f>
        <v>0</v>
      </c>
      <c r="N13" s="23">
        <f>'11月'!E12</f>
        <v>0</v>
      </c>
      <c r="O13" s="24">
        <f>'12月'!E12</f>
        <v>0</v>
      </c>
      <c r="P13" s="25">
        <f t="shared" si="0"/>
        <v>0</v>
      </c>
    </row>
    <row r="14" spans="2:16" ht="21" thickBot="1">
      <c r="B14" s="428"/>
      <c r="C14" s="66">
        <f>設定!B14</f>
        <v>0</v>
      </c>
      <c r="D14" s="26">
        <f>'1月'!E13</f>
        <v>0</v>
      </c>
      <c r="E14" s="26">
        <f>'2月'!E13</f>
        <v>0</v>
      </c>
      <c r="F14" s="26">
        <f>'3月'!E13</f>
        <v>0</v>
      </c>
      <c r="G14" s="26">
        <f>'4月'!E13</f>
        <v>0</v>
      </c>
      <c r="H14" s="26">
        <f>'5月'!E13</f>
        <v>0</v>
      </c>
      <c r="I14" s="26">
        <f>'6月'!E13</f>
        <v>0</v>
      </c>
      <c r="J14" s="26">
        <f>'7月'!E13</f>
        <v>0</v>
      </c>
      <c r="K14" s="26">
        <f>'8月'!E13</f>
        <v>0</v>
      </c>
      <c r="L14" s="26">
        <f>'9月'!E13</f>
        <v>0</v>
      </c>
      <c r="M14" s="26">
        <f>'10月'!E13</f>
        <v>0</v>
      </c>
      <c r="N14" s="26">
        <f>'11月'!E13</f>
        <v>0</v>
      </c>
      <c r="O14" s="27">
        <f>'12月'!E13</f>
        <v>0</v>
      </c>
      <c r="P14" s="28">
        <f t="shared" si="0"/>
        <v>0</v>
      </c>
    </row>
    <row r="15" spans="2:16" ht="22" thickTop="1" thickBot="1">
      <c r="B15" s="429"/>
      <c r="C15" s="68" t="s">
        <v>26</v>
      </c>
      <c r="D15" s="29">
        <f>SUM(D5:D14)</f>
        <v>0</v>
      </c>
      <c r="E15" s="29">
        <f t="shared" ref="E15:P15" si="1">SUM(E5:E14)</f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0</v>
      </c>
      <c r="O15" s="29">
        <f t="shared" si="1"/>
        <v>0</v>
      </c>
      <c r="P15" s="194">
        <f t="shared" si="1"/>
        <v>0</v>
      </c>
    </row>
    <row r="16" spans="2:16" ht="21" thickTop="1">
      <c r="B16" s="430" t="s">
        <v>24</v>
      </c>
      <c r="C16" s="65" t="str">
        <f>設定!D5</f>
        <v>所得税</v>
      </c>
      <c r="D16" s="30">
        <f>'1月'!H4</f>
        <v>0</v>
      </c>
      <c r="E16" s="30">
        <f>'2月'!H4</f>
        <v>0</v>
      </c>
      <c r="F16" s="30">
        <f>'3月'!H4</f>
        <v>0</v>
      </c>
      <c r="G16" s="30">
        <f>'4月'!H4</f>
        <v>0</v>
      </c>
      <c r="H16" s="30">
        <f>'5月'!H4</f>
        <v>0</v>
      </c>
      <c r="I16" s="30">
        <f>'6月'!H4</f>
        <v>0</v>
      </c>
      <c r="J16" s="30">
        <f>'7月'!H4</f>
        <v>0</v>
      </c>
      <c r="K16" s="30">
        <f>'8月'!H4</f>
        <v>0</v>
      </c>
      <c r="L16" s="30">
        <f>'9月'!H4</f>
        <v>0</v>
      </c>
      <c r="M16" s="30">
        <f>'10月'!H4</f>
        <v>0</v>
      </c>
      <c r="N16" s="30">
        <f>'11月'!H4</f>
        <v>0</v>
      </c>
      <c r="O16" s="31">
        <f>'12月'!H4</f>
        <v>0</v>
      </c>
      <c r="P16" s="32">
        <f>SUM(D16:O16)</f>
        <v>0</v>
      </c>
    </row>
    <row r="17" spans="2:16" ht="20">
      <c r="B17" s="431"/>
      <c r="C17" s="69" t="str">
        <f>設定!D6</f>
        <v>住民税</v>
      </c>
      <c r="D17" s="33">
        <f>'1月'!H5</f>
        <v>0</v>
      </c>
      <c r="E17" s="33">
        <f>'2月'!H5</f>
        <v>0</v>
      </c>
      <c r="F17" s="33">
        <f>'3月'!H5</f>
        <v>0</v>
      </c>
      <c r="G17" s="33">
        <f>'4月'!H5</f>
        <v>0</v>
      </c>
      <c r="H17" s="33">
        <f>'5月'!H5</f>
        <v>0</v>
      </c>
      <c r="I17" s="33">
        <f>'6月'!H5</f>
        <v>0</v>
      </c>
      <c r="J17" s="33">
        <f>'7月'!H5</f>
        <v>0</v>
      </c>
      <c r="K17" s="33">
        <f>'8月'!H5</f>
        <v>0</v>
      </c>
      <c r="L17" s="33">
        <f>'9月'!H5</f>
        <v>0</v>
      </c>
      <c r="M17" s="33">
        <f>'10月'!H5</f>
        <v>0</v>
      </c>
      <c r="N17" s="33">
        <f>'11月'!H5</f>
        <v>0</v>
      </c>
      <c r="O17" s="34">
        <f>'12月'!H5</f>
        <v>0</v>
      </c>
      <c r="P17" s="35">
        <f t="shared" ref="P17:P25" si="2">SUM(D17:O17)</f>
        <v>0</v>
      </c>
    </row>
    <row r="18" spans="2:16" ht="20">
      <c r="B18" s="431"/>
      <c r="C18" s="70" t="str">
        <f>設定!D7</f>
        <v>健康保険</v>
      </c>
      <c r="D18" s="23">
        <f>'1月'!H6</f>
        <v>0</v>
      </c>
      <c r="E18" s="23">
        <f>'2月'!H6</f>
        <v>0</v>
      </c>
      <c r="F18" s="23">
        <f>'3月'!H6</f>
        <v>0</v>
      </c>
      <c r="G18" s="23">
        <f>'4月'!H6</f>
        <v>0</v>
      </c>
      <c r="H18" s="23">
        <f>'5月'!H6</f>
        <v>0</v>
      </c>
      <c r="I18" s="23">
        <f>'6月'!H6</f>
        <v>0</v>
      </c>
      <c r="J18" s="23">
        <f>'7月'!H6</f>
        <v>0</v>
      </c>
      <c r="K18" s="23">
        <f>'8月'!H6</f>
        <v>0</v>
      </c>
      <c r="L18" s="23">
        <f>'9月'!H6</f>
        <v>0</v>
      </c>
      <c r="M18" s="23">
        <f>'10月'!H6</f>
        <v>0</v>
      </c>
      <c r="N18" s="23">
        <f>'11月'!H6</f>
        <v>0</v>
      </c>
      <c r="O18" s="24">
        <f>'12月'!H6</f>
        <v>0</v>
      </c>
      <c r="P18" s="25">
        <f t="shared" si="2"/>
        <v>0</v>
      </c>
    </row>
    <row r="19" spans="2:16" ht="20">
      <c r="B19" s="431"/>
      <c r="C19" s="69" t="str">
        <f>設定!D8</f>
        <v>厚生年金</v>
      </c>
      <c r="D19" s="33">
        <f>'1月'!H7</f>
        <v>0</v>
      </c>
      <c r="E19" s="33">
        <f>'2月'!H7</f>
        <v>0</v>
      </c>
      <c r="F19" s="33">
        <f>'3月'!H7</f>
        <v>0</v>
      </c>
      <c r="G19" s="33">
        <f>'4月'!H7</f>
        <v>0</v>
      </c>
      <c r="H19" s="33">
        <f>'5月'!H7</f>
        <v>0</v>
      </c>
      <c r="I19" s="33">
        <f>'6月'!H7</f>
        <v>0</v>
      </c>
      <c r="J19" s="33">
        <f>'7月'!H7</f>
        <v>0</v>
      </c>
      <c r="K19" s="33">
        <f>'8月'!H7</f>
        <v>0</v>
      </c>
      <c r="L19" s="33">
        <f>'9月'!H7</f>
        <v>0</v>
      </c>
      <c r="M19" s="33">
        <f>'10月'!H7</f>
        <v>0</v>
      </c>
      <c r="N19" s="33">
        <f>'11月'!H7</f>
        <v>0</v>
      </c>
      <c r="O19" s="34">
        <f>'12月'!H7</f>
        <v>0</v>
      </c>
      <c r="P19" s="35">
        <f t="shared" si="2"/>
        <v>0</v>
      </c>
    </row>
    <row r="20" spans="2:16" ht="20">
      <c r="B20" s="431"/>
      <c r="C20" s="70">
        <f>設定!D9</f>
        <v>0</v>
      </c>
      <c r="D20" s="23">
        <f>'1月'!H8</f>
        <v>0</v>
      </c>
      <c r="E20" s="23">
        <f>'2月'!H8</f>
        <v>0</v>
      </c>
      <c r="F20" s="23">
        <f>'3月'!H8</f>
        <v>0</v>
      </c>
      <c r="G20" s="23">
        <f>'4月'!H8</f>
        <v>0</v>
      </c>
      <c r="H20" s="23">
        <f>'5月'!H8</f>
        <v>0</v>
      </c>
      <c r="I20" s="23">
        <f>'6月'!H8</f>
        <v>0</v>
      </c>
      <c r="J20" s="23">
        <f>'7月'!H8</f>
        <v>0</v>
      </c>
      <c r="K20" s="23">
        <f>'8月'!H8</f>
        <v>0</v>
      </c>
      <c r="L20" s="23">
        <f>'9月'!H8</f>
        <v>0</v>
      </c>
      <c r="M20" s="23">
        <f>'10月'!H8</f>
        <v>0</v>
      </c>
      <c r="N20" s="23">
        <f>'11月'!H8</f>
        <v>0</v>
      </c>
      <c r="O20" s="24">
        <f>'12月'!H8</f>
        <v>0</v>
      </c>
      <c r="P20" s="25">
        <f t="shared" si="2"/>
        <v>0</v>
      </c>
    </row>
    <row r="21" spans="2:16" ht="20">
      <c r="B21" s="431"/>
      <c r="C21" s="69">
        <f>設定!D10</f>
        <v>0</v>
      </c>
      <c r="D21" s="33">
        <f>'1月'!H9</f>
        <v>0</v>
      </c>
      <c r="E21" s="33">
        <f>'2月'!H9</f>
        <v>0</v>
      </c>
      <c r="F21" s="33">
        <f>'3月'!H9</f>
        <v>0</v>
      </c>
      <c r="G21" s="33">
        <f>'4月'!H9</f>
        <v>0</v>
      </c>
      <c r="H21" s="33">
        <f>'5月'!H9</f>
        <v>0</v>
      </c>
      <c r="I21" s="33">
        <f>'6月'!H9</f>
        <v>0</v>
      </c>
      <c r="J21" s="33">
        <f>'7月'!H9</f>
        <v>0</v>
      </c>
      <c r="K21" s="33">
        <f>'8月'!H9</f>
        <v>0</v>
      </c>
      <c r="L21" s="33">
        <f>'9月'!H9</f>
        <v>0</v>
      </c>
      <c r="M21" s="33">
        <f>'10月'!H9</f>
        <v>0</v>
      </c>
      <c r="N21" s="33">
        <f>'11月'!H9</f>
        <v>0</v>
      </c>
      <c r="O21" s="34">
        <f>'12月'!H9</f>
        <v>0</v>
      </c>
      <c r="P21" s="88">
        <f t="shared" si="2"/>
        <v>0</v>
      </c>
    </row>
    <row r="22" spans="2:16" ht="20">
      <c r="B22" s="431"/>
      <c r="C22" s="70">
        <f>設定!D11</f>
        <v>0</v>
      </c>
      <c r="D22" s="23">
        <f>'1月'!H10</f>
        <v>0</v>
      </c>
      <c r="E22" s="23">
        <f>'2月'!H10</f>
        <v>0</v>
      </c>
      <c r="F22" s="23">
        <f>'3月'!H10</f>
        <v>0</v>
      </c>
      <c r="G22" s="23">
        <f>'4月'!H10</f>
        <v>0</v>
      </c>
      <c r="H22" s="23">
        <f>'5月'!H10</f>
        <v>0</v>
      </c>
      <c r="I22" s="23">
        <f>'6月'!H10</f>
        <v>0</v>
      </c>
      <c r="J22" s="23">
        <f>'7月'!H10</f>
        <v>0</v>
      </c>
      <c r="K22" s="23">
        <f>'8月'!H10</f>
        <v>0</v>
      </c>
      <c r="L22" s="23">
        <f>'9月'!H10</f>
        <v>0</v>
      </c>
      <c r="M22" s="23">
        <f>'10月'!H10</f>
        <v>0</v>
      </c>
      <c r="N22" s="23">
        <f>'11月'!H10</f>
        <v>0</v>
      </c>
      <c r="O22" s="24">
        <f>'12月'!H10</f>
        <v>0</v>
      </c>
      <c r="P22" s="25">
        <f>SUM(D22:O22)</f>
        <v>0</v>
      </c>
    </row>
    <row r="23" spans="2:16" ht="20">
      <c r="B23" s="431"/>
      <c r="C23" s="69">
        <f>設定!D12</f>
        <v>0</v>
      </c>
      <c r="D23" s="33">
        <f>'1月'!H11</f>
        <v>0</v>
      </c>
      <c r="E23" s="33">
        <f>'2月'!H11</f>
        <v>0</v>
      </c>
      <c r="F23" s="33">
        <f>'3月'!H11</f>
        <v>0</v>
      </c>
      <c r="G23" s="33">
        <f>'4月'!H11</f>
        <v>0</v>
      </c>
      <c r="H23" s="33">
        <f>'5月'!H11</f>
        <v>0</v>
      </c>
      <c r="I23" s="33">
        <f>'6月'!H11</f>
        <v>0</v>
      </c>
      <c r="J23" s="33">
        <f>'7月'!H11</f>
        <v>0</v>
      </c>
      <c r="K23" s="33">
        <f>'8月'!H11</f>
        <v>0</v>
      </c>
      <c r="L23" s="33">
        <f>'9月'!H11</f>
        <v>0</v>
      </c>
      <c r="M23" s="33">
        <f>'10月'!H11</f>
        <v>0</v>
      </c>
      <c r="N23" s="33">
        <f>'11月'!H11</f>
        <v>0</v>
      </c>
      <c r="O23" s="34">
        <f>'12月'!H11</f>
        <v>0</v>
      </c>
      <c r="P23" s="35">
        <f t="shared" si="2"/>
        <v>0</v>
      </c>
    </row>
    <row r="24" spans="2:16" ht="20">
      <c r="B24" s="431"/>
      <c r="C24" s="70">
        <f>設定!D13</f>
        <v>0</v>
      </c>
      <c r="D24" s="23">
        <f>'1月'!H12</f>
        <v>0</v>
      </c>
      <c r="E24" s="23">
        <f>'2月'!H12</f>
        <v>0</v>
      </c>
      <c r="F24" s="23">
        <f>'3月'!H12</f>
        <v>0</v>
      </c>
      <c r="G24" s="23">
        <f>'4月'!H12</f>
        <v>0</v>
      </c>
      <c r="H24" s="23">
        <f>'5月'!H12</f>
        <v>0</v>
      </c>
      <c r="I24" s="23">
        <f>'6月'!H12</f>
        <v>0</v>
      </c>
      <c r="J24" s="23">
        <f>'7月'!H12</f>
        <v>0</v>
      </c>
      <c r="K24" s="23">
        <f>'8月'!H12</f>
        <v>0</v>
      </c>
      <c r="L24" s="23">
        <f>'9月'!H12</f>
        <v>0</v>
      </c>
      <c r="M24" s="23">
        <f>'10月'!H12</f>
        <v>0</v>
      </c>
      <c r="N24" s="23">
        <f>'11月'!H12</f>
        <v>0</v>
      </c>
      <c r="O24" s="24">
        <f>'12月'!H12</f>
        <v>0</v>
      </c>
      <c r="P24" s="25">
        <f t="shared" si="2"/>
        <v>0</v>
      </c>
    </row>
    <row r="25" spans="2:16" ht="21" thickBot="1">
      <c r="B25" s="431"/>
      <c r="C25" s="69">
        <f>設定!D14</f>
        <v>0</v>
      </c>
      <c r="D25" s="33">
        <f>'1月'!H13</f>
        <v>0</v>
      </c>
      <c r="E25" s="33">
        <f>'2月'!H13</f>
        <v>0</v>
      </c>
      <c r="F25" s="33">
        <f>'3月'!H13</f>
        <v>0</v>
      </c>
      <c r="G25" s="33">
        <f>'4月'!H13</f>
        <v>0</v>
      </c>
      <c r="H25" s="33">
        <f>'5月'!H13</f>
        <v>0</v>
      </c>
      <c r="I25" s="33">
        <f>'6月'!H13</f>
        <v>0</v>
      </c>
      <c r="J25" s="33">
        <f>'7月'!H13</f>
        <v>0</v>
      </c>
      <c r="K25" s="33">
        <f>'8月'!H13</f>
        <v>0</v>
      </c>
      <c r="L25" s="33">
        <f>'9月'!H13</f>
        <v>0</v>
      </c>
      <c r="M25" s="33">
        <f>'10月'!H13</f>
        <v>0</v>
      </c>
      <c r="N25" s="33">
        <f>'11月'!H13</f>
        <v>0</v>
      </c>
      <c r="O25" s="34">
        <f>'12月'!H13</f>
        <v>0</v>
      </c>
      <c r="P25" s="35">
        <f t="shared" si="2"/>
        <v>0</v>
      </c>
    </row>
    <row r="26" spans="2:16" ht="22" thickTop="1" thickBot="1">
      <c r="B26" s="432"/>
      <c r="C26" s="71" t="s">
        <v>25</v>
      </c>
      <c r="D26" s="36">
        <f>SUM(D16:D25)</f>
        <v>0</v>
      </c>
      <c r="E26" s="36">
        <f t="shared" ref="E26:P26" si="3">SUM(E16:E25)</f>
        <v>0</v>
      </c>
      <c r="F26" s="36">
        <f t="shared" si="3"/>
        <v>0</v>
      </c>
      <c r="G26" s="36">
        <f t="shared" si="3"/>
        <v>0</v>
      </c>
      <c r="H26" s="36">
        <f t="shared" si="3"/>
        <v>0</v>
      </c>
      <c r="I26" s="36">
        <f t="shared" si="3"/>
        <v>0</v>
      </c>
      <c r="J26" s="36">
        <f t="shared" si="3"/>
        <v>0</v>
      </c>
      <c r="K26" s="36">
        <f t="shared" si="3"/>
        <v>0</v>
      </c>
      <c r="L26" s="36">
        <f t="shared" si="3"/>
        <v>0</v>
      </c>
      <c r="M26" s="36">
        <f t="shared" si="3"/>
        <v>0</v>
      </c>
      <c r="N26" s="36">
        <f t="shared" si="3"/>
        <v>0</v>
      </c>
      <c r="O26" s="36">
        <f t="shared" si="3"/>
        <v>0</v>
      </c>
      <c r="P26" s="195">
        <f t="shared" si="3"/>
        <v>0</v>
      </c>
    </row>
    <row r="27" spans="2:16" ht="21" thickTop="1">
      <c r="B27" s="433" t="s">
        <v>0</v>
      </c>
      <c r="C27" s="72">
        <f>設定!F5</f>
        <v>0</v>
      </c>
      <c r="D27" s="37">
        <f>'1月'!J4</f>
        <v>0</v>
      </c>
      <c r="E27" s="37">
        <f>'2月'!J4</f>
        <v>0</v>
      </c>
      <c r="F27" s="37">
        <f>'3月'!J4</f>
        <v>0</v>
      </c>
      <c r="G27" s="37">
        <f>'4月'!J4</f>
        <v>0</v>
      </c>
      <c r="H27" s="37">
        <f>'5月'!J4</f>
        <v>0</v>
      </c>
      <c r="I27" s="37">
        <f>'6月'!J4</f>
        <v>0</v>
      </c>
      <c r="J27" s="37">
        <f>'7月'!J4</f>
        <v>0</v>
      </c>
      <c r="K27" s="37">
        <f>'8月'!J4</f>
        <v>0</v>
      </c>
      <c r="L27" s="37">
        <f>'9月'!J4</f>
        <v>0</v>
      </c>
      <c r="M27" s="37">
        <f>'10月'!J4</f>
        <v>0</v>
      </c>
      <c r="N27" s="37">
        <f>'11月'!J4</f>
        <v>0</v>
      </c>
      <c r="O27" s="38">
        <f>'12月'!J4</f>
        <v>0</v>
      </c>
      <c r="P27" s="39">
        <f>SUM(D27:O27)</f>
        <v>0</v>
      </c>
    </row>
    <row r="28" spans="2:16" ht="20">
      <c r="B28" s="434"/>
      <c r="C28" s="73">
        <f>設定!F6</f>
        <v>0</v>
      </c>
      <c r="D28" s="40">
        <f>'1月'!J5</f>
        <v>0</v>
      </c>
      <c r="E28" s="40">
        <f>'2月'!J5</f>
        <v>0</v>
      </c>
      <c r="F28" s="40">
        <f>'3月'!J5</f>
        <v>0</v>
      </c>
      <c r="G28" s="40">
        <f>'4月'!J5</f>
        <v>0</v>
      </c>
      <c r="H28" s="40">
        <f>'5月'!J5</f>
        <v>0</v>
      </c>
      <c r="I28" s="40">
        <f>'6月'!J5</f>
        <v>0</v>
      </c>
      <c r="J28" s="40">
        <f>'7月'!J5</f>
        <v>0</v>
      </c>
      <c r="K28" s="40">
        <f>'8月'!J5</f>
        <v>0</v>
      </c>
      <c r="L28" s="40">
        <f>'9月'!J5</f>
        <v>0</v>
      </c>
      <c r="M28" s="40">
        <f>'10月'!J5</f>
        <v>0</v>
      </c>
      <c r="N28" s="40">
        <f>'11月'!J5</f>
        <v>0</v>
      </c>
      <c r="O28" s="41">
        <f>'12月'!J5</f>
        <v>0</v>
      </c>
      <c r="P28" s="42">
        <f t="shared" ref="P28:P36" si="4">SUM(D28:O28)</f>
        <v>0</v>
      </c>
    </row>
    <row r="29" spans="2:16" ht="20">
      <c r="B29" s="434"/>
      <c r="C29" s="74">
        <f>設定!F7</f>
        <v>0</v>
      </c>
      <c r="D29" s="23">
        <f>'1月'!J6</f>
        <v>0</v>
      </c>
      <c r="E29" s="23">
        <f>'2月'!J6</f>
        <v>0</v>
      </c>
      <c r="F29" s="23">
        <f>'3月'!J6</f>
        <v>0</v>
      </c>
      <c r="G29" s="23">
        <f>'4月'!J6</f>
        <v>0</v>
      </c>
      <c r="H29" s="23">
        <f>'5月'!J6</f>
        <v>0</v>
      </c>
      <c r="I29" s="23">
        <f>'6月'!J6</f>
        <v>0</v>
      </c>
      <c r="J29" s="23">
        <f>'7月'!J6</f>
        <v>0</v>
      </c>
      <c r="K29" s="23">
        <f>'8月'!J6</f>
        <v>0</v>
      </c>
      <c r="L29" s="23">
        <f>'9月'!J6</f>
        <v>0</v>
      </c>
      <c r="M29" s="23">
        <f>'10月'!J6</f>
        <v>0</v>
      </c>
      <c r="N29" s="23">
        <f>'11月'!J6</f>
        <v>0</v>
      </c>
      <c r="O29" s="24">
        <f>'12月'!J6</f>
        <v>0</v>
      </c>
      <c r="P29" s="25">
        <f t="shared" si="4"/>
        <v>0</v>
      </c>
    </row>
    <row r="30" spans="2:16" ht="20">
      <c r="B30" s="434"/>
      <c r="C30" s="75">
        <f>設定!F8</f>
        <v>0</v>
      </c>
      <c r="D30" s="26">
        <f>'1月'!J7</f>
        <v>0</v>
      </c>
      <c r="E30" s="26">
        <f>'2月'!J7</f>
        <v>0</v>
      </c>
      <c r="F30" s="26">
        <f>'3月'!J7</f>
        <v>0</v>
      </c>
      <c r="G30" s="26">
        <f>'4月'!J7</f>
        <v>0</v>
      </c>
      <c r="H30" s="26">
        <f>'5月'!J7</f>
        <v>0</v>
      </c>
      <c r="I30" s="26">
        <f>'6月'!J7</f>
        <v>0</v>
      </c>
      <c r="J30" s="26">
        <f>'7月'!J7</f>
        <v>0</v>
      </c>
      <c r="K30" s="26">
        <f>'8月'!J7</f>
        <v>0</v>
      </c>
      <c r="L30" s="26">
        <f>'9月'!J7</f>
        <v>0</v>
      </c>
      <c r="M30" s="26">
        <f>'10月'!J7</f>
        <v>0</v>
      </c>
      <c r="N30" s="26">
        <f>'11月'!J7</f>
        <v>0</v>
      </c>
      <c r="O30" s="27">
        <f>'12月'!J7</f>
        <v>0</v>
      </c>
      <c r="P30" s="87">
        <f t="shared" si="4"/>
        <v>0</v>
      </c>
    </row>
    <row r="31" spans="2:16" ht="20">
      <c r="B31" s="434"/>
      <c r="C31" s="74">
        <f>設定!F9</f>
        <v>0</v>
      </c>
      <c r="D31" s="23">
        <f>'1月'!J8</f>
        <v>0</v>
      </c>
      <c r="E31" s="23">
        <f>'2月'!J8</f>
        <v>0</v>
      </c>
      <c r="F31" s="23">
        <f>'3月'!J8</f>
        <v>0</v>
      </c>
      <c r="G31" s="23">
        <f>'4月'!J8</f>
        <v>0</v>
      </c>
      <c r="H31" s="23">
        <f>'5月'!J8</f>
        <v>0</v>
      </c>
      <c r="I31" s="23">
        <f>'6月'!J8</f>
        <v>0</v>
      </c>
      <c r="J31" s="23">
        <f>'7月'!J8</f>
        <v>0</v>
      </c>
      <c r="K31" s="23">
        <f>'8月'!J8</f>
        <v>0</v>
      </c>
      <c r="L31" s="23">
        <f>'9月'!J8</f>
        <v>0</v>
      </c>
      <c r="M31" s="23">
        <f>'10月'!J8</f>
        <v>0</v>
      </c>
      <c r="N31" s="23">
        <f>'11月'!J8</f>
        <v>0</v>
      </c>
      <c r="O31" s="24">
        <f>'12月'!J8</f>
        <v>0</v>
      </c>
      <c r="P31" s="25">
        <f t="shared" si="4"/>
        <v>0</v>
      </c>
    </row>
    <row r="32" spans="2:16" ht="20">
      <c r="B32" s="434"/>
      <c r="C32" s="75">
        <f>設定!F10</f>
        <v>0</v>
      </c>
      <c r="D32" s="26">
        <f>'1月'!J9</f>
        <v>0</v>
      </c>
      <c r="E32" s="26">
        <f>'2月'!J9</f>
        <v>0</v>
      </c>
      <c r="F32" s="26">
        <f>'3月'!J9</f>
        <v>0</v>
      </c>
      <c r="G32" s="26">
        <f>'4月'!J9</f>
        <v>0</v>
      </c>
      <c r="H32" s="26">
        <f>'5月'!J9</f>
        <v>0</v>
      </c>
      <c r="I32" s="26">
        <f>'6月'!J9</f>
        <v>0</v>
      </c>
      <c r="J32" s="26">
        <f>'7月'!J9</f>
        <v>0</v>
      </c>
      <c r="K32" s="26">
        <f>'8月'!J9</f>
        <v>0</v>
      </c>
      <c r="L32" s="26">
        <f>'9月'!J9</f>
        <v>0</v>
      </c>
      <c r="M32" s="26">
        <f>'10月'!J9</f>
        <v>0</v>
      </c>
      <c r="N32" s="26">
        <f>'11月'!J9</f>
        <v>0</v>
      </c>
      <c r="O32" s="27">
        <f>'12月'!J9</f>
        <v>0</v>
      </c>
      <c r="P32" s="28">
        <f t="shared" si="4"/>
        <v>0</v>
      </c>
    </row>
    <row r="33" spans="2:16" ht="20">
      <c r="B33" s="434"/>
      <c r="C33" s="74">
        <f>設定!F11</f>
        <v>0</v>
      </c>
      <c r="D33" s="23">
        <f>'1月'!J10</f>
        <v>0</v>
      </c>
      <c r="E33" s="23">
        <f>'2月'!J10</f>
        <v>0</v>
      </c>
      <c r="F33" s="23">
        <f>'3月'!J10</f>
        <v>0</v>
      </c>
      <c r="G33" s="23">
        <f>'4月'!J10</f>
        <v>0</v>
      </c>
      <c r="H33" s="23">
        <f>'5月'!J10</f>
        <v>0</v>
      </c>
      <c r="I33" s="23">
        <f>'6月'!J10</f>
        <v>0</v>
      </c>
      <c r="J33" s="23">
        <f>'7月'!J10</f>
        <v>0</v>
      </c>
      <c r="K33" s="23">
        <f>'8月'!J10</f>
        <v>0</v>
      </c>
      <c r="L33" s="23">
        <f>'9月'!J10</f>
        <v>0</v>
      </c>
      <c r="M33" s="23">
        <f>'10月'!J10</f>
        <v>0</v>
      </c>
      <c r="N33" s="23">
        <f>'11月'!J10</f>
        <v>0</v>
      </c>
      <c r="O33" s="24">
        <f>'12月'!J10</f>
        <v>0</v>
      </c>
      <c r="P33" s="25">
        <f t="shared" si="4"/>
        <v>0</v>
      </c>
    </row>
    <row r="34" spans="2:16" ht="20">
      <c r="B34" s="434"/>
      <c r="C34" s="75">
        <f>設定!F12</f>
        <v>0</v>
      </c>
      <c r="D34" s="26">
        <f>'1月'!J11</f>
        <v>0</v>
      </c>
      <c r="E34" s="26">
        <f>'2月'!J11</f>
        <v>0</v>
      </c>
      <c r="F34" s="26">
        <f>'3月'!J11</f>
        <v>0</v>
      </c>
      <c r="G34" s="26">
        <f>'4月'!J11</f>
        <v>0</v>
      </c>
      <c r="H34" s="26">
        <f>'5月'!J11</f>
        <v>0</v>
      </c>
      <c r="I34" s="26">
        <f>'6月'!J11</f>
        <v>0</v>
      </c>
      <c r="J34" s="26">
        <f>'7月'!J11</f>
        <v>0</v>
      </c>
      <c r="K34" s="26">
        <f>'8月'!J11</f>
        <v>0</v>
      </c>
      <c r="L34" s="26">
        <f>'9月'!J11</f>
        <v>0</v>
      </c>
      <c r="M34" s="26">
        <f>'10月'!J11</f>
        <v>0</v>
      </c>
      <c r="N34" s="26">
        <f>'11月'!J11</f>
        <v>0</v>
      </c>
      <c r="O34" s="27">
        <f>'12月'!J11</f>
        <v>0</v>
      </c>
      <c r="P34" s="28">
        <f t="shared" si="4"/>
        <v>0</v>
      </c>
    </row>
    <row r="35" spans="2:16" ht="20">
      <c r="B35" s="434"/>
      <c r="C35" s="74">
        <f>設定!F13</f>
        <v>0</v>
      </c>
      <c r="D35" s="23">
        <f>'1月'!J12</f>
        <v>0</v>
      </c>
      <c r="E35" s="23">
        <f>'2月'!J12</f>
        <v>0</v>
      </c>
      <c r="F35" s="23">
        <f>'3月'!J12</f>
        <v>0</v>
      </c>
      <c r="G35" s="23">
        <f>'4月'!J12</f>
        <v>0</v>
      </c>
      <c r="H35" s="23">
        <f>'5月'!J12</f>
        <v>0</v>
      </c>
      <c r="I35" s="23">
        <f>'6月'!J12</f>
        <v>0</v>
      </c>
      <c r="J35" s="23">
        <f>'7月'!J12</f>
        <v>0</v>
      </c>
      <c r="K35" s="23">
        <f>'8月'!J12</f>
        <v>0</v>
      </c>
      <c r="L35" s="23">
        <f>'9月'!J12</f>
        <v>0</v>
      </c>
      <c r="M35" s="23">
        <f>'10月'!J12</f>
        <v>0</v>
      </c>
      <c r="N35" s="23">
        <f>'11月'!J12</f>
        <v>0</v>
      </c>
      <c r="O35" s="24">
        <f>'12月'!J12</f>
        <v>0</v>
      </c>
      <c r="P35" s="25">
        <f t="shared" si="4"/>
        <v>0</v>
      </c>
    </row>
    <row r="36" spans="2:16" ht="21" thickBot="1">
      <c r="B36" s="434"/>
      <c r="C36" s="75">
        <f>設定!F14</f>
        <v>0</v>
      </c>
      <c r="D36" s="26">
        <f>'1月'!J13</f>
        <v>0</v>
      </c>
      <c r="E36" s="26">
        <f>'2月'!J13</f>
        <v>0</v>
      </c>
      <c r="F36" s="26">
        <f>'3月'!J13</f>
        <v>0</v>
      </c>
      <c r="G36" s="26">
        <f>'4月'!J13</f>
        <v>0</v>
      </c>
      <c r="H36" s="26">
        <f>'5月'!J13</f>
        <v>0</v>
      </c>
      <c r="I36" s="26">
        <f>'6月'!J13</f>
        <v>0</v>
      </c>
      <c r="J36" s="26">
        <f>'7月'!J13</f>
        <v>0</v>
      </c>
      <c r="K36" s="26">
        <f>'8月'!J13</f>
        <v>0</v>
      </c>
      <c r="L36" s="26">
        <f>'9月'!J13</f>
        <v>0</v>
      </c>
      <c r="M36" s="26">
        <f>'10月'!J13</f>
        <v>0</v>
      </c>
      <c r="N36" s="26">
        <f>'11月'!J13</f>
        <v>0</v>
      </c>
      <c r="O36" s="27">
        <f>'12月'!J13</f>
        <v>0</v>
      </c>
      <c r="P36" s="28">
        <f t="shared" si="4"/>
        <v>0</v>
      </c>
    </row>
    <row r="37" spans="2:16" ht="22" thickTop="1" thickBot="1">
      <c r="B37" s="434"/>
      <c r="C37" s="76" t="s">
        <v>23</v>
      </c>
      <c r="D37" s="43">
        <f>SUM(D27:D36)</f>
        <v>0</v>
      </c>
      <c r="E37" s="43">
        <f t="shared" ref="E37:P37" si="5">SUM(E27:E36)</f>
        <v>0</v>
      </c>
      <c r="F37" s="43">
        <f t="shared" si="5"/>
        <v>0</v>
      </c>
      <c r="G37" s="43">
        <f t="shared" si="5"/>
        <v>0</v>
      </c>
      <c r="H37" s="43">
        <f t="shared" si="5"/>
        <v>0</v>
      </c>
      <c r="I37" s="43">
        <f t="shared" si="5"/>
        <v>0</v>
      </c>
      <c r="J37" s="43">
        <f t="shared" si="5"/>
        <v>0</v>
      </c>
      <c r="K37" s="43">
        <f t="shared" si="5"/>
        <v>0</v>
      </c>
      <c r="L37" s="43">
        <f t="shared" si="5"/>
        <v>0</v>
      </c>
      <c r="M37" s="43">
        <f t="shared" si="5"/>
        <v>0</v>
      </c>
      <c r="N37" s="43">
        <f t="shared" si="5"/>
        <v>0</v>
      </c>
      <c r="O37" s="43">
        <f t="shared" si="5"/>
        <v>0</v>
      </c>
      <c r="P37" s="196">
        <f t="shared" si="5"/>
        <v>0</v>
      </c>
    </row>
    <row r="38" spans="2:16" ht="22" thickTop="1" thickBot="1">
      <c r="B38" s="94" t="s">
        <v>49</v>
      </c>
      <c r="C38" s="95" t="s">
        <v>50</v>
      </c>
      <c r="D38" s="96">
        <f>'1月'!L14</f>
        <v>0</v>
      </c>
      <c r="E38" s="96">
        <f>'2月'!L14</f>
        <v>0</v>
      </c>
      <c r="F38" s="96">
        <f>'3月'!L14</f>
        <v>0</v>
      </c>
      <c r="G38" s="96">
        <f>'4月'!L14</f>
        <v>0</v>
      </c>
      <c r="H38" s="96">
        <f>'5月'!L14</f>
        <v>0</v>
      </c>
      <c r="I38" s="96">
        <f>'6月'!L14</f>
        <v>0</v>
      </c>
      <c r="J38" s="96">
        <f>'7月'!L14</f>
        <v>0</v>
      </c>
      <c r="K38" s="96">
        <f>'8月'!L14</f>
        <v>0</v>
      </c>
      <c r="L38" s="96">
        <f>'9月'!L14</f>
        <v>0</v>
      </c>
      <c r="M38" s="96">
        <f>'10月'!L14</f>
        <v>0</v>
      </c>
      <c r="N38" s="96">
        <f>'11月'!L14</f>
        <v>0</v>
      </c>
      <c r="O38" s="97">
        <f>'12月'!L14</f>
        <v>0</v>
      </c>
      <c r="P38" s="197">
        <f>SUM(D38:O38)</f>
        <v>0</v>
      </c>
    </row>
    <row r="39" spans="2:16" ht="21" thickTop="1">
      <c r="B39" s="435" t="s">
        <v>35</v>
      </c>
      <c r="C39" s="77" t="str">
        <f>設定!H5</f>
        <v>住居費</v>
      </c>
      <c r="D39" s="11">
        <f>'1月'!N4</f>
        <v>0</v>
      </c>
      <c r="E39" s="11">
        <f>'2月'!N4</f>
        <v>0</v>
      </c>
      <c r="F39" s="11">
        <f>'3月'!N4</f>
        <v>0</v>
      </c>
      <c r="G39" s="11">
        <f>'4月'!N4</f>
        <v>0</v>
      </c>
      <c r="H39" s="11">
        <f>'5月'!N4</f>
        <v>0</v>
      </c>
      <c r="I39" s="11">
        <f>'6月'!N4</f>
        <v>0</v>
      </c>
      <c r="J39" s="11">
        <f>'7月'!N4</f>
        <v>0</v>
      </c>
      <c r="K39" s="11">
        <f>'8月'!N4</f>
        <v>0</v>
      </c>
      <c r="L39" s="11">
        <f>'9月'!N4</f>
        <v>0</v>
      </c>
      <c r="M39" s="11">
        <f>'10月'!N4</f>
        <v>0</v>
      </c>
      <c r="N39" s="11">
        <f>'11月'!N4</f>
        <v>0</v>
      </c>
      <c r="O39" s="12">
        <f>'12月'!N4</f>
        <v>0</v>
      </c>
      <c r="P39" s="13">
        <f>SUM(D39:O39)</f>
        <v>0</v>
      </c>
    </row>
    <row r="40" spans="2:16" ht="20">
      <c r="B40" s="436"/>
      <c r="C40" s="73">
        <f>設定!H6</f>
        <v>0</v>
      </c>
      <c r="D40" s="14">
        <f>'1月'!N5</f>
        <v>0</v>
      </c>
      <c r="E40" s="14">
        <f>'2月'!N5</f>
        <v>0</v>
      </c>
      <c r="F40" s="14">
        <f>'3月'!N5</f>
        <v>0</v>
      </c>
      <c r="G40" s="14">
        <f>'4月'!N5</f>
        <v>0</v>
      </c>
      <c r="H40" s="14">
        <f>'5月'!N5</f>
        <v>0</v>
      </c>
      <c r="I40" s="14">
        <f>'6月'!N5</f>
        <v>0</v>
      </c>
      <c r="J40" s="14">
        <f>'7月'!N5</f>
        <v>0</v>
      </c>
      <c r="K40" s="14">
        <f>'8月'!N5</f>
        <v>0</v>
      </c>
      <c r="L40" s="14">
        <f>'9月'!N5</f>
        <v>0</v>
      </c>
      <c r="M40" s="14">
        <f>'10月'!N5</f>
        <v>0</v>
      </c>
      <c r="N40" s="14">
        <f>'11月'!N5</f>
        <v>0</v>
      </c>
      <c r="O40" s="15">
        <f>'12月'!N5</f>
        <v>0</v>
      </c>
      <c r="P40" s="16">
        <f t="shared" ref="P40:P54" si="6">SUM(D40:O40)</f>
        <v>0</v>
      </c>
    </row>
    <row r="41" spans="2:16" ht="20">
      <c r="B41" s="436"/>
      <c r="C41" s="74">
        <f>設定!H7</f>
        <v>0</v>
      </c>
      <c r="D41" s="17">
        <f>'1月'!N6</f>
        <v>0</v>
      </c>
      <c r="E41" s="17">
        <f>'2月'!N6</f>
        <v>0</v>
      </c>
      <c r="F41" s="17">
        <f>'3月'!N6</f>
        <v>0</v>
      </c>
      <c r="G41" s="17">
        <f>'4月'!N6</f>
        <v>0</v>
      </c>
      <c r="H41" s="17">
        <f>'5月'!N6</f>
        <v>0</v>
      </c>
      <c r="I41" s="17">
        <f>'6月'!N6</f>
        <v>0</v>
      </c>
      <c r="J41" s="17">
        <f>'7月'!N6</f>
        <v>0</v>
      </c>
      <c r="K41" s="17">
        <f>'8月'!N6</f>
        <v>0</v>
      </c>
      <c r="L41" s="17">
        <f>'9月'!N6</f>
        <v>0</v>
      </c>
      <c r="M41" s="17">
        <f>'10月'!N6</f>
        <v>0</v>
      </c>
      <c r="N41" s="17">
        <f>'11月'!N6</f>
        <v>0</v>
      </c>
      <c r="O41" s="18">
        <f>'12月'!N6</f>
        <v>0</v>
      </c>
      <c r="P41" s="19">
        <f t="shared" si="6"/>
        <v>0</v>
      </c>
    </row>
    <row r="42" spans="2:16" ht="20">
      <c r="B42" s="436"/>
      <c r="C42" s="75">
        <f>設定!H8</f>
        <v>0</v>
      </c>
      <c r="D42" s="20">
        <f>'1月'!N7</f>
        <v>0</v>
      </c>
      <c r="E42" s="20">
        <f>'2月'!N7</f>
        <v>0</v>
      </c>
      <c r="F42" s="20">
        <f>'3月'!N7</f>
        <v>0</v>
      </c>
      <c r="G42" s="20">
        <f>'4月'!N7</f>
        <v>0</v>
      </c>
      <c r="H42" s="20">
        <f>'5月'!N7</f>
        <v>0</v>
      </c>
      <c r="I42" s="20">
        <f>'6月'!N7</f>
        <v>0</v>
      </c>
      <c r="J42" s="20">
        <f>'7月'!N7</f>
        <v>0</v>
      </c>
      <c r="K42" s="20">
        <f>'8月'!N7</f>
        <v>0</v>
      </c>
      <c r="L42" s="20">
        <f>'9月'!N7</f>
        <v>0</v>
      </c>
      <c r="M42" s="20">
        <f>'10月'!N7</f>
        <v>0</v>
      </c>
      <c r="N42" s="20">
        <f>'11月'!N7</f>
        <v>0</v>
      </c>
      <c r="O42" s="21">
        <f>'12月'!N7</f>
        <v>0</v>
      </c>
      <c r="P42" s="22">
        <f>SUM(D42:O42)</f>
        <v>0</v>
      </c>
    </row>
    <row r="43" spans="2:16" ht="20">
      <c r="B43" s="436"/>
      <c r="C43" s="74">
        <f>設定!H9</f>
        <v>0</v>
      </c>
      <c r="D43" s="17">
        <f>'1月'!N8</f>
        <v>0</v>
      </c>
      <c r="E43" s="17">
        <f>'2月'!N8</f>
        <v>0</v>
      </c>
      <c r="F43" s="17">
        <f>'3月'!N8</f>
        <v>0</v>
      </c>
      <c r="G43" s="17">
        <f>'4月'!N8</f>
        <v>0</v>
      </c>
      <c r="H43" s="17">
        <f>'5月'!N8</f>
        <v>0</v>
      </c>
      <c r="I43" s="17">
        <f>'6月'!N8</f>
        <v>0</v>
      </c>
      <c r="J43" s="17">
        <f>'7月'!N8</f>
        <v>0</v>
      </c>
      <c r="K43" s="17">
        <f>'8月'!N8</f>
        <v>0</v>
      </c>
      <c r="L43" s="17">
        <f>'9月'!N8</f>
        <v>0</v>
      </c>
      <c r="M43" s="17">
        <f>'10月'!N8</f>
        <v>0</v>
      </c>
      <c r="N43" s="17">
        <f>'11月'!N8</f>
        <v>0</v>
      </c>
      <c r="O43" s="18">
        <f>'12月'!N8</f>
        <v>0</v>
      </c>
      <c r="P43" s="39">
        <f t="shared" si="6"/>
        <v>0</v>
      </c>
    </row>
    <row r="44" spans="2:16" ht="20">
      <c r="B44" s="436"/>
      <c r="C44" s="75">
        <f>設定!H10</f>
        <v>0</v>
      </c>
      <c r="D44" s="20">
        <f>'1月'!N9</f>
        <v>0</v>
      </c>
      <c r="E44" s="20">
        <f>'2月'!N9</f>
        <v>0</v>
      </c>
      <c r="F44" s="20">
        <f>'3月'!N9</f>
        <v>0</v>
      </c>
      <c r="G44" s="20">
        <f>'4月'!N9</f>
        <v>0</v>
      </c>
      <c r="H44" s="20">
        <f>'5月'!N9</f>
        <v>0</v>
      </c>
      <c r="I44" s="20">
        <f>'6月'!N9</f>
        <v>0</v>
      </c>
      <c r="J44" s="20">
        <f>'7月'!N9</f>
        <v>0</v>
      </c>
      <c r="K44" s="20">
        <f>'8月'!N9</f>
        <v>0</v>
      </c>
      <c r="L44" s="20">
        <f>'9月'!N9</f>
        <v>0</v>
      </c>
      <c r="M44" s="20">
        <f>'10月'!N9</f>
        <v>0</v>
      </c>
      <c r="N44" s="20">
        <f>'11月'!N9</f>
        <v>0</v>
      </c>
      <c r="O44" s="21">
        <f>'12月'!N9</f>
        <v>0</v>
      </c>
      <c r="P44" s="22">
        <f t="shared" si="6"/>
        <v>0</v>
      </c>
    </row>
    <row r="45" spans="2:16" ht="20">
      <c r="B45" s="436"/>
      <c r="C45" s="74">
        <f>設定!H11</f>
        <v>0</v>
      </c>
      <c r="D45" s="17">
        <f>'1月'!N10</f>
        <v>0</v>
      </c>
      <c r="E45" s="17">
        <f>'2月'!N10</f>
        <v>0</v>
      </c>
      <c r="F45" s="17">
        <f>'3月'!N10</f>
        <v>0</v>
      </c>
      <c r="G45" s="17">
        <f>'4月'!N10</f>
        <v>0</v>
      </c>
      <c r="H45" s="17">
        <f>'5月'!N10</f>
        <v>0</v>
      </c>
      <c r="I45" s="17">
        <f>'6月'!N10</f>
        <v>0</v>
      </c>
      <c r="J45" s="17">
        <f>'7月'!N10</f>
        <v>0</v>
      </c>
      <c r="K45" s="17">
        <f>'8月'!N10</f>
        <v>0</v>
      </c>
      <c r="L45" s="17">
        <f>'9月'!N10</f>
        <v>0</v>
      </c>
      <c r="M45" s="17">
        <f>'10月'!N10</f>
        <v>0</v>
      </c>
      <c r="N45" s="17">
        <f>'11月'!N10</f>
        <v>0</v>
      </c>
      <c r="O45" s="18">
        <f>'12月'!N10</f>
        <v>0</v>
      </c>
      <c r="P45" s="19">
        <f t="shared" si="6"/>
        <v>0</v>
      </c>
    </row>
    <row r="46" spans="2:16" ht="20">
      <c r="B46" s="436"/>
      <c r="C46" s="75">
        <f>設定!H12</f>
        <v>0</v>
      </c>
      <c r="D46" s="20">
        <f>'1月'!N11</f>
        <v>0</v>
      </c>
      <c r="E46" s="20">
        <f>'2月'!N11</f>
        <v>0</v>
      </c>
      <c r="F46" s="20">
        <f>'3月'!N11</f>
        <v>0</v>
      </c>
      <c r="G46" s="20">
        <f>'4月'!N11</f>
        <v>0</v>
      </c>
      <c r="H46" s="20">
        <f>'5月'!N11</f>
        <v>0</v>
      </c>
      <c r="I46" s="20">
        <f>'6月'!N11</f>
        <v>0</v>
      </c>
      <c r="J46" s="20">
        <f>'7月'!N11</f>
        <v>0</v>
      </c>
      <c r="K46" s="20">
        <f>'8月'!N11</f>
        <v>0</v>
      </c>
      <c r="L46" s="20">
        <f>'9月'!N11</f>
        <v>0</v>
      </c>
      <c r="M46" s="20">
        <f>'10月'!N11</f>
        <v>0</v>
      </c>
      <c r="N46" s="20">
        <f>'11月'!N11</f>
        <v>0</v>
      </c>
      <c r="O46" s="21">
        <f>'12月'!N11</f>
        <v>0</v>
      </c>
      <c r="P46" s="22">
        <f t="shared" si="6"/>
        <v>0</v>
      </c>
    </row>
    <row r="47" spans="2:16" ht="20">
      <c r="B47" s="436"/>
      <c r="C47" s="74">
        <f>設定!H13</f>
        <v>0</v>
      </c>
      <c r="D47" s="17">
        <f>'1月'!N12</f>
        <v>0</v>
      </c>
      <c r="E47" s="17">
        <f>'2月'!N12</f>
        <v>0</v>
      </c>
      <c r="F47" s="17">
        <f>'3月'!N12</f>
        <v>0</v>
      </c>
      <c r="G47" s="17">
        <f>'4月'!N12</f>
        <v>0</v>
      </c>
      <c r="H47" s="17">
        <f>'5月'!N12</f>
        <v>0</v>
      </c>
      <c r="I47" s="17">
        <f>'6月'!N12</f>
        <v>0</v>
      </c>
      <c r="J47" s="17">
        <f>'7月'!N12</f>
        <v>0</v>
      </c>
      <c r="K47" s="17">
        <f>'8月'!N12</f>
        <v>0</v>
      </c>
      <c r="L47" s="17">
        <f>'9月'!N12</f>
        <v>0</v>
      </c>
      <c r="M47" s="17">
        <f>'10月'!N12</f>
        <v>0</v>
      </c>
      <c r="N47" s="17">
        <f>'11月'!N12</f>
        <v>0</v>
      </c>
      <c r="O47" s="18">
        <f>'12月'!N12</f>
        <v>0</v>
      </c>
      <c r="P47" s="19">
        <f t="shared" si="6"/>
        <v>0</v>
      </c>
    </row>
    <row r="48" spans="2:16" ht="21" thickBot="1">
      <c r="B48" s="436"/>
      <c r="C48" s="75">
        <f>設定!H14</f>
        <v>0</v>
      </c>
      <c r="D48" s="20">
        <f>'1月'!N13</f>
        <v>0</v>
      </c>
      <c r="E48" s="20">
        <f>'2月'!N13</f>
        <v>0</v>
      </c>
      <c r="F48" s="20">
        <f>'3月'!N13</f>
        <v>0</v>
      </c>
      <c r="G48" s="20">
        <f>'4月'!N13</f>
        <v>0</v>
      </c>
      <c r="H48" s="20">
        <f>'5月'!N13</f>
        <v>0</v>
      </c>
      <c r="I48" s="20">
        <f>'6月'!N13</f>
        <v>0</v>
      </c>
      <c r="J48" s="20">
        <f>'7月'!N13</f>
        <v>0</v>
      </c>
      <c r="K48" s="20">
        <f>'8月'!N13</f>
        <v>0</v>
      </c>
      <c r="L48" s="20">
        <f>'9月'!N13</f>
        <v>0</v>
      </c>
      <c r="M48" s="20">
        <f>'10月'!N13</f>
        <v>0</v>
      </c>
      <c r="N48" s="20">
        <f>'11月'!N13</f>
        <v>0</v>
      </c>
      <c r="O48" s="21">
        <f>'12月'!N13</f>
        <v>0</v>
      </c>
      <c r="P48" s="22">
        <f>SUM(D48:O48)</f>
        <v>0</v>
      </c>
    </row>
    <row r="49" spans="2:16" ht="22" thickTop="1" thickBot="1">
      <c r="B49" s="78"/>
      <c r="C49" s="79" t="s">
        <v>45</v>
      </c>
      <c r="D49" s="57">
        <f>SUM(D39:D48)</f>
        <v>0</v>
      </c>
      <c r="E49" s="57">
        <f t="shared" ref="E49:P49" si="7">SUM(E39:E48)</f>
        <v>0</v>
      </c>
      <c r="F49" s="57">
        <f t="shared" si="7"/>
        <v>0</v>
      </c>
      <c r="G49" s="57">
        <f t="shared" si="7"/>
        <v>0</v>
      </c>
      <c r="H49" s="57">
        <f t="shared" si="7"/>
        <v>0</v>
      </c>
      <c r="I49" s="57">
        <f t="shared" si="7"/>
        <v>0</v>
      </c>
      <c r="J49" s="57">
        <f t="shared" si="7"/>
        <v>0</v>
      </c>
      <c r="K49" s="57">
        <f t="shared" si="7"/>
        <v>0</v>
      </c>
      <c r="L49" s="57">
        <f t="shared" si="7"/>
        <v>0</v>
      </c>
      <c r="M49" s="57">
        <f t="shared" si="7"/>
        <v>0</v>
      </c>
      <c r="N49" s="57">
        <f t="shared" si="7"/>
        <v>0</v>
      </c>
      <c r="O49" s="57">
        <f t="shared" si="7"/>
        <v>0</v>
      </c>
      <c r="P49" s="198">
        <f t="shared" si="7"/>
        <v>0</v>
      </c>
    </row>
    <row r="50" spans="2:16" ht="22" thickTop="1" thickBot="1">
      <c r="B50" s="80" t="s">
        <v>39</v>
      </c>
      <c r="C50" s="81" t="s">
        <v>38</v>
      </c>
      <c r="D50" s="61">
        <f>特別費!P6</f>
        <v>0</v>
      </c>
      <c r="E50" s="62">
        <f>特別費!P12</f>
        <v>0</v>
      </c>
      <c r="F50" s="62">
        <f>特別費!P18</f>
        <v>0</v>
      </c>
      <c r="G50" s="62">
        <f>特別費!P24</f>
        <v>0</v>
      </c>
      <c r="H50" s="62">
        <f>特別費!P30</f>
        <v>0</v>
      </c>
      <c r="I50" s="62">
        <f>特別費!P36</f>
        <v>0</v>
      </c>
      <c r="J50" s="62">
        <f>特別費!P42</f>
        <v>0</v>
      </c>
      <c r="K50" s="62">
        <f>特別費!P48</f>
        <v>0</v>
      </c>
      <c r="L50" s="62">
        <f>特別費!P54</f>
        <v>0</v>
      </c>
      <c r="M50" s="62">
        <f>特別費!P60</f>
        <v>0</v>
      </c>
      <c r="N50" s="62">
        <f>特別費!P66</f>
        <v>0</v>
      </c>
      <c r="O50" s="86">
        <f>特別費!P72</f>
        <v>0</v>
      </c>
      <c r="P50" s="90">
        <f>SUM(D50:O50)</f>
        <v>0</v>
      </c>
    </row>
    <row r="51" spans="2:16" ht="22" thickTop="1" thickBot="1">
      <c r="B51" s="92"/>
      <c r="C51" s="93" t="s">
        <v>42</v>
      </c>
      <c r="D51" s="64">
        <f>SUM(D26,D37,D49,D50,D38)</f>
        <v>0</v>
      </c>
      <c r="E51" s="64">
        <f>SUM(E26,E37,E49,E50,E38)</f>
        <v>0</v>
      </c>
      <c r="F51" s="64">
        <f t="shared" ref="F51:P51" si="8">SUM(F26,F37,F49,F50,F38)</f>
        <v>0</v>
      </c>
      <c r="G51" s="64">
        <f t="shared" si="8"/>
        <v>0</v>
      </c>
      <c r="H51" s="64">
        <f t="shared" si="8"/>
        <v>0</v>
      </c>
      <c r="I51" s="64">
        <f t="shared" si="8"/>
        <v>0</v>
      </c>
      <c r="J51" s="64">
        <f t="shared" si="8"/>
        <v>0</v>
      </c>
      <c r="K51" s="64">
        <f t="shared" si="8"/>
        <v>0</v>
      </c>
      <c r="L51" s="64">
        <f t="shared" si="8"/>
        <v>0</v>
      </c>
      <c r="M51" s="64">
        <f t="shared" si="8"/>
        <v>0</v>
      </c>
      <c r="N51" s="64">
        <f t="shared" si="8"/>
        <v>0</v>
      </c>
      <c r="O51" s="64">
        <f t="shared" si="8"/>
        <v>0</v>
      </c>
      <c r="P51" s="199">
        <f t="shared" si="8"/>
        <v>0</v>
      </c>
    </row>
    <row r="52" spans="2:16" ht="21" thickTop="1">
      <c r="B52" s="425" t="s">
        <v>40</v>
      </c>
      <c r="C52" s="83" t="str">
        <f>設定!J5</f>
        <v>食費</v>
      </c>
      <c r="D52" s="58">
        <f>'1月'!R4</f>
        <v>0</v>
      </c>
      <c r="E52" s="58">
        <f>'2月'!R4</f>
        <v>0</v>
      </c>
      <c r="F52" s="58">
        <f>'3月'!R4</f>
        <v>0</v>
      </c>
      <c r="G52" s="58">
        <f>'4月'!R4</f>
        <v>0</v>
      </c>
      <c r="H52" s="58">
        <f>'5月'!R4</f>
        <v>0</v>
      </c>
      <c r="I52" s="58">
        <f>'6月'!R4</f>
        <v>0</v>
      </c>
      <c r="J52" s="58">
        <f>'7月'!R4</f>
        <v>0</v>
      </c>
      <c r="K52" s="58">
        <f>'8月'!R4</f>
        <v>0</v>
      </c>
      <c r="L52" s="58">
        <f>'9月'!R4</f>
        <v>0</v>
      </c>
      <c r="M52" s="58">
        <f>'10月'!R4</f>
        <v>0</v>
      </c>
      <c r="N52" s="58">
        <f>'11月'!R4</f>
        <v>0</v>
      </c>
      <c r="O52" s="59">
        <f>'12月'!R4</f>
        <v>0</v>
      </c>
      <c r="P52" s="60">
        <f t="shared" si="6"/>
        <v>0</v>
      </c>
    </row>
    <row r="53" spans="2:16" ht="20">
      <c r="B53" s="426"/>
      <c r="C53" s="74">
        <f>設定!J6</f>
        <v>0</v>
      </c>
      <c r="D53" s="17">
        <f>'1月'!R5</f>
        <v>0</v>
      </c>
      <c r="E53" s="17">
        <f>'2月'!R5</f>
        <v>0</v>
      </c>
      <c r="F53" s="17">
        <f>'3月'!R5</f>
        <v>0</v>
      </c>
      <c r="G53" s="17">
        <f>'4月'!R5</f>
        <v>0</v>
      </c>
      <c r="H53" s="17">
        <f>'5月'!R5</f>
        <v>0</v>
      </c>
      <c r="I53" s="17">
        <f>'6月'!R5</f>
        <v>0</v>
      </c>
      <c r="J53" s="17">
        <f>'7月'!R5</f>
        <v>0</v>
      </c>
      <c r="K53" s="17">
        <f>'8月'!R5</f>
        <v>0</v>
      </c>
      <c r="L53" s="17">
        <f>'9月'!R5</f>
        <v>0</v>
      </c>
      <c r="M53" s="17">
        <f>'10月'!R5</f>
        <v>0</v>
      </c>
      <c r="N53" s="17">
        <f>'11月'!R5</f>
        <v>0</v>
      </c>
      <c r="O53" s="18">
        <f>'12月'!R5</f>
        <v>0</v>
      </c>
      <c r="P53" s="19">
        <f t="shared" si="6"/>
        <v>0</v>
      </c>
    </row>
    <row r="54" spans="2:16" ht="20">
      <c r="B54" s="426"/>
      <c r="C54" s="75">
        <f>設定!J7</f>
        <v>0</v>
      </c>
      <c r="D54" s="20">
        <f>'1月'!R6</f>
        <v>0</v>
      </c>
      <c r="E54" s="20">
        <f>'2月'!R6</f>
        <v>0</v>
      </c>
      <c r="F54" s="20">
        <f>'3月'!R6</f>
        <v>0</v>
      </c>
      <c r="G54" s="20">
        <f>'4月'!R6</f>
        <v>0</v>
      </c>
      <c r="H54" s="20">
        <f>'5月'!R6</f>
        <v>0</v>
      </c>
      <c r="I54" s="20">
        <f>'6月'!R6</f>
        <v>0</v>
      </c>
      <c r="J54" s="20">
        <f>'7月'!R6</f>
        <v>0</v>
      </c>
      <c r="K54" s="20">
        <f>'8月'!R6</f>
        <v>0</v>
      </c>
      <c r="L54" s="20">
        <f>'9月'!R6</f>
        <v>0</v>
      </c>
      <c r="M54" s="20">
        <f>'10月'!R6</f>
        <v>0</v>
      </c>
      <c r="N54" s="20">
        <f>'11月'!R6</f>
        <v>0</v>
      </c>
      <c r="O54" s="21">
        <f>'12月'!R6</f>
        <v>0</v>
      </c>
      <c r="P54" s="22">
        <f t="shared" si="6"/>
        <v>0</v>
      </c>
    </row>
    <row r="55" spans="2:16" ht="20">
      <c r="B55" s="426"/>
      <c r="C55" s="74">
        <f>設定!J8</f>
        <v>0</v>
      </c>
      <c r="D55" s="23">
        <f>'1月'!R7</f>
        <v>0</v>
      </c>
      <c r="E55" s="23">
        <f>'2月'!R7</f>
        <v>0</v>
      </c>
      <c r="F55" s="23">
        <f>'3月'!R7</f>
        <v>0</v>
      </c>
      <c r="G55" s="23">
        <f>'4月'!R7</f>
        <v>0</v>
      </c>
      <c r="H55" s="23">
        <f>'5月'!R7</f>
        <v>0</v>
      </c>
      <c r="I55" s="23">
        <f>'6月'!R7</f>
        <v>0</v>
      </c>
      <c r="J55" s="23">
        <f>'7月'!R7</f>
        <v>0</v>
      </c>
      <c r="K55" s="23">
        <f>'8月'!R7</f>
        <v>0</v>
      </c>
      <c r="L55" s="23">
        <f>'9月'!R7</f>
        <v>0</v>
      </c>
      <c r="M55" s="23">
        <f>'10月'!R7</f>
        <v>0</v>
      </c>
      <c r="N55" s="23">
        <f>'11月'!R7</f>
        <v>0</v>
      </c>
      <c r="O55" s="24">
        <f>'12月'!R7</f>
        <v>0</v>
      </c>
      <c r="P55" s="25">
        <f>SUM(D55:O55)</f>
        <v>0</v>
      </c>
    </row>
    <row r="56" spans="2:16" ht="20">
      <c r="B56" s="426"/>
      <c r="C56" s="75">
        <f>設定!J9</f>
        <v>0</v>
      </c>
      <c r="D56" s="26">
        <f>'1月'!R8</f>
        <v>0</v>
      </c>
      <c r="E56" s="26">
        <f>'2月'!R8</f>
        <v>0</v>
      </c>
      <c r="F56" s="26">
        <f>'3月'!R8</f>
        <v>0</v>
      </c>
      <c r="G56" s="26">
        <f>'4月'!R8</f>
        <v>0</v>
      </c>
      <c r="H56" s="26">
        <f>'5月'!R8</f>
        <v>0</v>
      </c>
      <c r="I56" s="26">
        <f>'6月'!R8</f>
        <v>0</v>
      </c>
      <c r="J56" s="26">
        <f>'7月'!R8</f>
        <v>0</v>
      </c>
      <c r="K56" s="26">
        <f>'8月'!R8</f>
        <v>0</v>
      </c>
      <c r="L56" s="26">
        <f>'9月'!R8</f>
        <v>0</v>
      </c>
      <c r="M56" s="26">
        <f>'10月'!R8</f>
        <v>0</v>
      </c>
      <c r="N56" s="26">
        <f>'11月'!R8</f>
        <v>0</v>
      </c>
      <c r="O56" s="27">
        <f>'12月'!R8</f>
        <v>0</v>
      </c>
      <c r="P56" s="28">
        <f t="shared" ref="P56:P61" si="9">SUM(D56:O56)</f>
        <v>0</v>
      </c>
    </row>
    <row r="57" spans="2:16" ht="20">
      <c r="B57" s="426"/>
      <c r="C57" s="74">
        <f>設定!J10</f>
        <v>0</v>
      </c>
      <c r="D57" s="23">
        <f>'1月'!R9</f>
        <v>0</v>
      </c>
      <c r="E57" s="23">
        <f>'2月'!R9</f>
        <v>0</v>
      </c>
      <c r="F57" s="23">
        <f>'3月'!R9</f>
        <v>0</v>
      </c>
      <c r="G57" s="23">
        <f>'4月'!R9</f>
        <v>0</v>
      </c>
      <c r="H57" s="23">
        <f>'5月'!R9</f>
        <v>0</v>
      </c>
      <c r="I57" s="23">
        <f>'6月'!R9</f>
        <v>0</v>
      </c>
      <c r="J57" s="23">
        <f>'7月'!R9</f>
        <v>0</v>
      </c>
      <c r="K57" s="23">
        <f>'8月'!R9</f>
        <v>0</v>
      </c>
      <c r="L57" s="23">
        <f>'9月'!R9</f>
        <v>0</v>
      </c>
      <c r="M57" s="23">
        <f>'10月'!R9</f>
        <v>0</v>
      </c>
      <c r="N57" s="23">
        <f>'11月'!R9</f>
        <v>0</v>
      </c>
      <c r="O57" s="24">
        <f>'12月'!R9</f>
        <v>0</v>
      </c>
      <c r="P57" s="25">
        <f t="shared" si="9"/>
        <v>0</v>
      </c>
    </row>
    <row r="58" spans="2:16" ht="20">
      <c r="B58" s="426"/>
      <c r="C58" s="75">
        <f>設定!J11</f>
        <v>0</v>
      </c>
      <c r="D58" s="26">
        <f>'1月'!R10</f>
        <v>0</v>
      </c>
      <c r="E58" s="26">
        <f>'2月'!R10</f>
        <v>0</v>
      </c>
      <c r="F58" s="26">
        <f>'3月'!R10</f>
        <v>0</v>
      </c>
      <c r="G58" s="26">
        <f>'4月'!R10</f>
        <v>0</v>
      </c>
      <c r="H58" s="26">
        <f>'5月'!R10</f>
        <v>0</v>
      </c>
      <c r="I58" s="26">
        <f>'6月'!R10</f>
        <v>0</v>
      </c>
      <c r="J58" s="26">
        <f>'7月'!R10</f>
        <v>0</v>
      </c>
      <c r="K58" s="26">
        <f>'8月'!R10</f>
        <v>0</v>
      </c>
      <c r="L58" s="26">
        <f>'9月'!R10</f>
        <v>0</v>
      </c>
      <c r="M58" s="26">
        <f>'10月'!R10</f>
        <v>0</v>
      </c>
      <c r="N58" s="26">
        <f>'11月'!R10</f>
        <v>0</v>
      </c>
      <c r="O58" s="27">
        <f>'12月'!R10</f>
        <v>0</v>
      </c>
      <c r="P58" s="28">
        <f t="shared" si="9"/>
        <v>0</v>
      </c>
    </row>
    <row r="59" spans="2:16" ht="20">
      <c r="B59" s="426"/>
      <c r="C59" s="74">
        <f>設定!J12</f>
        <v>0</v>
      </c>
      <c r="D59" s="23">
        <f>'1月'!R11</f>
        <v>0</v>
      </c>
      <c r="E59" s="23">
        <f>'2月'!R11</f>
        <v>0</v>
      </c>
      <c r="F59" s="23">
        <f>'3月'!R11</f>
        <v>0</v>
      </c>
      <c r="G59" s="23">
        <f>'4月'!R11</f>
        <v>0</v>
      </c>
      <c r="H59" s="23">
        <f>'5月'!R11</f>
        <v>0</v>
      </c>
      <c r="I59" s="23">
        <f>'6月'!R11</f>
        <v>0</v>
      </c>
      <c r="J59" s="23">
        <f>'7月'!R11</f>
        <v>0</v>
      </c>
      <c r="K59" s="23">
        <f>'8月'!R11</f>
        <v>0</v>
      </c>
      <c r="L59" s="23">
        <f>'9月'!R11</f>
        <v>0</v>
      </c>
      <c r="M59" s="23">
        <f>'10月'!R11</f>
        <v>0</v>
      </c>
      <c r="N59" s="23">
        <f>'11月'!R11</f>
        <v>0</v>
      </c>
      <c r="O59" s="24">
        <f>'12月'!R11</f>
        <v>0</v>
      </c>
      <c r="P59" s="91">
        <f t="shared" si="9"/>
        <v>0</v>
      </c>
    </row>
    <row r="60" spans="2:16" ht="20">
      <c r="B60" s="426"/>
      <c r="C60" s="75">
        <f>設定!J13</f>
        <v>0</v>
      </c>
      <c r="D60" s="26">
        <f>'1月'!R12</f>
        <v>0</v>
      </c>
      <c r="E60" s="26">
        <f>'2月'!R12</f>
        <v>0</v>
      </c>
      <c r="F60" s="26">
        <f>'3月'!R12</f>
        <v>0</v>
      </c>
      <c r="G60" s="26">
        <f>'4月'!R12</f>
        <v>0</v>
      </c>
      <c r="H60" s="26">
        <f>'5月'!R12</f>
        <v>0</v>
      </c>
      <c r="I60" s="26">
        <f>'6月'!R12</f>
        <v>0</v>
      </c>
      <c r="J60" s="26">
        <f>'7月'!R12</f>
        <v>0</v>
      </c>
      <c r="K60" s="26">
        <f>'8月'!R12</f>
        <v>0</v>
      </c>
      <c r="L60" s="26">
        <f>'9月'!R12</f>
        <v>0</v>
      </c>
      <c r="M60" s="26">
        <f>'10月'!R12</f>
        <v>0</v>
      </c>
      <c r="N60" s="26">
        <f>'11月'!R12</f>
        <v>0</v>
      </c>
      <c r="O60" s="27">
        <f>'12月'!R12</f>
        <v>0</v>
      </c>
      <c r="P60" s="28">
        <f t="shared" si="9"/>
        <v>0</v>
      </c>
    </row>
    <row r="61" spans="2:16" ht="21" thickBot="1">
      <c r="B61" s="426"/>
      <c r="C61" s="74">
        <f>設定!J14</f>
        <v>0</v>
      </c>
      <c r="D61" s="23">
        <f>'1月'!R13</f>
        <v>0</v>
      </c>
      <c r="E61" s="23">
        <f>'2月'!R13</f>
        <v>0</v>
      </c>
      <c r="F61" s="23">
        <f>'3月'!R13</f>
        <v>0</v>
      </c>
      <c r="G61" s="23">
        <f>'4月'!R13</f>
        <v>0</v>
      </c>
      <c r="H61" s="23">
        <f>'5月'!R13</f>
        <v>0</v>
      </c>
      <c r="I61" s="23">
        <f>'6月'!R13</f>
        <v>0</v>
      </c>
      <c r="J61" s="23">
        <f>'7月'!R13</f>
        <v>0</v>
      </c>
      <c r="K61" s="23">
        <f>'8月'!R13</f>
        <v>0</v>
      </c>
      <c r="L61" s="23">
        <f>'9月'!R13</f>
        <v>0</v>
      </c>
      <c r="M61" s="23">
        <f>'10月'!R13</f>
        <v>0</v>
      </c>
      <c r="N61" s="23">
        <f>'11月'!R13</f>
        <v>0</v>
      </c>
      <c r="O61" s="24">
        <f>'12月'!R13</f>
        <v>0</v>
      </c>
      <c r="P61" s="89">
        <f t="shared" si="9"/>
        <v>0</v>
      </c>
    </row>
    <row r="62" spans="2:16" ht="22" thickTop="1" thickBot="1">
      <c r="B62" s="427"/>
      <c r="C62" s="82" t="s">
        <v>43</v>
      </c>
      <c r="D62" s="63">
        <f>SUM(D52:D61)</f>
        <v>0</v>
      </c>
      <c r="E62" s="63">
        <f>SUM(E52:E61)</f>
        <v>0</v>
      </c>
      <c r="F62" s="63">
        <f t="shared" ref="F62:P62" si="10">SUM(F52:F61)</f>
        <v>0</v>
      </c>
      <c r="G62" s="63">
        <f t="shared" si="10"/>
        <v>0</v>
      </c>
      <c r="H62" s="63">
        <f t="shared" si="10"/>
        <v>0</v>
      </c>
      <c r="I62" s="63">
        <f t="shared" si="10"/>
        <v>0</v>
      </c>
      <c r="J62" s="63">
        <f t="shared" si="10"/>
        <v>0</v>
      </c>
      <c r="K62" s="63">
        <f t="shared" si="10"/>
        <v>0</v>
      </c>
      <c r="L62" s="63">
        <f t="shared" si="10"/>
        <v>0</v>
      </c>
      <c r="M62" s="63">
        <f t="shared" si="10"/>
        <v>0</v>
      </c>
      <c r="N62" s="63">
        <f t="shared" si="10"/>
        <v>0</v>
      </c>
      <c r="O62" s="63">
        <f t="shared" si="10"/>
        <v>0</v>
      </c>
      <c r="P62" s="200">
        <f t="shared" si="10"/>
        <v>0</v>
      </c>
    </row>
    <row r="63" spans="2:16" ht="22" thickTop="1" thickBot="1">
      <c r="B63" s="92"/>
      <c r="C63" s="93" t="s">
        <v>29</v>
      </c>
      <c r="D63" s="64">
        <f>SUM(D51,D62)</f>
        <v>0</v>
      </c>
      <c r="E63" s="64">
        <f>SUM(E51,E62)</f>
        <v>0</v>
      </c>
      <c r="F63" s="64">
        <f>SUM(F51,F62)</f>
        <v>0</v>
      </c>
      <c r="G63" s="64">
        <f>SUM(G51,G62)</f>
        <v>0</v>
      </c>
      <c r="H63" s="64">
        <f t="shared" ref="H63:P63" si="11">SUM(H51,H62)</f>
        <v>0</v>
      </c>
      <c r="I63" s="64">
        <f t="shared" si="11"/>
        <v>0</v>
      </c>
      <c r="J63" s="64">
        <f t="shared" si="11"/>
        <v>0</v>
      </c>
      <c r="K63" s="64">
        <f t="shared" si="11"/>
        <v>0</v>
      </c>
      <c r="L63" s="64">
        <f t="shared" si="11"/>
        <v>0</v>
      </c>
      <c r="M63" s="64">
        <f t="shared" si="11"/>
        <v>0</v>
      </c>
      <c r="N63" s="64">
        <f t="shared" si="11"/>
        <v>0</v>
      </c>
      <c r="O63" s="64">
        <f t="shared" si="11"/>
        <v>0</v>
      </c>
      <c r="P63" s="199">
        <f t="shared" si="11"/>
        <v>0</v>
      </c>
    </row>
    <row r="64" spans="2:16" ht="22" thickTop="1" thickBot="1">
      <c r="B64" s="92"/>
      <c r="C64" s="93" t="s">
        <v>44</v>
      </c>
      <c r="D64" s="85">
        <f>D15-D63</f>
        <v>0</v>
      </c>
      <c r="E64" s="85">
        <f t="shared" ref="E64" si="12">E15-E63</f>
        <v>0</v>
      </c>
      <c r="F64" s="85">
        <f t="shared" ref="F64" si="13">F15-F63</f>
        <v>0</v>
      </c>
      <c r="G64" s="85">
        <f t="shared" ref="G64" si="14">G15-G63</f>
        <v>0</v>
      </c>
      <c r="H64" s="85">
        <f t="shared" ref="H64" si="15">H15-H63</f>
        <v>0</v>
      </c>
      <c r="I64" s="85">
        <f t="shared" ref="I64" si="16">I15-I63</f>
        <v>0</v>
      </c>
      <c r="J64" s="85">
        <f t="shared" ref="J64" si="17">J15-J63</f>
        <v>0</v>
      </c>
      <c r="K64" s="85">
        <f t="shared" ref="K64" si="18">K15-K63</f>
        <v>0</v>
      </c>
      <c r="L64" s="85">
        <f t="shared" ref="L64" si="19">L15-L63</f>
        <v>0</v>
      </c>
      <c r="M64" s="85">
        <f t="shared" ref="M64" si="20">M15-M63</f>
        <v>0</v>
      </c>
      <c r="N64" s="85">
        <f t="shared" ref="N64" si="21">N15-N63</f>
        <v>0</v>
      </c>
      <c r="O64" s="85">
        <f t="shared" ref="O64" si="22">O15-O63</f>
        <v>0</v>
      </c>
      <c r="P64" s="201">
        <f t="shared" ref="P64" si="23">P15-P63</f>
        <v>0</v>
      </c>
    </row>
    <row r="65" ht="19" thickTop="1"/>
  </sheetData>
  <autoFilter ref="B4:P64" xr:uid="{4229ECE7-A373-434D-BE36-B67574EBFA2C}"/>
  <mergeCells count="5">
    <mergeCell ref="B52:B62"/>
    <mergeCell ref="B5:B15"/>
    <mergeCell ref="B16:B26"/>
    <mergeCell ref="B27:B37"/>
    <mergeCell ref="B39:B48"/>
  </mergeCells>
  <phoneticPr fontId="1"/>
  <conditionalFormatting sqref="D5:P64">
    <cfRule type="cellIs" dxfId="0" priority="1" operator="equal">
      <formula>0</formula>
    </cfRule>
  </conditionalFormatting>
  <pageMargins left="0.23622047244094491" right="0.23622047244094491" top="0.23622047244094491" bottom="0.23622047244094491" header="0.31496062992125984" footer="0.31496062992125984"/>
  <pageSetup paperSize="9" scale="40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0D8BC-4C6E-4EE0-98C5-ABB870C5995F}">
  <sheetPr codeName="Sheet19">
    <tabColor theme="9" tint="0.59999389629810485"/>
    <pageSetUpPr fitToPage="1"/>
  </sheetPr>
  <dimension ref="B1:T30"/>
  <sheetViews>
    <sheetView showGridLines="0" workbookViewId="0"/>
  </sheetViews>
  <sheetFormatPr baseColWidth="10" defaultColWidth="8.83203125" defaultRowHeight="18"/>
  <cols>
    <col min="1" max="1" width="4.33203125" customWidth="1"/>
    <col min="2" max="2" width="23.83203125" style="55" customWidth="1"/>
    <col min="3" max="3" width="2.83203125" style="55" customWidth="1"/>
    <col min="4" max="4" width="24.5" style="55" customWidth="1"/>
    <col min="5" max="5" width="3" style="56" customWidth="1"/>
    <col min="6" max="6" width="24.6640625" style="55" customWidth="1"/>
    <col min="7" max="7" width="2.1640625" customWidth="1"/>
    <col min="8" max="8" width="24.5" style="55" customWidth="1"/>
    <col min="9" max="9" width="2.33203125" customWidth="1"/>
    <col min="10" max="10" width="24.5" style="55" customWidth="1"/>
    <col min="11" max="11" width="2.33203125" customWidth="1"/>
    <col min="12" max="12" width="9" customWidth="1"/>
    <col min="13" max="13" width="15.1640625" customWidth="1"/>
    <col min="14" max="14" width="9" customWidth="1"/>
    <col min="15" max="15" width="9" hidden="1" customWidth="1"/>
    <col min="16" max="16" width="18.5" hidden="1" customWidth="1"/>
    <col min="17" max="20" width="9" hidden="1" customWidth="1"/>
    <col min="21" max="87" width="9" customWidth="1"/>
  </cols>
  <sheetData>
    <row r="1" spans="2:18" ht="54.75" customHeight="1">
      <c r="B1" s="45" t="s">
        <v>161</v>
      </c>
      <c r="C1" s="46"/>
      <c r="D1" s="46"/>
      <c r="E1" s="47"/>
      <c r="F1" s="46"/>
      <c r="G1" s="8"/>
      <c r="H1" s="46"/>
      <c r="I1" s="8"/>
      <c r="J1" s="46"/>
      <c r="K1" s="8"/>
      <c r="O1" s="348">
        <v>1</v>
      </c>
      <c r="P1" s="350">
        <v>44927</v>
      </c>
      <c r="Q1" s="348" t="s">
        <v>170</v>
      </c>
      <c r="R1" s="208" t="s">
        <v>118</v>
      </c>
    </row>
    <row r="2" spans="2:18" ht="54.75" customHeight="1">
      <c r="B2" s="48"/>
      <c r="C2" s="46"/>
      <c r="D2" s="46"/>
      <c r="E2" s="47"/>
      <c r="F2" s="46"/>
      <c r="G2" s="8"/>
      <c r="H2" s="46"/>
      <c r="I2" s="8"/>
      <c r="J2" s="46"/>
      <c r="K2" s="8"/>
      <c r="O2" s="349"/>
      <c r="P2" s="350">
        <v>44928</v>
      </c>
      <c r="Q2" s="349" t="s">
        <v>171</v>
      </c>
      <c r="R2" s="208" t="s">
        <v>172</v>
      </c>
    </row>
    <row r="3" spans="2:18" ht="34.5" customHeight="1">
      <c r="B3" s="46"/>
      <c r="C3" s="46"/>
      <c r="D3" s="46"/>
      <c r="E3" s="47"/>
      <c r="F3" s="46"/>
      <c r="G3" s="8"/>
      <c r="H3" s="46"/>
      <c r="I3" s="8"/>
      <c r="J3" s="46"/>
      <c r="K3" s="8"/>
      <c r="O3" s="349"/>
      <c r="P3" s="350">
        <v>44935</v>
      </c>
      <c r="Q3" s="349" t="s">
        <v>171</v>
      </c>
      <c r="R3" s="208" t="s">
        <v>119</v>
      </c>
    </row>
    <row r="4" spans="2:18" ht="30" customHeight="1">
      <c r="B4" s="222" t="s">
        <v>16</v>
      </c>
      <c r="C4" s="223"/>
      <c r="D4" s="222" t="s">
        <v>37</v>
      </c>
      <c r="E4" s="224"/>
      <c r="F4" s="222" t="s">
        <v>0</v>
      </c>
      <c r="G4" s="225"/>
      <c r="H4" s="222" t="s">
        <v>35</v>
      </c>
      <c r="I4" s="225"/>
      <c r="J4" s="222" t="s">
        <v>36</v>
      </c>
      <c r="K4" s="9"/>
      <c r="L4" s="363" t="s">
        <v>121</v>
      </c>
      <c r="M4" s="364"/>
      <c r="O4" s="349"/>
      <c r="P4" s="350">
        <v>44968</v>
      </c>
      <c r="Q4" s="349" t="s">
        <v>173</v>
      </c>
      <c r="R4" s="208" t="s">
        <v>120</v>
      </c>
    </row>
    <row r="5" spans="2:18" ht="30" customHeight="1">
      <c r="B5" s="51"/>
      <c r="C5" s="52"/>
      <c r="D5" s="53" t="s">
        <v>31</v>
      </c>
      <c r="E5" s="54"/>
      <c r="F5" s="51"/>
      <c r="G5" s="44"/>
      <c r="H5" s="51" t="s">
        <v>27</v>
      </c>
      <c r="I5" s="44"/>
      <c r="J5" s="53" t="s">
        <v>51</v>
      </c>
      <c r="K5" s="44"/>
      <c r="L5" s="209">
        <v>1</v>
      </c>
      <c r="M5" s="210" t="s">
        <v>123</v>
      </c>
      <c r="O5" s="349"/>
      <c r="P5" s="350">
        <v>44980</v>
      </c>
      <c r="Q5" s="349" t="s">
        <v>174</v>
      </c>
      <c r="R5" s="208" t="s">
        <v>122</v>
      </c>
    </row>
    <row r="6" spans="2:18" ht="30" customHeight="1">
      <c r="B6" s="53"/>
      <c r="C6" s="52"/>
      <c r="D6" s="53" t="s">
        <v>32</v>
      </c>
      <c r="E6" s="54"/>
      <c r="F6" s="53"/>
      <c r="G6" s="44"/>
      <c r="H6" s="53"/>
      <c r="I6" s="44"/>
      <c r="J6" s="53"/>
      <c r="K6" s="44"/>
      <c r="O6" s="349"/>
      <c r="P6" s="350">
        <v>45006</v>
      </c>
      <c r="Q6" s="349" t="s">
        <v>175</v>
      </c>
      <c r="R6" s="208" t="s">
        <v>124</v>
      </c>
    </row>
    <row r="7" spans="2:18" ht="30" customHeight="1">
      <c r="B7" s="53"/>
      <c r="C7" s="52"/>
      <c r="D7" s="53" t="s">
        <v>30</v>
      </c>
      <c r="E7" s="54"/>
      <c r="F7" s="53"/>
      <c r="G7" s="44"/>
      <c r="H7" s="53"/>
      <c r="I7" s="44"/>
      <c r="J7" s="53"/>
      <c r="K7" s="44"/>
      <c r="O7" s="349"/>
      <c r="P7" s="350">
        <v>45045</v>
      </c>
      <c r="Q7" s="349" t="s">
        <v>173</v>
      </c>
      <c r="R7" s="208" t="s">
        <v>125</v>
      </c>
    </row>
    <row r="8" spans="2:18" ht="30" customHeight="1">
      <c r="B8" s="53"/>
      <c r="C8" s="52"/>
      <c r="D8" s="53" t="s">
        <v>34</v>
      </c>
      <c r="E8" s="54"/>
      <c r="F8" s="53"/>
      <c r="G8" s="44"/>
      <c r="H8" s="53"/>
      <c r="I8" s="44"/>
      <c r="J8" s="53"/>
      <c r="K8" s="44"/>
      <c r="O8" s="349"/>
      <c r="P8" s="350">
        <v>45049</v>
      </c>
      <c r="Q8" s="349" t="s">
        <v>176</v>
      </c>
      <c r="R8" s="208" t="s">
        <v>126</v>
      </c>
    </row>
    <row r="9" spans="2:18" ht="30" customHeight="1">
      <c r="B9" s="53"/>
      <c r="C9" s="52"/>
      <c r="D9" s="53"/>
      <c r="E9" s="54"/>
      <c r="F9" s="53"/>
      <c r="G9" s="44"/>
      <c r="H9" s="53"/>
      <c r="I9" s="44"/>
      <c r="J9" s="53"/>
      <c r="K9" s="44"/>
      <c r="O9" s="349"/>
      <c r="P9" s="350">
        <v>45050</v>
      </c>
      <c r="Q9" s="349" t="s">
        <v>174</v>
      </c>
      <c r="R9" s="208" t="s">
        <v>127</v>
      </c>
    </row>
    <row r="10" spans="2:18" ht="30" customHeight="1">
      <c r="B10" s="53"/>
      <c r="C10" s="52"/>
      <c r="D10" s="53"/>
      <c r="E10" s="54"/>
      <c r="F10" s="53"/>
      <c r="G10" s="44"/>
      <c r="H10" s="53"/>
      <c r="I10" s="44"/>
      <c r="J10" s="53"/>
      <c r="K10" s="44"/>
      <c r="O10" s="349"/>
      <c r="P10" s="350">
        <v>45051</v>
      </c>
      <c r="Q10" s="349" t="s">
        <v>177</v>
      </c>
      <c r="R10" s="208" t="s">
        <v>128</v>
      </c>
    </row>
    <row r="11" spans="2:18" ht="30" customHeight="1">
      <c r="B11" s="53"/>
      <c r="C11" s="52"/>
      <c r="D11" s="53"/>
      <c r="E11" s="54"/>
      <c r="F11" s="53"/>
      <c r="G11" s="44"/>
      <c r="H11" s="53"/>
      <c r="I11" s="44"/>
      <c r="J11" s="53"/>
      <c r="K11" s="44"/>
      <c r="O11" s="349"/>
      <c r="P11" s="350">
        <v>45124</v>
      </c>
      <c r="Q11" s="349" t="s">
        <v>171</v>
      </c>
      <c r="R11" s="208" t="s">
        <v>129</v>
      </c>
    </row>
    <row r="12" spans="2:18" ht="30" customHeight="1">
      <c r="B12" s="53"/>
      <c r="C12" s="52"/>
      <c r="D12" s="53"/>
      <c r="E12" s="54"/>
      <c r="F12" s="53"/>
      <c r="G12" s="44"/>
      <c r="H12" s="53"/>
      <c r="I12" s="44"/>
      <c r="J12" s="53"/>
      <c r="K12" s="44"/>
      <c r="O12" s="349"/>
      <c r="P12" s="350">
        <v>45149</v>
      </c>
      <c r="Q12" s="349" t="s">
        <v>177</v>
      </c>
      <c r="R12" s="208" t="s">
        <v>130</v>
      </c>
    </row>
    <row r="13" spans="2:18" ht="30" customHeight="1">
      <c r="B13" s="53"/>
      <c r="C13" s="52"/>
      <c r="D13" s="53"/>
      <c r="E13" s="54"/>
      <c r="F13" s="53"/>
      <c r="G13" s="44"/>
      <c r="H13" s="53"/>
      <c r="I13" s="44"/>
      <c r="J13" s="53"/>
      <c r="K13" s="44"/>
      <c r="O13" s="349"/>
      <c r="P13" s="350">
        <v>45187</v>
      </c>
      <c r="Q13" s="349" t="s">
        <v>171</v>
      </c>
      <c r="R13" s="208" t="s">
        <v>131</v>
      </c>
    </row>
    <row r="14" spans="2:18" ht="30" customHeight="1">
      <c r="B14" s="84"/>
      <c r="C14" s="52"/>
      <c r="D14" s="84"/>
      <c r="E14" s="54"/>
      <c r="F14" s="84"/>
      <c r="G14" s="44"/>
      <c r="H14" s="84"/>
      <c r="I14" s="44"/>
      <c r="J14" s="84"/>
      <c r="K14" s="44"/>
      <c r="O14" s="349"/>
      <c r="P14" s="350">
        <v>45192</v>
      </c>
      <c r="Q14" s="349" t="s">
        <v>173</v>
      </c>
      <c r="R14" s="208" t="s">
        <v>132</v>
      </c>
    </row>
    <row r="15" spans="2:18" ht="22" customHeight="1">
      <c r="I15" s="44"/>
      <c r="K15" s="44"/>
      <c r="O15" s="349"/>
      <c r="P15" s="350">
        <v>45208</v>
      </c>
      <c r="Q15" s="349" t="s">
        <v>171</v>
      </c>
      <c r="R15" s="208" t="s">
        <v>178</v>
      </c>
    </row>
    <row r="16" spans="2:18" ht="22" customHeight="1">
      <c r="I16" s="44"/>
      <c r="K16" s="44"/>
      <c r="O16" s="349"/>
      <c r="P16" s="350">
        <v>45233</v>
      </c>
      <c r="Q16" s="349" t="s">
        <v>177</v>
      </c>
      <c r="R16" s="208" t="s">
        <v>133</v>
      </c>
    </row>
    <row r="17" spans="9:16" ht="22" customHeight="1">
      <c r="I17" s="44"/>
      <c r="K17" s="44"/>
      <c r="O17" s="349"/>
      <c r="P17" s="350">
        <v>45253</v>
      </c>
    </row>
    <row r="18" spans="9:16" ht="22" customHeight="1">
      <c r="I18" s="44"/>
      <c r="K18" s="44"/>
    </row>
    <row r="19" spans="9:16" ht="22" customHeight="1">
      <c r="I19" s="44"/>
      <c r="K19" s="44"/>
    </row>
    <row r="20" spans="9:16" ht="22" customHeight="1">
      <c r="I20" s="44"/>
      <c r="K20" s="44"/>
    </row>
    <row r="21" spans="9:16" ht="22" customHeight="1">
      <c r="I21" s="44"/>
      <c r="K21" s="44"/>
    </row>
    <row r="22" spans="9:16" ht="22" customHeight="1">
      <c r="I22" s="44"/>
      <c r="K22" s="44"/>
    </row>
    <row r="23" spans="9:16" ht="22" customHeight="1">
      <c r="I23" s="44"/>
      <c r="K23" s="44"/>
    </row>
    <row r="24" spans="9:16" ht="22" customHeight="1">
      <c r="I24" s="44"/>
      <c r="K24" s="44"/>
    </row>
    <row r="25" spans="9:16" ht="22" customHeight="1">
      <c r="I25" s="44"/>
      <c r="K25" s="44"/>
    </row>
    <row r="26" spans="9:16" ht="22" customHeight="1">
      <c r="I26" s="44"/>
      <c r="K26" s="44"/>
    </row>
    <row r="27" spans="9:16" ht="22" customHeight="1">
      <c r="I27" s="44"/>
      <c r="K27" s="44"/>
    </row>
    <row r="28" spans="9:16" ht="22" customHeight="1">
      <c r="I28" s="44"/>
      <c r="K28" s="44"/>
    </row>
    <row r="29" spans="9:16" ht="22" customHeight="1">
      <c r="I29" s="44"/>
      <c r="K29" s="44"/>
    </row>
    <row r="30" spans="9:16" ht="22" customHeight="1">
      <c r="I30" s="44"/>
      <c r="K30" s="44"/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L4:M4"/>
  </mergeCells>
  <phoneticPr fontId="1"/>
  <dataValidations count="1">
    <dataValidation type="list" allowBlank="1" showInputMessage="1" showErrorMessage="1" sqref="L5" xr:uid="{72381F23-533A-904C-BEC7-846F8C9DBC30}">
      <formula1>"1,2,3,4,5,6,7,8,9,10,11,12,13,14,15,16,17,18,19,20,21,22,23,24,25,26,27,28,29,30,31"</formula1>
    </dataValidation>
  </dataValidations>
  <hyperlinks>
    <hyperlink ref="R1" r:id="rId1" display="https://www.hinokoto.com/2023-01-01/" xr:uid="{CA5AD2FF-1253-3248-B7C4-B41C09AA2058}"/>
    <hyperlink ref="R2" r:id="rId2" display="https://www.hinokoto.com/2023-01-02/" xr:uid="{0BD41BCA-0ED8-064F-9488-B533B432D9B1}"/>
    <hyperlink ref="R3" r:id="rId3" display="https://www.hinokoto.com/2023-01-09/" xr:uid="{916157E1-0CA9-F149-B93E-920040FF3943}"/>
    <hyperlink ref="R4" r:id="rId4" display="https://www.hinokoto.com/2023-02-11/" xr:uid="{8F10DB93-AE78-8D4B-84A0-872578E531E3}"/>
    <hyperlink ref="R5" r:id="rId5" display="https://www.hinokoto.com/2023-02-23/" xr:uid="{28227A5A-3029-1248-825B-CB7FB84936C5}"/>
    <hyperlink ref="R6" r:id="rId6" display="https://www.hinokoto.com/2023-03-21/" xr:uid="{CC1B9EF7-B312-E541-B8AF-80430E0E8AB9}"/>
    <hyperlink ref="R7" r:id="rId7" display="https://www.hinokoto.com/2023-04-29/" xr:uid="{DFC9AF40-6B7D-8A4C-9B07-81B941F41607}"/>
    <hyperlink ref="R8" r:id="rId8" display="https://www.hinokoto.com/2023-05-03/" xr:uid="{377CE297-CD13-734B-B600-48F9B5F70833}"/>
    <hyperlink ref="R9" r:id="rId9" display="https://www.hinokoto.com/2023-05-04/" xr:uid="{D4616DBD-910C-1B40-8927-A34925310D20}"/>
    <hyperlink ref="R10" r:id="rId10" display="https://www.hinokoto.com/2023-05-05/" xr:uid="{FE74008E-BF9F-E649-9182-2ABCC66DE32A}"/>
    <hyperlink ref="R11" r:id="rId11" display="https://www.hinokoto.com/2023-07-17/" xr:uid="{EB67B2FC-BF8F-9F4E-B986-0C28EF87D512}"/>
    <hyperlink ref="R12" r:id="rId12" display="https://www.hinokoto.com/2023-08-11/" xr:uid="{F2E1D1BE-E8E3-E94C-BAF8-13C94B9F8971}"/>
    <hyperlink ref="R13" r:id="rId13" display="https://www.hinokoto.com/2023-09-18/" xr:uid="{11F0A14C-AEB1-BD43-85BE-E8A98E11CED3}"/>
    <hyperlink ref="R14" r:id="rId14" display="https://www.hinokoto.com/2023-09-23/" xr:uid="{DCD2DEE4-CDD3-E441-ABCA-E7D38E5DAD02}"/>
    <hyperlink ref="R15" r:id="rId15" display="https://www.hinokoto.com/2023-10-09/" xr:uid="{F8B95B6A-5FBF-5544-B115-835E0D35F9BB}"/>
    <hyperlink ref="R16" r:id="rId16" display="https://www.hinokoto.com/2023-11-03/" xr:uid="{41003F98-20AE-6442-B514-BC5542BE51D5}"/>
  </hyperlinks>
  <pageMargins left="0.7" right="0.7" top="0.75" bottom="0.75" header="0.3" footer="0.3"/>
  <pageSetup paperSize="9" scale="58" orientation="portrait" horizontalDpi="0" verticalDpi="0" r:id="rId17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D2844-317F-F04B-91AA-24B1507444E2}">
  <dimension ref="A1"/>
  <sheetViews>
    <sheetView workbookViewId="0"/>
  </sheetViews>
  <sheetFormatPr baseColWidth="10" defaultRowHeight="18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4C1C4-853A-4966-8A9C-6C671239305F}">
  <sheetPr>
    <tabColor theme="8" tint="0.59999389629810485"/>
    <pageSetUpPr fitToPage="1"/>
  </sheetPr>
  <dimension ref="A1:AH46"/>
  <sheetViews>
    <sheetView showGridLines="0" zoomScale="80" zoomScaleNormal="80" workbookViewId="0">
      <selection activeCell="B19" sqref="B19"/>
    </sheetView>
  </sheetViews>
  <sheetFormatPr baseColWidth="10" defaultColWidth="8.83203125" defaultRowHeight="18"/>
  <cols>
    <col min="1" max="1" width="3" style="105" customWidth="1"/>
    <col min="2" max="2" width="10.5" style="114" customWidth="1"/>
    <col min="3" max="5" width="11.1640625" style="101" customWidth="1"/>
    <col min="6" max="6" width="11.1640625" style="105" customWidth="1"/>
    <col min="7" max="8" width="11.1640625" style="101" customWidth="1"/>
    <col min="9" max="9" width="11.1640625" style="103" customWidth="1"/>
    <col min="10" max="10" width="11.1640625" style="102" customWidth="1"/>
    <col min="11" max="11" width="11.1640625" style="103" customWidth="1"/>
    <col min="12" max="12" width="11.1640625" style="104" customWidth="1"/>
    <col min="13" max="22" width="11.1640625" style="103" customWidth="1"/>
    <col min="23" max="34" width="10.6640625" style="105" customWidth="1"/>
    <col min="35" max="46" width="8.6640625" style="105" customWidth="1"/>
    <col min="47" max="16384" width="8.83203125" style="105"/>
  </cols>
  <sheetData>
    <row r="1" spans="1:22" ht="45" customHeight="1" thickBot="1">
      <c r="A1" s="106"/>
      <c r="B1" s="108"/>
      <c r="C1" s="109"/>
      <c r="D1" s="109"/>
      <c r="E1" s="110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11"/>
      <c r="R1" s="111"/>
      <c r="S1" s="105"/>
      <c r="T1" s="105"/>
      <c r="U1" s="105"/>
      <c r="V1" s="105"/>
    </row>
    <row r="2" spans="1:22" s="112" customFormat="1" ht="18.75" customHeight="1" thickTop="1">
      <c r="D2" s="391" t="s">
        <v>10</v>
      </c>
      <c r="E2" s="392"/>
      <c r="F2" s="170"/>
      <c r="G2" s="391" t="s">
        <v>135</v>
      </c>
      <c r="H2" s="392"/>
      <c r="I2" s="391" t="s">
        <v>136</v>
      </c>
      <c r="J2" s="392"/>
      <c r="K2" s="391" t="s">
        <v>137</v>
      </c>
      <c r="L2" s="392"/>
      <c r="M2" s="391" t="s">
        <v>138</v>
      </c>
      <c r="N2" s="392"/>
      <c r="O2" s="170"/>
      <c r="P2" s="388" t="s">
        <v>139</v>
      </c>
      <c r="Q2" s="389"/>
      <c r="R2" s="390"/>
      <c r="S2" s="171"/>
      <c r="T2" s="394" t="s">
        <v>140</v>
      </c>
      <c r="U2" s="395"/>
      <c r="V2" s="396"/>
    </row>
    <row r="3" spans="1:22" s="112" customFormat="1" ht="18.75" customHeight="1" thickBot="1">
      <c r="D3" s="131" t="s">
        <v>11</v>
      </c>
      <c r="E3" s="132" t="s">
        <v>9</v>
      </c>
      <c r="F3" s="98"/>
      <c r="G3" s="131" t="s">
        <v>11</v>
      </c>
      <c r="H3" s="132" t="s">
        <v>9</v>
      </c>
      <c r="I3" s="131" t="s">
        <v>11</v>
      </c>
      <c r="J3" s="132" t="s">
        <v>9</v>
      </c>
      <c r="K3" s="131" t="s">
        <v>19</v>
      </c>
      <c r="L3" s="132" t="s">
        <v>9</v>
      </c>
      <c r="M3" s="131" t="s">
        <v>19</v>
      </c>
      <c r="N3" s="132" t="s">
        <v>9</v>
      </c>
      <c r="O3" s="98"/>
      <c r="P3" s="131" t="s">
        <v>19</v>
      </c>
      <c r="Q3" s="234" t="s">
        <v>41</v>
      </c>
      <c r="R3" s="132" t="s">
        <v>9</v>
      </c>
      <c r="T3" s="397">
        <v>40000</v>
      </c>
      <c r="U3" s="398"/>
      <c r="V3" s="399"/>
    </row>
    <row r="4" spans="1:22" s="112" customFormat="1" ht="18.75" customHeight="1" thickTop="1">
      <c r="D4" s="231" t="s">
        <v>69</v>
      </c>
      <c r="E4" s="227">
        <v>300000</v>
      </c>
      <c r="F4" s="153"/>
      <c r="G4" s="231" t="s">
        <v>72</v>
      </c>
      <c r="H4" s="227">
        <v>30000</v>
      </c>
      <c r="I4" s="231" t="s">
        <v>64</v>
      </c>
      <c r="J4" s="227">
        <v>30000</v>
      </c>
      <c r="K4" s="228" t="s">
        <v>67</v>
      </c>
      <c r="L4" s="229">
        <v>5000</v>
      </c>
      <c r="M4" s="231" t="s">
        <v>27</v>
      </c>
      <c r="N4" s="227">
        <v>70000</v>
      </c>
      <c r="O4" s="153"/>
      <c r="P4" s="231" t="s">
        <v>80</v>
      </c>
      <c r="Q4" s="230">
        <v>30000</v>
      </c>
      <c r="R4" s="233">
        <v>36588</v>
      </c>
      <c r="T4" s="170"/>
      <c r="U4" s="170"/>
      <c r="V4" s="170"/>
    </row>
    <row r="5" spans="1:22" s="112" customFormat="1" ht="18.75" customHeight="1" thickBot="1">
      <c r="D5" s="231" t="s">
        <v>68</v>
      </c>
      <c r="E5" s="227">
        <v>50000</v>
      </c>
      <c r="F5" s="153"/>
      <c r="G5" s="231" t="s">
        <v>73</v>
      </c>
      <c r="H5" s="227">
        <v>20000</v>
      </c>
      <c r="I5" s="231" t="s">
        <v>66</v>
      </c>
      <c r="J5" s="227">
        <v>20000</v>
      </c>
      <c r="K5" s="228" t="s">
        <v>162</v>
      </c>
      <c r="L5" s="229">
        <v>10000</v>
      </c>
      <c r="M5" s="231" t="s">
        <v>28</v>
      </c>
      <c r="N5" s="227">
        <v>10000</v>
      </c>
      <c r="O5" s="153"/>
      <c r="P5" s="231" t="s">
        <v>81</v>
      </c>
      <c r="Q5" s="230">
        <v>10000</v>
      </c>
      <c r="R5" s="233">
        <v>8231</v>
      </c>
      <c r="T5" s="134" t="s">
        <v>141</v>
      </c>
      <c r="U5" s="172"/>
      <c r="V5" s="172"/>
    </row>
    <row r="6" spans="1:22" s="112" customFormat="1" ht="18.75" customHeight="1" thickTop="1">
      <c r="D6" s="231" t="s">
        <v>70</v>
      </c>
      <c r="E6" s="227">
        <v>30000</v>
      </c>
      <c r="F6" s="153"/>
      <c r="G6" s="231" t="s">
        <v>74</v>
      </c>
      <c r="H6" s="227">
        <v>10000</v>
      </c>
      <c r="I6" s="231">
        <v>0</v>
      </c>
      <c r="J6" s="227"/>
      <c r="K6" s="228"/>
      <c r="L6" s="229"/>
      <c r="M6" s="231" t="s">
        <v>77</v>
      </c>
      <c r="N6" s="227">
        <v>5000</v>
      </c>
      <c r="O6" s="153"/>
      <c r="P6" s="231" t="s">
        <v>82</v>
      </c>
      <c r="Q6" s="230">
        <v>5000</v>
      </c>
      <c r="R6" s="233">
        <v>6000</v>
      </c>
      <c r="T6" s="394" t="s">
        <v>41</v>
      </c>
      <c r="U6" s="395"/>
      <c r="V6" s="396"/>
    </row>
    <row r="7" spans="1:22" s="112" customFormat="1" ht="18.75" customHeight="1" thickBot="1">
      <c r="D7" s="231" t="s">
        <v>71</v>
      </c>
      <c r="E7" s="227"/>
      <c r="F7" s="153"/>
      <c r="G7" s="231" t="s">
        <v>75</v>
      </c>
      <c r="H7" s="227"/>
      <c r="I7" s="231">
        <v>0</v>
      </c>
      <c r="J7" s="227"/>
      <c r="K7" s="228"/>
      <c r="L7" s="229"/>
      <c r="M7" s="231" t="s">
        <v>78</v>
      </c>
      <c r="N7" s="227">
        <v>5000</v>
      </c>
      <c r="O7" s="153"/>
      <c r="P7" s="231" t="s">
        <v>83</v>
      </c>
      <c r="Q7" s="230">
        <v>5000</v>
      </c>
      <c r="R7" s="233">
        <v>5275</v>
      </c>
      <c r="T7" s="397">
        <f>E14-SUM(H14,J14,N14,T3,L14)</f>
        <v>110000</v>
      </c>
      <c r="U7" s="398"/>
      <c r="V7" s="399"/>
    </row>
    <row r="8" spans="1:22" s="112" customFormat="1" ht="18.75" customHeight="1" thickTop="1" thickBot="1">
      <c r="D8" s="231">
        <v>0</v>
      </c>
      <c r="E8" s="227"/>
      <c r="F8" s="153"/>
      <c r="G8" s="231" t="s">
        <v>76</v>
      </c>
      <c r="H8" s="227">
        <v>10000</v>
      </c>
      <c r="I8" s="231">
        <v>0</v>
      </c>
      <c r="J8" s="227"/>
      <c r="K8" s="228"/>
      <c r="L8" s="229"/>
      <c r="M8" s="231" t="s">
        <v>79</v>
      </c>
      <c r="N8" s="227">
        <v>5000</v>
      </c>
      <c r="O8" s="153"/>
      <c r="P8" s="231" t="s">
        <v>84</v>
      </c>
      <c r="Q8" s="230">
        <v>10000</v>
      </c>
      <c r="R8" s="233">
        <v>10000</v>
      </c>
      <c r="T8" s="190" t="s">
        <v>142</v>
      </c>
      <c r="U8" s="190"/>
      <c r="V8" s="190"/>
    </row>
    <row r="9" spans="1:22" s="112" customFormat="1" ht="18.75" customHeight="1" thickTop="1">
      <c r="D9" s="231">
        <v>0</v>
      </c>
      <c r="E9" s="227"/>
      <c r="F9" s="153"/>
      <c r="G9" s="231">
        <v>0</v>
      </c>
      <c r="H9" s="227"/>
      <c r="I9" s="231">
        <v>0</v>
      </c>
      <c r="J9" s="227"/>
      <c r="K9" s="228"/>
      <c r="L9" s="229"/>
      <c r="M9" s="231">
        <v>0</v>
      </c>
      <c r="N9" s="227"/>
      <c r="O9" s="153"/>
      <c r="P9" s="231" t="s">
        <v>85</v>
      </c>
      <c r="Q9" s="230">
        <v>5000</v>
      </c>
      <c r="R9" s="233">
        <v>3476</v>
      </c>
      <c r="T9" s="394" t="s">
        <v>29</v>
      </c>
      <c r="U9" s="395"/>
      <c r="V9" s="396"/>
    </row>
    <row r="10" spans="1:22" s="112" customFormat="1" ht="18.75" customHeight="1" thickBot="1">
      <c r="B10" s="347"/>
      <c r="C10" s="112" t="s">
        <v>168</v>
      </c>
      <c r="D10" s="231">
        <v>0</v>
      </c>
      <c r="E10" s="227"/>
      <c r="F10" s="153"/>
      <c r="G10" s="231">
        <v>0</v>
      </c>
      <c r="H10" s="227"/>
      <c r="I10" s="231">
        <v>0</v>
      </c>
      <c r="J10" s="227"/>
      <c r="K10" s="228"/>
      <c r="L10" s="229"/>
      <c r="M10" s="231">
        <v>0</v>
      </c>
      <c r="N10" s="227"/>
      <c r="O10" s="153"/>
      <c r="P10" s="231" t="s">
        <v>86</v>
      </c>
      <c r="Q10" s="230">
        <v>3000</v>
      </c>
      <c r="R10" s="233">
        <v>0</v>
      </c>
      <c r="T10" s="400">
        <f>SUM(H14,J14,N14,R14,T3,L14)</f>
        <v>339570</v>
      </c>
      <c r="U10" s="401"/>
      <c r="V10" s="402"/>
    </row>
    <row r="11" spans="1:22" s="112" customFormat="1" ht="18.75" customHeight="1" thickTop="1" thickBot="1">
      <c r="D11" s="231">
        <f>設定!B12</f>
        <v>0</v>
      </c>
      <c r="E11" s="227"/>
      <c r="F11" s="153"/>
      <c r="G11" s="231">
        <f>設定!D12</f>
        <v>0</v>
      </c>
      <c r="H11" s="227"/>
      <c r="I11" s="231">
        <f>設定!F12</f>
        <v>0</v>
      </c>
      <c r="J11" s="227"/>
      <c r="K11" s="228"/>
      <c r="L11" s="229"/>
      <c r="M11" s="231">
        <f>設定!H12</f>
        <v>0</v>
      </c>
      <c r="N11" s="227"/>
      <c r="O11" s="153"/>
      <c r="P11" s="231">
        <f>設定!J12</f>
        <v>0</v>
      </c>
      <c r="Q11" s="230"/>
      <c r="R11" s="233">
        <f t="shared" ref="R11:R13" si="0">V41</f>
        <v>0</v>
      </c>
      <c r="T11" s="393" t="s">
        <v>58</v>
      </c>
      <c r="U11" s="393"/>
      <c r="V11" s="393"/>
    </row>
    <row r="12" spans="1:22" s="112" customFormat="1" ht="18.75" customHeight="1" thickTop="1">
      <c r="D12" s="231">
        <f>設定!B13</f>
        <v>0</v>
      </c>
      <c r="E12" s="227"/>
      <c r="F12" s="153"/>
      <c r="G12" s="231">
        <f>設定!D13</f>
        <v>0</v>
      </c>
      <c r="H12" s="227"/>
      <c r="I12" s="231">
        <f>設定!F13</f>
        <v>0</v>
      </c>
      <c r="J12" s="227"/>
      <c r="K12" s="228"/>
      <c r="L12" s="229"/>
      <c r="M12" s="231">
        <f>設定!H13</f>
        <v>0</v>
      </c>
      <c r="N12" s="227"/>
      <c r="O12" s="153"/>
      <c r="P12" s="231">
        <f>設定!J13</f>
        <v>0</v>
      </c>
      <c r="Q12" s="230"/>
      <c r="R12" s="233">
        <f t="shared" si="0"/>
        <v>0</v>
      </c>
      <c r="T12" s="394" t="s">
        <v>59</v>
      </c>
      <c r="U12" s="395"/>
      <c r="V12" s="396"/>
    </row>
    <row r="13" spans="1:22" s="112" customFormat="1" ht="18.75" customHeight="1" thickBot="1">
      <c r="D13" s="231">
        <f>設定!B14</f>
        <v>0</v>
      </c>
      <c r="E13" s="227"/>
      <c r="F13" s="153"/>
      <c r="G13" s="231">
        <f>設定!D14</f>
        <v>0</v>
      </c>
      <c r="H13" s="227"/>
      <c r="I13" s="231">
        <f>設定!F14</f>
        <v>0</v>
      </c>
      <c r="J13" s="227"/>
      <c r="K13" s="228"/>
      <c r="L13" s="229"/>
      <c r="M13" s="231">
        <f>設定!H14</f>
        <v>0</v>
      </c>
      <c r="N13" s="227"/>
      <c r="O13" s="153"/>
      <c r="P13" s="231">
        <f>設定!J14</f>
        <v>0</v>
      </c>
      <c r="Q13" s="230"/>
      <c r="R13" s="233">
        <f t="shared" si="0"/>
        <v>0</v>
      </c>
      <c r="T13" s="397">
        <f>E14-T10</f>
        <v>40430</v>
      </c>
      <c r="U13" s="398"/>
      <c r="V13" s="399"/>
    </row>
    <row r="14" spans="1:22" s="112" customFormat="1" ht="18.75" customHeight="1" thickTop="1" thickBot="1">
      <c r="B14" s="220">
        <v>2023</v>
      </c>
      <c r="C14" s="220">
        <v>1</v>
      </c>
      <c r="D14" s="151" t="s">
        <v>17</v>
      </c>
      <c r="E14" s="232">
        <f>SUM(E4:E13)</f>
        <v>380000</v>
      </c>
      <c r="F14" s="153"/>
      <c r="G14" s="151" t="s">
        <v>17</v>
      </c>
      <c r="H14" s="232">
        <f>SUM(H4:H13)</f>
        <v>70000</v>
      </c>
      <c r="I14" s="151" t="s">
        <v>17</v>
      </c>
      <c r="J14" s="232">
        <f>SUM(J4:J13)</f>
        <v>50000</v>
      </c>
      <c r="K14" s="151" t="s">
        <v>17</v>
      </c>
      <c r="L14" s="232">
        <f>SUM(L4:L13)</f>
        <v>15000</v>
      </c>
      <c r="M14" s="151" t="s">
        <v>17</v>
      </c>
      <c r="N14" s="232">
        <f>SUM(N4:N13)</f>
        <v>95000</v>
      </c>
      <c r="O14" s="153"/>
      <c r="P14" s="151" t="s">
        <v>17</v>
      </c>
      <c r="Q14" s="251">
        <f>SUM(Q4:Q13)</f>
        <v>68000</v>
      </c>
      <c r="R14" s="232">
        <f>SUM(R4:R13)</f>
        <v>69570</v>
      </c>
    </row>
    <row r="15" spans="1:22" s="112" customFormat="1" ht="10.5" customHeight="1" thickTop="1">
      <c r="B15" s="114"/>
      <c r="C15" s="101"/>
      <c r="D15" s="101"/>
      <c r="E15" s="101"/>
      <c r="F15" s="105"/>
      <c r="G15" s="101"/>
      <c r="H15" s="101"/>
      <c r="I15" s="103"/>
      <c r="J15" s="102"/>
      <c r="K15" s="103"/>
    </row>
    <row r="16" spans="1:22" s="112" customFormat="1" ht="18.75" customHeight="1" thickBot="1">
      <c r="B16" s="115" t="s">
        <v>36</v>
      </c>
      <c r="C16" s="211">
        <f>WEEKDAY(C17)</f>
        <v>1</v>
      </c>
      <c r="D16" s="211">
        <f t="shared" ref="D16:V16" si="1">WEEKDAY(D17)</f>
        <v>2</v>
      </c>
      <c r="E16" s="211">
        <f t="shared" si="1"/>
        <v>3</v>
      </c>
      <c r="F16" s="211">
        <f t="shared" si="1"/>
        <v>4</v>
      </c>
      <c r="G16" s="211">
        <f t="shared" si="1"/>
        <v>5</v>
      </c>
      <c r="H16" s="211">
        <f t="shared" si="1"/>
        <v>6</v>
      </c>
      <c r="I16" s="211">
        <f t="shared" si="1"/>
        <v>7</v>
      </c>
      <c r="J16" s="211">
        <f t="shared" si="1"/>
        <v>1</v>
      </c>
      <c r="K16" s="211">
        <f t="shared" si="1"/>
        <v>2</v>
      </c>
      <c r="L16" s="211">
        <f t="shared" si="1"/>
        <v>3</v>
      </c>
      <c r="M16" s="211">
        <f t="shared" si="1"/>
        <v>4</v>
      </c>
      <c r="N16" s="211">
        <f t="shared" si="1"/>
        <v>5</v>
      </c>
      <c r="O16" s="211">
        <f t="shared" si="1"/>
        <v>6</v>
      </c>
      <c r="P16" s="211">
        <f t="shared" si="1"/>
        <v>7</v>
      </c>
      <c r="Q16" s="211">
        <f t="shared" si="1"/>
        <v>1</v>
      </c>
      <c r="R16" s="211">
        <f t="shared" si="1"/>
        <v>2</v>
      </c>
      <c r="S16" s="211">
        <f t="shared" si="1"/>
        <v>3</v>
      </c>
      <c r="T16" s="211">
        <f t="shared" si="1"/>
        <v>4</v>
      </c>
      <c r="U16" s="211">
        <f t="shared" si="1"/>
        <v>5</v>
      </c>
      <c r="V16" s="211">
        <f t="shared" si="1"/>
        <v>6</v>
      </c>
    </row>
    <row r="17" spans="1:34" s="112" customFormat="1" ht="22" thickTop="1">
      <c r="A17" s="116"/>
      <c r="B17" s="140" t="s">
        <v>62</v>
      </c>
      <c r="C17" s="212">
        <f>DATE(B14,C14,設定!L5)</f>
        <v>44927</v>
      </c>
      <c r="D17" s="212">
        <f>C17+1</f>
        <v>44928</v>
      </c>
      <c r="E17" s="212">
        <f>D17+1</f>
        <v>44929</v>
      </c>
      <c r="F17" s="212">
        <f t="shared" ref="F17:V17" si="2">E17+1</f>
        <v>44930</v>
      </c>
      <c r="G17" s="212">
        <f t="shared" si="2"/>
        <v>44931</v>
      </c>
      <c r="H17" s="212">
        <f t="shared" si="2"/>
        <v>44932</v>
      </c>
      <c r="I17" s="212">
        <f t="shared" si="2"/>
        <v>44933</v>
      </c>
      <c r="J17" s="212">
        <f t="shared" si="2"/>
        <v>44934</v>
      </c>
      <c r="K17" s="212">
        <f t="shared" si="2"/>
        <v>44935</v>
      </c>
      <c r="L17" s="212">
        <f t="shared" si="2"/>
        <v>44936</v>
      </c>
      <c r="M17" s="212">
        <f t="shared" si="2"/>
        <v>44937</v>
      </c>
      <c r="N17" s="212">
        <f t="shared" si="2"/>
        <v>44938</v>
      </c>
      <c r="O17" s="212">
        <f t="shared" si="2"/>
        <v>44939</v>
      </c>
      <c r="P17" s="212">
        <f t="shared" si="2"/>
        <v>44940</v>
      </c>
      <c r="Q17" s="212">
        <f t="shared" si="2"/>
        <v>44941</v>
      </c>
      <c r="R17" s="212">
        <f t="shared" si="2"/>
        <v>44942</v>
      </c>
      <c r="S17" s="212">
        <f t="shared" si="2"/>
        <v>44943</v>
      </c>
      <c r="T17" s="212">
        <f t="shared" si="2"/>
        <v>44944</v>
      </c>
      <c r="U17" s="212">
        <f t="shared" si="2"/>
        <v>44945</v>
      </c>
      <c r="V17" s="213">
        <f t="shared" si="2"/>
        <v>44946</v>
      </c>
    </row>
    <row r="18" spans="1:34" s="112" customFormat="1" ht="19" thickBot="1">
      <c r="A18" s="116"/>
      <c r="B18" s="139" t="s">
        <v>60</v>
      </c>
      <c r="C18" s="214">
        <f>C17</f>
        <v>44927</v>
      </c>
      <c r="D18" s="214">
        <f t="shared" ref="D18:V18" si="3">D17</f>
        <v>44928</v>
      </c>
      <c r="E18" s="214">
        <f t="shared" si="3"/>
        <v>44929</v>
      </c>
      <c r="F18" s="214">
        <f t="shared" si="3"/>
        <v>44930</v>
      </c>
      <c r="G18" s="214">
        <f t="shared" si="3"/>
        <v>44931</v>
      </c>
      <c r="H18" s="214">
        <f t="shared" si="3"/>
        <v>44932</v>
      </c>
      <c r="I18" s="214">
        <f t="shared" si="3"/>
        <v>44933</v>
      </c>
      <c r="J18" s="214">
        <f t="shared" si="3"/>
        <v>44934</v>
      </c>
      <c r="K18" s="214">
        <f t="shared" si="3"/>
        <v>44935</v>
      </c>
      <c r="L18" s="214">
        <f t="shared" si="3"/>
        <v>44936</v>
      </c>
      <c r="M18" s="214">
        <f t="shared" si="3"/>
        <v>44937</v>
      </c>
      <c r="N18" s="214">
        <f t="shared" si="3"/>
        <v>44938</v>
      </c>
      <c r="O18" s="214">
        <f t="shared" si="3"/>
        <v>44939</v>
      </c>
      <c r="P18" s="214">
        <f t="shared" si="3"/>
        <v>44940</v>
      </c>
      <c r="Q18" s="214">
        <f t="shared" si="3"/>
        <v>44941</v>
      </c>
      <c r="R18" s="214">
        <f t="shared" si="3"/>
        <v>44942</v>
      </c>
      <c r="S18" s="214">
        <f t="shared" si="3"/>
        <v>44943</v>
      </c>
      <c r="T18" s="214">
        <f t="shared" si="3"/>
        <v>44944</v>
      </c>
      <c r="U18" s="214">
        <f t="shared" si="3"/>
        <v>44945</v>
      </c>
      <c r="V18" s="215">
        <f t="shared" si="3"/>
        <v>44946</v>
      </c>
    </row>
    <row r="19" spans="1:34" s="112" customFormat="1" ht="19" thickTop="1">
      <c r="B19" s="154" t="s">
        <v>80</v>
      </c>
      <c r="C19" s="155"/>
      <c r="D19" s="155">
        <v>2000</v>
      </c>
      <c r="E19" s="217"/>
      <c r="F19" s="156">
        <v>7258</v>
      </c>
      <c r="G19" s="155"/>
      <c r="H19" s="155"/>
      <c r="I19" s="155"/>
      <c r="J19" s="155">
        <v>5160</v>
      </c>
      <c r="K19" s="155"/>
      <c r="L19" s="217"/>
      <c r="M19" s="156"/>
      <c r="N19" s="155"/>
      <c r="O19" s="155">
        <v>3924</v>
      </c>
      <c r="P19" s="155"/>
      <c r="Q19" s="155"/>
      <c r="R19" s="155">
        <v>5190</v>
      </c>
      <c r="S19" s="217">
        <v>3226</v>
      </c>
      <c r="T19" s="156"/>
      <c r="U19" s="155"/>
      <c r="V19" s="157"/>
    </row>
    <row r="20" spans="1:34" s="112" customFormat="1">
      <c r="B20" s="158" t="s">
        <v>81</v>
      </c>
      <c r="C20" s="159"/>
      <c r="D20" s="159"/>
      <c r="E20" s="159"/>
      <c r="F20" s="160"/>
      <c r="G20" s="159"/>
      <c r="H20" s="159"/>
      <c r="I20" s="159"/>
      <c r="J20" s="159"/>
      <c r="K20" s="159"/>
      <c r="L20" s="159">
        <v>3000</v>
      </c>
      <c r="M20" s="160"/>
      <c r="N20" s="159"/>
      <c r="O20" s="159"/>
      <c r="P20" s="159"/>
      <c r="Q20" s="159"/>
      <c r="R20" s="159"/>
      <c r="S20" s="159"/>
      <c r="T20" s="160"/>
      <c r="U20" s="159">
        <v>231</v>
      </c>
      <c r="V20" s="161"/>
    </row>
    <row r="21" spans="1:34" s="112" customFormat="1">
      <c r="B21" s="154" t="s">
        <v>82</v>
      </c>
      <c r="C21" s="155"/>
      <c r="D21" s="155"/>
      <c r="E21" s="155"/>
      <c r="F21" s="156"/>
      <c r="G21" s="155"/>
      <c r="H21" s="155"/>
      <c r="I21" s="155"/>
      <c r="J21" s="155"/>
      <c r="K21" s="155">
        <v>2230</v>
      </c>
      <c r="L21" s="155"/>
      <c r="M21" s="156"/>
      <c r="N21" s="155"/>
      <c r="O21" s="155">
        <v>220</v>
      </c>
      <c r="P21" s="155"/>
      <c r="Q21" s="155"/>
      <c r="R21" s="155"/>
      <c r="S21" s="155"/>
      <c r="T21" s="156"/>
      <c r="U21" s="155"/>
      <c r="V21" s="157"/>
    </row>
    <row r="22" spans="1:34" s="112" customFormat="1">
      <c r="B22" s="158" t="s">
        <v>83</v>
      </c>
      <c r="C22" s="159"/>
      <c r="D22" s="159"/>
      <c r="E22" s="159"/>
      <c r="F22" s="160"/>
      <c r="G22" s="159"/>
      <c r="H22" s="159">
        <v>275</v>
      </c>
      <c r="I22" s="159"/>
      <c r="J22" s="159"/>
      <c r="K22" s="159"/>
      <c r="L22" s="159">
        <v>5000</v>
      </c>
      <c r="M22" s="160"/>
      <c r="N22" s="159"/>
      <c r="O22" s="159"/>
      <c r="P22" s="159"/>
      <c r="Q22" s="159"/>
      <c r="R22" s="159"/>
      <c r="S22" s="159"/>
      <c r="T22" s="160"/>
      <c r="U22" s="159"/>
      <c r="V22" s="161"/>
    </row>
    <row r="23" spans="1:34" s="112" customFormat="1">
      <c r="B23" s="154" t="s">
        <v>84</v>
      </c>
      <c r="C23" s="155"/>
      <c r="D23" s="155"/>
      <c r="E23" s="155"/>
      <c r="F23" s="156"/>
      <c r="G23" s="155"/>
      <c r="H23" s="155"/>
      <c r="I23" s="155"/>
      <c r="J23" s="155"/>
      <c r="K23" s="155"/>
      <c r="L23" s="155"/>
      <c r="M23" s="156"/>
      <c r="N23" s="155"/>
      <c r="O23" s="155"/>
      <c r="P23" s="155"/>
      <c r="Q23" s="155"/>
      <c r="R23" s="155"/>
      <c r="S23" s="155"/>
      <c r="T23" s="156"/>
      <c r="U23" s="155">
        <v>10000</v>
      </c>
      <c r="V23" s="157"/>
    </row>
    <row r="24" spans="1:34" s="112" customFormat="1">
      <c r="B24" s="158" t="s">
        <v>85</v>
      </c>
      <c r="C24" s="159"/>
      <c r="D24" s="159"/>
      <c r="E24" s="159"/>
      <c r="F24" s="160"/>
      <c r="G24" s="159"/>
      <c r="H24" s="159"/>
      <c r="I24" s="159"/>
      <c r="J24" s="159">
        <v>1650</v>
      </c>
      <c r="K24" s="159"/>
      <c r="L24" s="159"/>
      <c r="M24" s="160"/>
      <c r="N24" s="159"/>
      <c r="O24" s="159"/>
      <c r="P24" s="159"/>
      <c r="Q24" s="159"/>
      <c r="R24" s="159"/>
      <c r="S24" s="159"/>
      <c r="T24" s="160"/>
      <c r="U24" s="159"/>
      <c r="V24" s="161"/>
    </row>
    <row r="25" spans="1:34" s="112" customFormat="1">
      <c r="B25" s="154" t="s">
        <v>86</v>
      </c>
      <c r="C25" s="155"/>
      <c r="D25" s="155"/>
      <c r="E25" s="155"/>
      <c r="F25" s="156"/>
      <c r="G25" s="155"/>
      <c r="H25" s="155"/>
      <c r="I25" s="155"/>
      <c r="J25" s="155"/>
      <c r="K25" s="155"/>
      <c r="L25" s="155"/>
      <c r="M25" s="156"/>
      <c r="N25" s="155"/>
      <c r="O25" s="155"/>
      <c r="P25" s="155"/>
      <c r="Q25" s="155"/>
      <c r="R25" s="155"/>
      <c r="S25" s="155"/>
      <c r="T25" s="156"/>
      <c r="U25" s="155"/>
      <c r="V25" s="157"/>
    </row>
    <row r="26" spans="1:34" s="112" customFormat="1">
      <c r="B26" s="158">
        <f>設定!J12</f>
        <v>0</v>
      </c>
      <c r="C26" s="159"/>
      <c r="D26" s="159"/>
      <c r="E26" s="159"/>
      <c r="F26" s="160"/>
      <c r="G26" s="159"/>
      <c r="H26" s="159"/>
      <c r="I26" s="159"/>
      <c r="J26" s="159"/>
      <c r="K26" s="159"/>
      <c r="L26" s="159"/>
      <c r="M26" s="160"/>
      <c r="N26" s="159"/>
      <c r="O26" s="159"/>
      <c r="P26" s="159"/>
      <c r="Q26" s="159"/>
      <c r="R26" s="159"/>
      <c r="S26" s="159"/>
      <c r="T26" s="160"/>
      <c r="U26" s="159"/>
      <c r="V26" s="161"/>
    </row>
    <row r="27" spans="1:34" s="112" customFormat="1">
      <c r="B27" s="154">
        <f>設定!J13</f>
        <v>0</v>
      </c>
      <c r="C27" s="155"/>
      <c r="D27" s="155"/>
      <c r="E27" s="155"/>
      <c r="F27" s="156"/>
      <c r="G27" s="155"/>
      <c r="H27" s="155"/>
      <c r="I27" s="155"/>
      <c r="J27" s="155"/>
      <c r="K27" s="155"/>
      <c r="L27" s="155"/>
      <c r="M27" s="156"/>
      <c r="N27" s="155"/>
      <c r="O27" s="155"/>
      <c r="P27" s="155"/>
      <c r="Q27" s="155"/>
      <c r="R27" s="155"/>
      <c r="S27" s="155"/>
      <c r="T27" s="156"/>
      <c r="U27" s="155"/>
      <c r="V27" s="157"/>
    </row>
    <row r="28" spans="1:34" s="112" customFormat="1">
      <c r="B28" s="158">
        <f>設定!J14</f>
        <v>0</v>
      </c>
      <c r="C28" s="159"/>
      <c r="D28" s="159"/>
      <c r="E28" s="159"/>
      <c r="F28" s="160"/>
      <c r="G28" s="159"/>
      <c r="H28" s="159"/>
      <c r="I28" s="159"/>
      <c r="J28" s="159"/>
      <c r="K28" s="159"/>
      <c r="L28" s="159"/>
      <c r="M28" s="160"/>
      <c r="N28" s="159"/>
      <c r="O28" s="159"/>
      <c r="P28" s="159"/>
      <c r="Q28" s="159"/>
      <c r="R28" s="159"/>
      <c r="S28" s="159"/>
      <c r="T28" s="160"/>
      <c r="U28" s="159"/>
      <c r="V28" s="161"/>
    </row>
    <row r="29" spans="1:34" s="112" customFormat="1">
      <c r="B29" s="158" t="s">
        <v>47</v>
      </c>
      <c r="C29" s="162"/>
      <c r="D29" s="162"/>
      <c r="E29" s="162"/>
      <c r="F29" s="163"/>
      <c r="G29" s="162"/>
      <c r="H29" s="162"/>
      <c r="I29" s="162"/>
      <c r="J29" s="162"/>
      <c r="K29" s="162"/>
      <c r="L29" s="162"/>
      <c r="M29" s="163"/>
      <c r="N29" s="162"/>
      <c r="O29" s="162"/>
      <c r="P29" s="162"/>
      <c r="Q29" s="162"/>
      <c r="R29" s="162"/>
      <c r="S29" s="162"/>
      <c r="T29" s="163"/>
      <c r="U29" s="162"/>
      <c r="V29" s="164"/>
    </row>
    <row r="30" spans="1:34" s="112" customFormat="1" ht="19" thickBot="1">
      <c r="B30" s="165" t="s">
        <v>17</v>
      </c>
      <c r="C30" s="166">
        <f>SUM(C19:C28)</f>
        <v>0</v>
      </c>
      <c r="D30" s="166">
        <f>SUM(D19:D28)</f>
        <v>2000</v>
      </c>
      <c r="E30" s="166">
        <f t="shared" ref="E30:U30" si="4">SUM(E19:E28)</f>
        <v>0</v>
      </c>
      <c r="F30" s="167">
        <f>SUM(F19:F28)</f>
        <v>7258</v>
      </c>
      <c r="G30" s="166">
        <f t="shared" si="4"/>
        <v>0</v>
      </c>
      <c r="H30" s="166">
        <f>SUM(H19:H28)</f>
        <v>275</v>
      </c>
      <c r="I30" s="166">
        <f t="shared" si="4"/>
        <v>0</v>
      </c>
      <c r="J30" s="166">
        <f>SUM(J19:J28)</f>
        <v>6810</v>
      </c>
      <c r="K30" s="166">
        <f t="shared" si="4"/>
        <v>2230</v>
      </c>
      <c r="L30" s="166">
        <f t="shared" si="4"/>
        <v>8000</v>
      </c>
      <c r="M30" s="167">
        <f t="shared" si="4"/>
        <v>0</v>
      </c>
      <c r="N30" s="166">
        <f t="shared" si="4"/>
        <v>0</v>
      </c>
      <c r="O30" s="166">
        <f t="shared" si="4"/>
        <v>4144</v>
      </c>
      <c r="P30" s="166">
        <f t="shared" si="4"/>
        <v>0</v>
      </c>
      <c r="Q30" s="166">
        <f t="shared" si="4"/>
        <v>0</v>
      </c>
      <c r="R30" s="166">
        <f t="shared" si="4"/>
        <v>5190</v>
      </c>
      <c r="S30" s="166">
        <f t="shared" si="4"/>
        <v>3226</v>
      </c>
      <c r="T30" s="167">
        <f t="shared" si="4"/>
        <v>0</v>
      </c>
      <c r="U30" s="166">
        <f t="shared" si="4"/>
        <v>10231</v>
      </c>
      <c r="V30" s="168">
        <f>SUM(V19:V28)</f>
        <v>0</v>
      </c>
    </row>
    <row r="31" spans="1:34" s="124" customFormat="1" ht="11.25" customHeight="1" thickTop="1" thickBot="1">
      <c r="B31" s="122"/>
      <c r="C31" s="211">
        <f>WEEKDAY(C32)</f>
        <v>7</v>
      </c>
      <c r="D31" s="211">
        <f t="shared" ref="D31:M31" si="5">WEEKDAY(D32)</f>
        <v>1</v>
      </c>
      <c r="E31" s="211">
        <f t="shared" si="5"/>
        <v>2</v>
      </c>
      <c r="F31" s="211">
        <f t="shared" si="5"/>
        <v>3</v>
      </c>
      <c r="G31" s="211">
        <f t="shared" si="5"/>
        <v>4</v>
      </c>
      <c r="H31" s="211">
        <f t="shared" si="5"/>
        <v>5</v>
      </c>
      <c r="I31" s="211">
        <f t="shared" si="5"/>
        <v>6</v>
      </c>
      <c r="J31" s="211">
        <f t="shared" si="5"/>
        <v>7</v>
      </c>
      <c r="K31" s="211">
        <f t="shared" si="5"/>
        <v>1</v>
      </c>
      <c r="L31" s="211">
        <f t="shared" si="5"/>
        <v>2</v>
      </c>
      <c r="M31" s="211">
        <f t="shared" si="5"/>
        <v>3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</row>
    <row r="32" spans="1:34" ht="22" thickTop="1">
      <c r="B32" s="140" t="s">
        <v>62</v>
      </c>
      <c r="C32" s="212">
        <f>V17+1</f>
        <v>44947</v>
      </c>
      <c r="D32" s="212">
        <f>C32+1</f>
        <v>44948</v>
      </c>
      <c r="E32" s="212">
        <f t="shared" ref="E32:M32" si="6">D32+1</f>
        <v>44949</v>
      </c>
      <c r="F32" s="212">
        <f t="shared" si="6"/>
        <v>44950</v>
      </c>
      <c r="G32" s="212">
        <f t="shared" si="6"/>
        <v>44951</v>
      </c>
      <c r="H32" s="212">
        <f t="shared" si="6"/>
        <v>44952</v>
      </c>
      <c r="I32" s="212">
        <f t="shared" si="6"/>
        <v>44953</v>
      </c>
      <c r="J32" s="212">
        <f t="shared" si="6"/>
        <v>44954</v>
      </c>
      <c r="K32" s="212">
        <f t="shared" si="6"/>
        <v>44955</v>
      </c>
      <c r="L32" s="212">
        <f t="shared" si="6"/>
        <v>44956</v>
      </c>
      <c r="M32" s="213">
        <f t="shared" si="6"/>
        <v>44957</v>
      </c>
      <c r="P32" s="140" t="s">
        <v>63</v>
      </c>
      <c r="Q32" s="129" t="s">
        <v>53</v>
      </c>
      <c r="R32" s="129" t="s">
        <v>54</v>
      </c>
      <c r="S32" s="129" t="s">
        <v>55</v>
      </c>
      <c r="T32" s="129" t="s">
        <v>56</v>
      </c>
      <c r="U32" s="129" t="s">
        <v>57</v>
      </c>
      <c r="V32" s="130" t="s">
        <v>17</v>
      </c>
    </row>
    <row r="33" spans="2:22" ht="19" thickBot="1">
      <c r="B33" s="148" t="s">
        <v>60</v>
      </c>
      <c r="C33" s="214">
        <f>C32</f>
        <v>44947</v>
      </c>
      <c r="D33" s="214">
        <f t="shared" ref="D33:M33" si="7">D32</f>
        <v>44948</v>
      </c>
      <c r="E33" s="214">
        <f t="shared" si="7"/>
        <v>44949</v>
      </c>
      <c r="F33" s="214">
        <f t="shared" si="7"/>
        <v>44950</v>
      </c>
      <c r="G33" s="214">
        <f t="shared" si="7"/>
        <v>44951</v>
      </c>
      <c r="H33" s="214">
        <f t="shared" si="7"/>
        <v>44952</v>
      </c>
      <c r="I33" s="214">
        <f t="shared" si="7"/>
        <v>44953</v>
      </c>
      <c r="J33" s="214">
        <f t="shared" si="7"/>
        <v>44954</v>
      </c>
      <c r="K33" s="214">
        <f t="shared" si="7"/>
        <v>44955</v>
      </c>
      <c r="L33" s="214">
        <f t="shared" si="7"/>
        <v>44956</v>
      </c>
      <c r="M33" s="215">
        <f t="shared" si="7"/>
        <v>44957</v>
      </c>
      <c r="P33" s="148" t="s">
        <v>61</v>
      </c>
      <c r="Q33" s="216" t="str">
        <f>DAY(C17)&amp;"-"&amp;DAY(I17)&amp;"日"</f>
        <v>1-7日</v>
      </c>
      <c r="R33" s="216" t="str">
        <f>DAY(J17)&amp;"-"&amp;DAY(P17)&amp;"日"</f>
        <v>8-14日</v>
      </c>
      <c r="S33" s="216" t="str">
        <f>DAY(Q17)&amp;"-"&amp;DAY(C32)&amp;"日"</f>
        <v>15-21日</v>
      </c>
      <c r="T33" s="216" t="str">
        <f>DAY(D32)&amp;"-"&amp;DAY(J32)&amp;"日"</f>
        <v>22-28日</v>
      </c>
      <c r="U33" s="216" t="str">
        <f>DAY(K32)&amp;"-"&amp;DAY(M32)&amp;"日"</f>
        <v>29-31日</v>
      </c>
      <c r="V33" s="141" t="str">
        <f>DAY(C17)&amp;"-"&amp;DAY(M32)&amp;"日"</f>
        <v>1-31日</v>
      </c>
    </row>
    <row r="34" spans="2:22" ht="20" thickTop="1">
      <c r="B34" s="154" t="s">
        <v>80</v>
      </c>
      <c r="C34" s="155"/>
      <c r="D34" s="155">
        <v>4830</v>
      </c>
      <c r="E34" s="155"/>
      <c r="F34" s="217"/>
      <c r="G34" s="156"/>
      <c r="H34" s="155"/>
      <c r="I34" s="155">
        <v>3000</v>
      </c>
      <c r="J34" s="155"/>
      <c r="K34" s="155">
        <v>2000</v>
      </c>
      <c r="L34" s="155"/>
      <c r="M34" s="157"/>
      <c r="N34" s="169"/>
      <c r="O34" s="169"/>
      <c r="P34" s="154" t="s">
        <v>80</v>
      </c>
      <c r="Q34" s="252">
        <f>SUM(C19:I19)</f>
        <v>9258</v>
      </c>
      <c r="R34" s="252">
        <f>SUM(J19:P19)</f>
        <v>9084</v>
      </c>
      <c r="S34" s="252">
        <f>SUM(Q19:V19,C34)</f>
        <v>8416</v>
      </c>
      <c r="T34" s="252">
        <f>SUM(D34:J34)</f>
        <v>7830</v>
      </c>
      <c r="U34" s="252">
        <f>SUM(K34:M34)</f>
        <v>2000</v>
      </c>
      <c r="V34" s="253">
        <f>SUM(Q34:U34)</f>
        <v>36588</v>
      </c>
    </row>
    <row r="35" spans="2:22" ht="19">
      <c r="B35" s="158" t="s">
        <v>81</v>
      </c>
      <c r="C35" s="159"/>
      <c r="D35" s="159"/>
      <c r="E35" s="159"/>
      <c r="F35" s="159"/>
      <c r="G35" s="160"/>
      <c r="H35" s="159"/>
      <c r="I35" s="159"/>
      <c r="J35" s="159"/>
      <c r="K35" s="159"/>
      <c r="L35" s="159"/>
      <c r="M35" s="161">
        <v>5000</v>
      </c>
      <c r="N35" s="169"/>
      <c r="O35" s="169"/>
      <c r="P35" s="158" t="s">
        <v>81</v>
      </c>
      <c r="Q35" s="254">
        <f t="shared" ref="Q35:Q43" si="8">SUM(C20:I20)</f>
        <v>0</v>
      </c>
      <c r="R35" s="254">
        <f t="shared" ref="R35:R43" si="9">SUM(J20:P20)</f>
        <v>3000</v>
      </c>
      <c r="S35" s="254">
        <f t="shared" ref="S35:S43" si="10">SUM(Q20:V20,C35)</f>
        <v>231</v>
      </c>
      <c r="T35" s="254">
        <f>SUM(D35:J35)</f>
        <v>0</v>
      </c>
      <c r="U35" s="255">
        <f>SUM(K35:M35)</f>
        <v>5000</v>
      </c>
      <c r="V35" s="256">
        <f>SUM(Q35:U35)</f>
        <v>8231</v>
      </c>
    </row>
    <row r="36" spans="2:22" ht="19">
      <c r="B36" s="154" t="s">
        <v>82</v>
      </c>
      <c r="C36" s="155"/>
      <c r="D36" s="155">
        <v>550</v>
      </c>
      <c r="E36" s="155"/>
      <c r="F36" s="155"/>
      <c r="G36" s="156"/>
      <c r="H36" s="155"/>
      <c r="I36" s="155"/>
      <c r="J36" s="155">
        <v>3000</v>
      </c>
      <c r="K36" s="155"/>
      <c r="L36" s="155"/>
      <c r="M36" s="157"/>
      <c r="N36" s="169"/>
      <c r="O36" s="169"/>
      <c r="P36" s="154" t="s">
        <v>82</v>
      </c>
      <c r="Q36" s="258">
        <f t="shared" si="8"/>
        <v>0</v>
      </c>
      <c r="R36" s="258">
        <f t="shared" si="9"/>
        <v>2450</v>
      </c>
      <c r="S36" s="258">
        <f t="shared" si="10"/>
        <v>0</v>
      </c>
      <c r="T36" s="258">
        <f t="shared" ref="T36:T43" si="11">SUM(D36:J36)</f>
        <v>3550</v>
      </c>
      <c r="U36" s="252">
        <f t="shared" ref="U36:U43" si="12">SUM(K36:M36)</f>
        <v>0</v>
      </c>
      <c r="V36" s="259">
        <f t="shared" ref="V36:V43" si="13">SUM(Q36:U36)</f>
        <v>6000</v>
      </c>
    </row>
    <row r="37" spans="2:22" ht="19">
      <c r="B37" s="158" t="s">
        <v>83</v>
      </c>
      <c r="C37" s="159"/>
      <c r="D37" s="159"/>
      <c r="E37" s="159"/>
      <c r="F37" s="159"/>
      <c r="G37" s="160"/>
      <c r="H37" s="159"/>
      <c r="I37" s="159"/>
      <c r="J37" s="159"/>
      <c r="K37" s="159"/>
      <c r="L37" s="159"/>
      <c r="M37" s="161"/>
      <c r="N37" s="169"/>
      <c r="O37" s="169"/>
      <c r="P37" s="158" t="s">
        <v>83</v>
      </c>
      <c r="Q37" s="254">
        <f t="shared" si="8"/>
        <v>275</v>
      </c>
      <c r="R37" s="254">
        <f t="shared" si="9"/>
        <v>5000</v>
      </c>
      <c r="S37" s="254">
        <f t="shared" si="10"/>
        <v>0</v>
      </c>
      <c r="T37" s="254">
        <f t="shared" si="11"/>
        <v>0</v>
      </c>
      <c r="U37" s="255">
        <f t="shared" si="12"/>
        <v>0</v>
      </c>
      <c r="V37" s="256">
        <f>SUM(Q37:U37)</f>
        <v>5275</v>
      </c>
    </row>
    <row r="38" spans="2:22" ht="19">
      <c r="B38" s="154" t="s">
        <v>84</v>
      </c>
      <c r="C38" s="155"/>
      <c r="D38" s="155"/>
      <c r="E38" s="155"/>
      <c r="F38" s="155"/>
      <c r="G38" s="156"/>
      <c r="H38" s="155"/>
      <c r="I38" s="155"/>
      <c r="J38" s="155"/>
      <c r="K38" s="155"/>
      <c r="L38" s="155"/>
      <c r="M38" s="157"/>
      <c r="N38" s="169"/>
      <c r="O38" s="169"/>
      <c r="P38" s="154" t="s">
        <v>84</v>
      </c>
      <c r="Q38" s="258">
        <f t="shared" si="8"/>
        <v>0</v>
      </c>
      <c r="R38" s="258">
        <f t="shared" si="9"/>
        <v>0</v>
      </c>
      <c r="S38" s="258">
        <f t="shared" si="10"/>
        <v>10000</v>
      </c>
      <c r="T38" s="258">
        <f t="shared" si="11"/>
        <v>0</v>
      </c>
      <c r="U38" s="252">
        <f t="shared" si="12"/>
        <v>0</v>
      </c>
      <c r="V38" s="259">
        <f t="shared" si="13"/>
        <v>10000</v>
      </c>
    </row>
    <row r="39" spans="2:22" ht="19">
      <c r="B39" s="158" t="s">
        <v>85</v>
      </c>
      <c r="C39" s="159"/>
      <c r="D39" s="159"/>
      <c r="E39" s="159"/>
      <c r="F39" s="159">
        <v>1826</v>
      </c>
      <c r="G39" s="160"/>
      <c r="H39" s="159"/>
      <c r="I39" s="159"/>
      <c r="J39" s="159"/>
      <c r="K39" s="159"/>
      <c r="L39" s="159"/>
      <c r="M39" s="161"/>
      <c r="N39" s="169"/>
      <c r="O39" s="169"/>
      <c r="P39" s="158" t="s">
        <v>85</v>
      </c>
      <c r="Q39" s="254">
        <f t="shared" si="8"/>
        <v>0</v>
      </c>
      <c r="R39" s="254">
        <f t="shared" si="9"/>
        <v>1650</v>
      </c>
      <c r="S39" s="254">
        <f t="shared" si="10"/>
        <v>0</v>
      </c>
      <c r="T39" s="254">
        <f t="shared" si="11"/>
        <v>1826</v>
      </c>
      <c r="U39" s="255">
        <f t="shared" si="12"/>
        <v>0</v>
      </c>
      <c r="V39" s="256">
        <f t="shared" si="13"/>
        <v>3476</v>
      </c>
    </row>
    <row r="40" spans="2:22" ht="19">
      <c r="B40" s="154" t="s">
        <v>86</v>
      </c>
      <c r="C40" s="155"/>
      <c r="D40" s="155"/>
      <c r="E40" s="155"/>
      <c r="F40" s="155"/>
      <c r="G40" s="156"/>
      <c r="H40" s="155"/>
      <c r="I40" s="155"/>
      <c r="J40" s="155"/>
      <c r="K40" s="155"/>
      <c r="L40" s="155"/>
      <c r="M40" s="157"/>
      <c r="N40" s="169"/>
      <c r="O40" s="169"/>
      <c r="P40" s="154" t="s">
        <v>86</v>
      </c>
      <c r="Q40" s="258">
        <f t="shared" si="8"/>
        <v>0</v>
      </c>
      <c r="R40" s="258">
        <f t="shared" si="9"/>
        <v>0</v>
      </c>
      <c r="S40" s="258">
        <f t="shared" si="10"/>
        <v>0</v>
      </c>
      <c r="T40" s="258">
        <f t="shared" si="11"/>
        <v>0</v>
      </c>
      <c r="U40" s="252">
        <f t="shared" si="12"/>
        <v>0</v>
      </c>
      <c r="V40" s="259">
        <f>SUM(Q40:U40)</f>
        <v>0</v>
      </c>
    </row>
    <row r="41" spans="2:22" ht="19">
      <c r="B41" s="158">
        <f>設定!J12</f>
        <v>0</v>
      </c>
      <c r="C41" s="159"/>
      <c r="D41" s="159"/>
      <c r="E41" s="159"/>
      <c r="F41" s="159"/>
      <c r="G41" s="160"/>
      <c r="H41" s="159"/>
      <c r="I41" s="159"/>
      <c r="J41" s="159"/>
      <c r="K41" s="159"/>
      <c r="L41" s="159"/>
      <c r="M41" s="161"/>
      <c r="N41" s="169"/>
      <c r="O41" s="169"/>
      <c r="P41" s="158">
        <f>設定!J12</f>
        <v>0</v>
      </c>
      <c r="Q41" s="254">
        <f t="shared" si="8"/>
        <v>0</v>
      </c>
      <c r="R41" s="254">
        <f t="shared" si="9"/>
        <v>0</v>
      </c>
      <c r="S41" s="254">
        <f t="shared" si="10"/>
        <v>0</v>
      </c>
      <c r="T41" s="254">
        <f t="shared" si="11"/>
        <v>0</v>
      </c>
      <c r="U41" s="255">
        <f t="shared" si="12"/>
        <v>0</v>
      </c>
      <c r="V41" s="256">
        <f t="shared" si="13"/>
        <v>0</v>
      </c>
    </row>
    <row r="42" spans="2:22" ht="19">
      <c r="B42" s="154">
        <f>設定!J13</f>
        <v>0</v>
      </c>
      <c r="C42" s="155"/>
      <c r="D42" s="155"/>
      <c r="E42" s="155"/>
      <c r="F42" s="155"/>
      <c r="G42" s="156"/>
      <c r="H42" s="155"/>
      <c r="I42" s="155"/>
      <c r="J42" s="155"/>
      <c r="K42" s="155"/>
      <c r="L42" s="155"/>
      <c r="M42" s="157"/>
      <c r="N42" s="169"/>
      <c r="O42" s="169"/>
      <c r="P42" s="257">
        <f>設定!J13</f>
        <v>0</v>
      </c>
      <c r="Q42" s="258">
        <f t="shared" si="8"/>
        <v>0</v>
      </c>
      <c r="R42" s="258">
        <f t="shared" si="9"/>
        <v>0</v>
      </c>
      <c r="S42" s="258">
        <f t="shared" si="10"/>
        <v>0</v>
      </c>
      <c r="T42" s="258">
        <f t="shared" si="11"/>
        <v>0</v>
      </c>
      <c r="U42" s="252">
        <f t="shared" si="12"/>
        <v>0</v>
      </c>
      <c r="V42" s="259">
        <f t="shared" si="13"/>
        <v>0</v>
      </c>
    </row>
    <row r="43" spans="2:22" ht="19">
      <c r="B43" s="158">
        <f>設定!J14</f>
        <v>0</v>
      </c>
      <c r="C43" s="159"/>
      <c r="D43" s="159"/>
      <c r="E43" s="159"/>
      <c r="F43" s="159"/>
      <c r="G43" s="160"/>
      <c r="H43" s="159"/>
      <c r="I43" s="159"/>
      <c r="J43" s="159"/>
      <c r="K43" s="159"/>
      <c r="L43" s="159"/>
      <c r="M43" s="161"/>
      <c r="N43" s="169"/>
      <c r="O43" s="169"/>
      <c r="P43" s="158">
        <f>設定!J14</f>
        <v>0</v>
      </c>
      <c r="Q43" s="254">
        <f t="shared" si="8"/>
        <v>0</v>
      </c>
      <c r="R43" s="254">
        <f t="shared" si="9"/>
        <v>0</v>
      </c>
      <c r="S43" s="254">
        <f t="shared" si="10"/>
        <v>0</v>
      </c>
      <c r="T43" s="254">
        <f t="shared" si="11"/>
        <v>0</v>
      </c>
      <c r="U43" s="255">
        <f t="shared" si="12"/>
        <v>0</v>
      </c>
      <c r="V43" s="256">
        <f t="shared" si="13"/>
        <v>0</v>
      </c>
    </row>
    <row r="44" spans="2:22">
      <c r="B44" s="173" t="s">
        <v>47</v>
      </c>
      <c r="C44" s="174"/>
      <c r="D44" s="174"/>
      <c r="E44" s="174"/>
      <c r="F44" s="174"/>
      <c r="G44" s="250"/>
      <c r="H44" s="174"/>
      <c r="I44" s="174"/>
      <c r="J44" s="174"/>
      <c r="K44" s="174"/>
      <c r="L44" s="174"/>
      <c r="M44" s="175"/>
      <c r="N44" s="176"/>
      <c r="O44" s="176"/>
      <c r="P44" s="158" t="s">
        <v>47</v>
      </c>
      <c r="Q44" s="159"/>
      <c r="R44" s="159"/>
      <c r="S44" s="159"/>
      <c r="T44" s="159"/>
      <c r="U44" s="159"/>
      <c r="V44" s="177"/>
    </row>
    <row r="45" spans="2:22" ht="19" thickBot="1">
      <c r="B45" s="184" t="s">
        <v>17</v>
      </c>
      <c r="C45" s="166">
        <f>SUM(C34:C43)</f>
        <v>0</v>
      </c>
      <c r="D45" s="166">
        <f t="shared" ref="D45:L45" si="14">SUM(D34:D43)</f>
        <v>5380</v>
      </c>
      <c r="E45" s="166">
        <f>SUM(E34:E43)</f>
        <v>0</v>
      </c>
      <c r="F45" s="166">
        <f t="shared" si="14"/>
        <v>1826</v>
      </c>
      <c r="G45" s="167">
        <f t="shared" si="14"/>
        <v>0</v>
      </c>
      <c r="H45" s="166">
        <f t="shared" si="14"/>
        <v>0</v>
      </c>
      <c r="I45" s="166">
        <f>SUM(I34:I43)</f>
        <v>3000</v>
      </c>
      <c r="J45" s="166">
        <f t="shared" si="14"/>
        <v>3000</v>
      </c>
      <c r="K45" s="166">
        <f>SUM(K34:K43)</f>
        <v>2000</v>
      </c>
      <c r="L45" s="166">
        <f t="shared" si="14"/>
        <v>0</v>
      </c>
      <c r="M45" s="168">
        <f>SUM(M34:M43)</f>
        <v>5000</v>
      </c>
      <c r="N45" s="169"/>
      <c r="O45" s="169"/>
      <c r="P45" s="260" t="s">
        <v>17</v>
      </c>
      <c r="Q45" s="261">
        <f>SUM(Q34:Q43)</f>
        <v>9533</v>
      </c>
      <c r="R45" s="261">
        <f>SUM(R34:R43)</f>
        <v>21184</v>
      </c>
      <c r="S45" s="261">
        <f t="shared" ref="S45:V45" si="15">SUM(S34:S43)</f>
        <v>18647</v>
      </c>
      <c r="T45" s="261">
        <f t="shared" si="15"/>
        <v>13206</v>
      </c>
      <c r="U45" s="261">
        <f t="shared" si="15"/>
        <v>7000</v>
      </c>
      <c r="V45" s="262">
        <f t="shared" si="15"/>
        <v>69570</v>
      </c>
    </row>
    <row r="46" spans="2:22" ht="19" thickTop="1"/>
  </sheetData>
  <sheetProtection formatCells="0" formatColumns="0" formatRows="0" insertHyperlinks="0" selectLockedCells="1" sort="0" autoFilter="0" pivotTables="0"/>
  <mergeCells count="15">
    <mergeCell ref="T11:V11"/>
    <mergeCell ref="T12:V12"/>
    <mergeCell ref="T13:V13"/>
    <mergeCell ref="T2:V2"/>
    <mergeCell ref="T3:V3"/>
    <mergeCell ref="T6:V6"/>
    <mergeCell ref="T7:V7"/>
    <mergeCell ref="T9:V9"/>
    <mergeCell ref="T10:V10"/>
    <mergeCell ref="P2:R2"/>
    <mergeCell ref="D2:E2"/>
    <mergeCell ref="G2:H2"/>
    <mergeCell ref="I2:J2"/>
    <mergeCell ref="K2:L2"/>
    <mergeCell ref="M2:N2"/>
  </mergeCells>
  <phoneticPr fontId="1"/>
  <conditionalFormatting sqref="K19:K20 K29 K15">
    <cfRule type="expression" dxfId="538" priority="36">
      <formula>#REF!="浪費"</formula>
    </cfRule>
    <cfRule type="expression" dxfId="537" priority="37">
      <formula>#REF!="投資"</formula>
    </cfRule>
    <cfRule type="expression" dxfId="536" priority="38">
      <formula>#REF!="不明"</formula>
    </cfRule>
  </conditionalFormatting>
  <conditionalFormatting sqref="J19:J20 J29 J46:J137 J15">
    <cfRule type="expression" dxfId="535" priority="33">
      <formula>#REF!="浪費"</formula>
    </cfRule>
    <cfRule type="expression" dxfId="534" priority="34">
      <formula>#REF!="投資"</formula>
    </cfRule>
    <cfRule type="expression" dxfId="533" priority="35">
      <formula>#REF!="不明"</formula>
    </cfRule>
  </conditionalFormatting>
  <conditionalFormatting sqref="C30">
    <cfRule type="cellIs" dxfId="532" priority="32" operator="equal">
      <formula>0</formula>
    </cfRule>
  </conditionalFormatting>
  <conditionalFormatting sqref="C30:V30 C45:M45">
    <cfRule type="cellIs" dxfId="531" priority="9" operator="equal">
      <formula>0</formula>
    </cfRule>
    <cfRule type="cellIs" dxfId="530" priority="31" operator="equal">
      <formula>0</formula>
    </cfRule>
  </conditionalFormatting>
  <conditionalFormatting sqref="R30:T30">
    <cfRule type="cellIs" dxfId="529" priority="30" operator="equal">
      <formula>0</formula>
    </cfRule>
  </conditionalFormatting>
  <conditionalFormatting sqref="U30:V30">
    <cfRule type="cellIs" dxfId="528" priority="29" operator="equal">
      <formula>0</formula>
    </cfRule>
  </conditionalFormatting>
  <conditionalFormatting sqref="K21:K28">
    <cfRule type="expression" dxfId="527" priority="26">
      <formula>#REF!="浪費"</formula>
    </cfRule>
    <cfRule type="expression" dxfId="526" priority="27">
      <formula>#REF!="投資"</formula>
    </cfRule>
    <cfRule type="expression" dxfId="525" priority="28">
      <formula>#REF!="不明"</formula>
    </cfRule>
  </conditionalFormatting>
  <conditionalFormatting sqref="J21:J28">
    <cfRule type="expression" dxfId="524" priority="23">
      <formula>#REF!="浪費"</formula>
    </cfRule>
    <cfRule type="expression" dxfId="523" priority="24">
      <formula>#REF!="投資"</formula>
    </cfRule>
    <cfRule type="expression" dxfId="522" priority="25">
      <formula>#REF!="不明"</formula>
    </cfRule>
  </conditionalFormatting>
  <conditionalFormatting sqref="K34:K43">
    <cfRule type="expression" dxfId="521" priority="20">
      <formula>#REF!="浪費"</formula>
    </cfRule>
    <cfRule type="expression" dxfId="520" priority="21">
      <formula>#REF!="投資"</formula>
    </cfRule>
    <cfRule type="expression" dxfId="519" priority="22">
      <formula>#REF!="不明"</formula>
    </cfRule>
  </conditionalFormatting>
  <conditionalFormatting sqref="J34:J43">
    <cfRule type="expression" dxfId="518" priority="17">
      <formula>#REF!="浪費"</formula>
    </cfRule>
    <cfRule type="expression" dxfId="517" priority="18">
      <formula>#REF!="投資"</formula>
    </cfRule>
    <cfRule type="expression" dxfId="516" priority="19">
      <formula>#REF!="不明"</formula>
    </cfRule>
  </conditionalFormatting>
  <conditionalFormatting sqref="K44">
    <cfRule type="expression" dxfId="515" priority="14">
      <formula>#REF!="浪費"</formula>
    </cfRule>
    <cfRule type="expression" dxfId="514" priority="15">
      <formula>#REF!="投資"</formula>
    </cfRule>
    <cfRule type="expression" dxfId="513" priority="16">
      <formula>#REF!="不明"</formula>
    </cfRule>
  </conditionalFormatting>
  <conditionalFormatting sqref="J44">
    <cfRule type="expression" dxfId="512" priority="11">
      <formula>#REF!="浪費"</formula>
    </cfRule>
    <cfRule type="expression" dxfId="511" priority="12">
      <formula>#REF!="投資"</formula>
    </cfRule>
    <cfRule type="expression" dxfId="510" priority="13">
      <formula>#REF!="不明"</formula>
    </cfRule>
  </conditionalFormatting>
  <conditionalFormatting sqref="Q44:V45">
    <cfRule type="cellIs" dxfId="509" priority="10" operator="equal">
      <formula>0</formula>
    </cfRule>
  </conditionalFormatting>
  <conditionalFormatting sqref="E14 H14 J14 L14 N14 Q14 R4:R14 T3:V3 T7:V7 T10:V10 T13:V13">
    <cfRule type="cellIs" dxfId="508" priority="8" operator="equal">
      <formula>0</formula>
    </cfRule>
  </conditionalFormatting>
  <conditionalFormatting sqref="C17:V18">
    <cfRule type="expression" dxfId="507" priority="5">
      <formula>C$16=1</formula>
    </cfRule>
    <cfRule type="expression" dxfId="506" priority="6">
      <formula>C$16=7</formula>
    </cfRule>
    <cfRule type="expression" dxfId="505" priority="7">
      <formula>COUNTIF(祝日,C$17)=1</formula>
    </cfRule>
  </conditionalFormatting>
  <conditionalFormatting sqref="C32:M33">
    <cfRule type="expression" dxfId="504" priority="2">
      <formula>C$31=7</formula>
    </cfRule>
    <cfRule type="expression" dxfId="503" priority="3">
      <formula>C$31=1</formula>
    </cfRule>
    <cfRule type="expression" dxfId="502" priority="4">
      <formula>COUNTIF(祝日,C$32)=1</formula>
    </cfRule>
  </conditionalFormatting>
  <conditionalFormatting sqref="Q34:V43">
    <cfRule type="cellIs" dxfId="501" priority="1" operator="equal">
      <formula>0</formula>
    </cfRule>
  </conditionalFormatting>
  <pageMargins left="0" right="0" top="0" bottom="0" header="0.31496062992125984" footer="0.31496062992125984"/>
  <pageSetup paperSize="9" scale="56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47E51-00D7-4C3D-99EF-5FA2D02B54A0}">
  <sheetPr codeName="Sheet20">
    <tabColor theme="8" tint="0.59999389629810485"/>
    <pageSetUpPr fitToPage="1"/>
  </sheetPr>
  <dimension ref="A1:AH46"/>
  <sheetViews>
    <sheetView showGridLines="0" zoomScaleNormal="100" zoomScalePageLayoutView="90" workbookViewId="0"/>
  </sheetViews>
  <sheetFormatPr baseColWidth="10" defaultColWidth="8.83203125" defaultRowHeight="18"/>
  <cols>
    <col min="1" max="1" width="3" style="105" customWidth="1"/>
    <col min="2" max="2" width="10.5" style="114" customWidth="1"/>
    <col min="3" max="5" width="11.1640625" style="101" customWidth="1"/>
    <col min="6" max="6" width="11.1640625" style="105" customWidth="1"/>
    <col min="7" max="8" width="11.1640625" style="101" customWidth="1"/>
    <col min="9" max="9" width="11.1640625" style="103" customWidth="1"/>
    <col min="10" max="10" width="11.1640625" style="102" customWidth="1"/>
    <col min="11" max="11" width="11.1640625" style="103" customWidth="1"/>
    <col min="12" max="12" width="11.1640625" style="104" customWidth="1"/>
    <col min="13" max="22" width="11.1640625" style="103" customWidth="1"/>
    <col min="23" max="34" width="10.6640625" style="105" customWidth="1"/>
    <col min="35" max="46" width="8.6640625" style="105" customWidth="1"/>
    <col min="47" max="16384" width="8.83203125" style="105"/>
  </cols>
  <sheetData>
    <row r="1" spans="1:22" ht="22" customHeight="1" thickBot="1">
      <c r="A1" s="106"/>
      <c r="B1" s="108"/>
      <c r="C1" s="109"/>
      <c r="D1" s="109"/>
      <c r="E1" s="110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11"/>
      <c r="R1" s="111"/>
      <c r="S1" s="105"/>
      <c r="T1" s="105"/>
      <c r="U1" s="105"/>
      <c r="V1" s="105"/>
    </row>
    <row r="2" spans="1:22" s="112" customFormat="1" ht="22" customHeight="1" thickTop="1">
      <c r="D2" s="391" t="s">
        <v>10</v>
      </c>
      <c r="E2" s="392"/>
      <c r="F2" s="170"/>
      <c r="G2" s="391" t="s">
        <v>135</v>
      </c>
      <c r="H2" s="392"/>
      <c r="I2" s="391" t="s">
        <v>136</v>
      </c>
      <c r="J2" s="392"/>
      <c r="K2" s="391" t="s">
        <v>137</v>
      </c>
      <c r="L2" s="392"/>
      <c r="M2" s="391" t="s">
        <v>138</v>
      </c>
      <c r="N2" s="392"/>
      <c r="O2" s="170"/>
      <c r="P2" s="388" t="s">
        <v>139</v>
      </c>
      <c r="Q2" s="389"/>
      <c r="R2" s="390"/>
      <c r="S2" s="171"/>
      <c r="T2" s="394" t="s">
        <v>140</v>
      </c>
      <c r="U2" s="395"/>
      <c r="V2" s="396"/>
    </row>
    <row r="3" spans="1:22" s="112" customFormat="1" ht="22" customHeight="1" thickBot="1">
      <c r="D3" s="131" t="s">
        <v>11</v>
      </c>
      <c r="E3" s="132" t="s">
        <v>9</v>
      </c>
      <c r="F3" s="98"/>
      <c r="G3" s="131" t="s">
        <v>11</v>
      </c>
      <c r="H3" s="132" t="s">
        <v>9</v>
      </c>
      <c r="I3" s="131" t="s">
        <v>11</v>
      </c>
      <c r="J3" s="132" t="s">
        <v>9</v>
      </c>
      <c r="K3" s="131" t="s">
        <v>19</v>
      </c>
      <c r="L3" s="132" t="s">
        <v>9</v>
      </c>
      <c r="M3" s="131" t="s">
        <v>19</v>
      </c>
      <c r="N3" s="132" t="s">
        <v>9</v>
      </c>
      <c r="O3" s="98"/>
      <c r="P3" s="131" t="s">
        <v>19</v>
      </c>
      <c r="Q3" s="234" t="s">
        <v>41</v>
      </c>
      <c r="R3" s="132" t="s">
        <v>9</v>
      </c>
      <c r="T3" s="397">
        <f>特別費!P6</f>
        <v>0</v>
      </c>
      <c r="U3" s="398"/>
      <c r="V3" s="399"/>
    </row>
    <row r="4" spans="1:22" s="112" customFormat="1" ht="22" customHeight="1" thickTop="1">
      <c r="D4" s="231">
        <f>設定!B5</f>
        <v>0</v>
      </c>
      <c r="E4" s="227"/>
      <c r="F4" s="153"/>
      <c r="G4" s="231" t="str">
        <f>設定!D5</f>
        <v>所得税</v>
      </c>
      <c r="H4" s="227"/>
      <c r="I4" s="231">
        <f>設定!F5</f>
        <v>0</v>
      </c>
      <c r="J4" s="227"/>
      <c r="K4" s="228"/>
      <c r="L4" s="229"/>
      <c r="M4" s="231" t="str">
        <f>設定!H5</f>
        <v>住居費</v>
      </c>
      <c r="N4" s="227"/>
      <c r="O4" s="153"/>
      <c r="P4" s="231" t="str">
        <f>設定!J5</f>
        <v>食費</v>
      </c>
      <c r="Q4" s="230"/>
      <c r="R4" s="233">
        <f>V34</f>
        <v>0</v>
      </c>
      <c r="T4" s="170"/>
      <c r="U4" s="170"/>
      <c r="V4" s="170"/>
    </row>
    <row r="5" spans="1:22" s="112" customFormat="1" ht="22" customHeight="1" thickBot="1">
      <c r="D5" s="231">
        <f>設定!B6</f>
        <v>0</v>
      </c>
      <c r="E5" s="227"/>
      <c r="F5" s="153"/>
      <c r="G5" s="231" t="str">
        <f>設定!D6</f>
        <v>住民税</v>
      </c>
      <c r="H5" s="227"/>
      <c r="I5" s="231">
        <f>設定!F6</f>
        <v>0</v>
      </c>
      <c r="J5" s="227"/>
      <c r="K5" s="228"/>
      <c r="L5" s="229"/>
      <c r="M5" s="231">
        <f>設定!H6</f>
        <v>0</v>
      </c>
      <c r="N5" s="227"/>
      <c r="O5" s="153"/>
      <c r="P5" s="231">
        <f>設定!J6</f>
        <v>0</v>
      </c>
      <c r="Q5" s="230"/>
      <c r="R5" s="233">
        <f t="shared" ref="R5:R13" si="0">V35</f>
        <v>0</v>
      </c>
      <c r="T5" s="134" t="s">
        <v>141</v>
      </c>
      <c r="U5" s="172"/>
      <c r="V5" s="172"/>
    </row>
    <row r="6" spans="1:22" s="112" customFormat="1" ht="22" customHeight="1" thickTop="1">
      <c r="D6" s="231">
        <f>設定!B7</f>
        <v>0</v>
      </c>
      <c r="E6" s="227"/>
      <c r="F6" s="153"/>
      <c r="G6" s="231" t="str">
        <f>設定!D7</f>
        <v>健康保険</v>
      </c>
      <c r="H6" s="227"/>
      <c r="I6" s="231">
        <f>設定!F7</f>
        <v>0</v>
      </c>
      <c r="J6" s="227"/>
      <c r="K6" s="228"/>
      <c r="L6" s="229"/>
      <c r="M6" s="231">
        <f>設定!H7</f>
        <v>0</v>
      </c>
      <c r="N6" s="227"/>
      <c r="O6" s="153"/>
      <c r="P6" s="231">
        <f>設定!J7</f>
        <v>0</v>
      </c>
      <c r="Q6" s="230"/>
      <c r="R6" s="233">
        <f t="shared" si="0"/>
        <v>0</v>
      </c>
      <c r="T6" s="394" t="s">
        <v>41</v>
      </c>
      <c r="U6" s="395"/>
      <c r="V6" s="396"/>
    </row>
    <row r="7" spans="1:22" s="112" customFormat="1" ht="22" customHeight="1" thickBot="1">
      <c r="D7" s="231">
        <f>設定!B8</f>
        <v>0</v>
      </c>
      <c r="E7" s="227"/>
      <c r="F7" s="153"/>
      <c r="G7" s="231" t="str">
        <f>設定!D8</f>
        <v>厚生年金</v>
      </c>
      <c r="H7" s="227"/>
      <c r="I7" s="231">
        <f>設定!F8</f>
        <v>0</v>
      </c>
      <c r="J7" s="227"/>
      <c r="K7" s="228"/>
      <c r="L7" s="229"/>
      <c r="M7" s="231">
        <f>設定!H8</f>
        <v>0</v>
      </c>
      <c r="N7" s="227"/>
      <c r="O7" s="153"/>
      <c r="P7" s="231">
        <f>設定!J8</f>
        <v>0</v>
      </c>
      <c r="Q7" s="230"/>
      <c r="R7" s="233">
        <f t="shared" si="0"/>
        <v>0</v>
      </c>
      <c r="T7" s="397">
        <f>E14-SUM(H14,J14,N14,T3,L14)</f>
        <v>0</v>
      </c>
      <c r="U7" s="398"/>
      <c r="V7" s="399"/>
    </row>
    <row r="8" spans="1:22" s="112" customFormat="1" ht="22" customHeight="1" thickTop="1" thickBot="1">
      <c r="D8" s="231">
        <f>設定!B9</f>
        <v>0</v>
      </c>
      <c r="E8" s="227"/>
      <c r="F8" s="153"/>
      <c r="G8" s="231">
        <f>設定!D9</f>
        <v>0</v>
      </c>
      <c r="H8" s="227"/>
      <c r="I8" s="231">
        <f>設定!F9</f>
        <v>0</v>
      </c>
      <c r="J8" s="227"/>
      <c r="K8" s="228"/>
      <c r="L8" s="229"/>
      <c r="M8" s="231">
        <f>設定!H9</f>
        <v>0</v>
      </c>
      <c r="N8" s="227"/>
      <c r="O8" s="153"/>
      <c r="P8" s="231">
        <f>設定!J9</f>
        <v>0</v>
      </c>
      <c r="Q8" s="230"/>
      <c r="R8" s="233">
        <f t="shared" si="0"/>
        <v>0</v>
      </c>
      <c r="T8" s="190" t="s">
        <v>142</v>
      </c>
      <c r="U8" s="190"/>
      <c r="V8" s="190"/>
    </row>
    <row r="9" spans="1:22" s="112" customFormat="1" ht="22" customHeight="1" thickTop="1">
      <c r="D9" s="231">
        <f>設定!B10</f>
        <v>0</v>
      </c>
      <c r="E9" s="227"/>
      <c r="F9" s="153"/>
      <c r="G9" s="231">
        <f>設定!D10</f>
        <v>0</v>
      </c>
      <c r="H9" s="227"/>
      <c r="I9" s="231">
        <f>設定!F10</f>
        <v>0</v>
      </c>
      <c r="J9" s="227"/>
      <c r="K9" s="228"/>
      <c r="L9" s="229"/>
      <c r="M9" s="231">
        <f>設定!H10</f>
        <v>0</v>
      </c>
      <c r="N9" s="227"/>
      <c r="O9" s="153"/>
      <c r="P9" s="231">
        <f>設定!J10</f>
        <v>0</v>
      </c>
      <c r="Q9" s="230"/>
      <c r="R9" s="233">
        <f t="shared" si="0"/>
        <v>0</v>
      </c>
      <c r="T9" s="394" t="s">
        <v>29</v>
      </c>
      <c r="U9" s="395"/>
      <c r="V9" s="396"/>
    </row>
    <row r="10" spans="1:22" s="112" customFormat="1" ht="22" customHeight="1" thickBot="1">
      <c r="D10" s="231">
        <f>設定!B11</f>
        <v>0</v>
      </c>
      <c r="E10" s="227"/>
      <c r="F10" s="153"/>
      <c r="G10" s="231">
        <f>設定!D11</f>
        <v>0</v>
      </c>
      <c r="H10" s="227"/>
      <c r="I10" s="231">
        <f>設定!F11</f>
        <v>0</v>
      </c>
      <c r="J10" s="227"/>
      <c r="K10" s="228"/>
      <c r="L10" s="229"/>
      <c r="M10" s="231">
        <f>設定!H11</f>
        <v>0</v>
      </c>
      <c r="N10" s="227"/>
      <c r="O10" s="153"/>
      <c r="P10" s="231">
        <f>設定!J11</f>
        <v>0</v>
      </c>
      <c r="Q10" s="230"/>
      <c r="R10" s="233">
        <f t="shared" si="0"/>
        <v>0</v>
      </c>
      <c r="T10" s="400">
        <f>SUM(H14,J14,N14,R14,T3,L14)</f>
        <v>0</v>
      </c>
      <c r="U10" s="401"/>
      <c r="V10" s="402"/>
    </row>
    <row r="11" spans="1:22" s="112" customFormat="1" ht="22" customHeight="1" thickTop="1" thickBot="1">
      <c r="D11" s="231">
        <f>設定!B12</f>
        <v>0</v>
      </c>
      <c r="E11" s="227"/>
      <c r="F11" s="153"/>
      <c r="G11" s="231">
        <f>設定!D12</f>
        <v>0</v>
      </c>
      <c r="H11" s="227"/>
      <c r="I11" s="231">
        <f>設定!F12</f>
        <v>0</v>
      </c>
      <c r="J11" s="227"/>
      <c r="K11" s="228"/>
      <c r="L11" s="229"/>
      <c r="M11" s="231">
        <f>設定!H12</f>
        <v>0</v>
      </c>
      <c r="N11" s="227"/>
      <c r="O11" s="153"/>
      <c r="P11" s="231">
        <f>設定!J12</f>
        <v>0</v>
      </c>
      <c r="Q11" s="230"/>
      <c r="R11" s="233">
        <f t="shared" si="0"/>
        <v>0</v>
      </c>
      <c r="T11" s="393" t="s">
        <v>58</v>
      </c>
      <c r="U11" s="393"/>
      <c r="V11" s="393"/>
    </row>
    <row r="12" spans="1:22" s="112" customFormat="1" ht="22" customHeight="1" thickTop="1">
      <c r="D12" s="231">
        <f>設定!B13</f>
        <v>0</v>
      </c>
      <c r="E12" s="227"/>
      <c r="F12" s="153"/>
      <c r="G12" s="231">
        <f>設定!D13</f>
        <v>0</v>
      </c>
      <c r="H12" s="227"/>
      <c r="I12" s="231">
        <f>設定!F13</f>
        <v>0</v>
      </c>
      <c r="J12" s="227"/>
      <c r="K12" s="228"/>
      <c r="L12" s="229"/>
      <c r="M12" s="231">
        <f>設定!H13</f>
        <v>0</v>
      </c>
      <c r="N12" s="227"/>
      <c r="O12" s="153"/>
      <c r="P12" s="231">
        <f>設定!J13</f>
        <v>0</v>
      </c>
      <c r="Q12" s="230"/>
      <c r="R12" s="233">
        <f t="shared" si="0"/>
        <v>0</v>
      </c>
      <c r="T12" s="394" t="s">
        <v>59</v>
      </c>
      <c r="U12" s="395"/>
      <c r="V12" s="396"/>
    </row>
    <row r="13" spans="1:22" s="112" customFormat="1" ht="22" customHeight="1" thickBot="1">
      <c r="D13" s="231">
        <f>設定!B14</f>
        <v>0</v>
      </c>
      <c r="E13" s="227"/>
      <c r="F13" s="153"/>
      <c r="G13" s="231">
        <f>設定!D14</f>
        <v>0</v>
      </c>
      <c r="H13" s="227"/>
      <c r="I13" s="231">
        <f>設定!F14</f>
        <v>0</v>
      </c>
      <c r="J13" s="227"/>
      <c r="K13" s="228"/>
      <c r="L13" s="229"/>
      <c r="M13" s="231">
        <f>設定!H14</f>
        <v>0</v>
      </c>
      <c r="N13" s="227"/>
      <c r="O13" s="153"/>
      <c r="P13" s="231">
        <f>設定!J14</f>
        <v>0</v>
      </c>
      <c r="Q13" s="230"/>
      <c r="R13" s="233">
        <f t="shared" si="0"/>
        <v>0</v>
      </c>
      <c r="T13" s="397">
        <f>E14-T10</f>
        <v>0</v>
      </c>
      <c r="U13" s="398"/>
      <c r="V13" s="399"/>
    </row>
    <row r="14" spans="1:22" s="112" customFormat="1" ht="22" customHeight="1" thickTop="1" thickBot="1">
      <c r="B14" s="220">
        <v>2023</v>
      </c>
      <c r="C14" s="220">
        <v>1</v>
      </c>
      <c r="D14" s="151" t="s">
        <v>48</v>
      </c>
      <c r="E14" s="232">
        <f>SUM(E4:E13)</f>
        <v>0</v>
      </c>
      <c r="F14" s="153"/>
      <c r="G14" s="151" t="s">
        <v>48</v>
      </c>
      <c r="H14" s="232">
        <f>SUM(H4:H13)</f>
        <v>0</v>
      </c>
      <c r="I14" s="151" t="s">
        <v>48</v>
      </c>
      <c r="J14" s="232">
        <f>SUM(J4:J13)</f>
        <v>0</v>
      </c>
      <c r="K14" s="151" t="s">
        <v>17</v>
      </c>
      <c r="L14" s="232">
        <f>SUM(L4:L13)</f>
        <v>0</v>
      </c>
      <c r="M14" s="151" t="s">
        <v>48</v>
      </c>
      <c r="N14" s="232">
        <f>SUM(N4:N13)</f>
        <v>0</v>
      </c>
      <c r="O14" s="153"/>
      <c r="P14" s="151" t="s">
        <v>48</v>
      </c>
      <c r="Q14" s="251">
        <f>SUM(Q4:Q13)</f>
        <v>0</v>
      </c>
      <c r="R14" s="232">
        <f>SUM(R4:R13)</f>
        <v>0</v>
      </c>
    </row>
    <row r="15" spans="1:22" s="112" customFormat="1" ht="22" customHeight="1" thickTop="1">
      <c r="B15" s="114"/>
      <c r="C15" s="101"/>
      <c r="D15" s="101"/>
      <c r="E15" s="101"/>
      <c r="F15" s="105"/>
      <c r="G15" s="101"/>
      <c r="H15" s="101"/>
      <c r="I15" s="103"/>
      <c r="J15" s="102"/>
      <c r="K15" s="103"/>
    </row>
    <row r="16" spans="1:22" s="112" customFormat="1" ht="22" customHeight="1" thickBot="1">
      <c r="B16" s="115" t="s">
        <v>46</v>
      </c>
      <c r="C16" s="211">
        <f>WEEKDAY(C17)</f>
        <v>1</v>
      </c>
      <c r="D16" s="211">
        <f t="shared" ref="D16:V16" si="1">WEEKDAY(D17)</f>
        <v>2</v>
      </c>
      <c r="E16" s="211">
        <f t="shared" si="1"/>
        <v>3</v>
      </c>
      <c r="F16" s="211">
        <f t="shared" si="1"/>
        <v>4</v>
      </c>
      <c r="G16" s="211">
        <f t="shared" si="1"/>
        <v>5</v>
      </c>
      <c r="H16" s="211">
        <f t="shared" si="1"/>
        <v>6</v>
      </c>
      <c r="I16" s="211">
        <f t="shared" si="1"/>
        <v>7</v>
      </c>
      <c r="J16" s="211">
        <f t="shared" si="1"/>
        <v>1</v>
      </c>
      <c r="K16" s="211">
        <f t="shared" si="1"/>
        <v>2</v>
      </c>
      <c r="L16" s="211">
        <f t="shared" si="1"/>
        <v>3</v>
      </c>
      <c r="M16" s="211">
        <f t="shared" si="1"/>
        <v>4</v>
      </c>
      <c r="N16" s="211">
        <f t="shared" si="1"/>
        <v>5</v>
      </c>
      <c r="O16" s="211">
        <f t="shared" si="1"/>
        <v>6</v>
      </c>
      <c r="P16" s="211">
        <f t="shared" si="1"/>
        <v>7</v>
      </c>
      <c r="Q16" s="211">
        <f t="shared" si="1"/>
        <v>1</v>
      </c>
      <c r="R16" s="211">
        <f t="shared" si="1"/>
        <v>2</v>
      </c>
      <c r="S16" s="211">
        <f t="shared" si="1"/>
        <v>3</v>
      </c>
      <c r="T16" s="211">
        <f t="shared" si="1"/>
        <v>4</v>
      </c>
      <c r="U16" s="211">
        <f t="shared" si="1"/>
        <v>5</v>
      </c>
      <c r="V16" s="211">
        <f t="shared" si="1"/>
        <v>6</v>
      </c>
    </row>
    <row r="17" spans="1:34" s="112" customFormat="1" ht="22" customHeight="1" thickTop="1">
      <c r="A17" s="116"/>
      <c r="B17" s="140" t="s">
        <v>62</v>
      </c>
      <c r="C17" s="212">
        <f>DATE(B14,C14,設定!L5)</f>
        <v>44927</v>
      </c>
      <c r="D17" s="212">
        <f>C17+1</f>
        <v>44928</v>
      </c>
      <c r="E17" s="212">
        <f>D17+1</f>
        <v>44929</v>
      </c>
      <c r="F17" s="212">
        <f t="shared" ref="F17:V17" si="2">E17+1</f>
        <v>44930</v>
      </c>
      <c r="G17" s="212">
        <f t="shared" si="2"/>
        <v>44931</v>
      </c>
      <c r="H17" s="212">
        <f t="shared" si="2"/>
        <v>44932</v>
      </c>
      <c r="I17" s="212">
        <f t="shared" si="2"/>
        <v>44933</v>
      </c>
      <c r="J17" s="212">
        <f t="shared" si="2"/>
        <v>44934</v>
      </c>
      <c r="K17" s="212">
        <f t="shared" si="2"/>
        <v>44935</v>
      </c>
      <c r="L17" s="212">
        <f t="shared" si="2"/>
        <v>44936</v>
      </c>
      <c r="M17" s="212">
        <f t="shared" si="2"/>
        <v>44937</v>
      </c>
      <c r="N17" s="212">
        <f t="shared" si="2"/>
        <v>44938</v>
      </c>
      <c r="O17" s="212">
        <f t="shared" si="2"/>
        <v>44939</v>
      </c>
      <c r="P17" s="212">
        <f t="shared" si="2"/>
        <v>44940</v>
      </c>
      <c r="Q17" s="212">
        <f t="shared" si="2"/>
        <v>44941</v>
      </c>
      <c r="R17" s="212">
        <f t="shared" si="2"/>
        <v>44942</v>
      </c>
      <c r="S17" s="212">
        <f t="shared" si="2"/>
        <v>44943</v>
      </c>
      <c r="T17" s="212">
        <f t="shared" si="2"/>
        <v>44944</v>
      </c>
      <c r="U17" s="212">
        <f t="shared" si="2"/>
        <v>44945</v>
      </c>
      <c r="V17" s="213">
        <f t="shared" si="2"/>
        <v>44946</v>
      </c>
    </row>
    <row r="18" spans="1:34" s="112" customFormat="1" ht="22" customHeight="1" thickBot="1">
      <c r="A18" s="116"/>
      <c r="B18" s="139" t="s">
        <v>60</v>
      </c>
      <c r="C18" s="214">
        <f>C17</f>
        <v>44927</v>
      </c>
      <c r="D18" s="214">
        <f t="shared" ref="D18:V18" si="3">D17</f>
        <v>44928</v>
      </c>
      <c r="E18" s="214">
        <f t="shared" si="3"/>
        <v>44929</v>
      </c>
      <c r="F18" s="214">
        <f t="shared" si="3"/>
        <v>44930</v>
      </c>
      <c r="G18" s="214">
        <f t="shared" si="3"/>
        <v>44931</v>
      </c>
      <c r="H18" s="214">
        <f t="shared" si="3"/>
        <v>44932</v>
      </c>
      <c r="I18" s="214">
        <f t="shared" si="3"/>
        <v>44933</v>
      </c>
      <c r="J18" s="214">
        <f t="shared" si="3"/>
        <v>44934</v>
      </c>
      <c r="K18" s="214">
        <f t="shared" si="3"/>
        <v>44935</v>
      </c>
      <c r="L18" s="214">
        <f t="shared" si="3"/>
        <v>44936</v>
      </c>
      <c r="M18" s="214">
        <f t="shared" si="3"/>
        <v>44937</v>
      </c>
      <c r="N18" s="214">
        <f t="shared" si="3"/>
        <v>44938</v>
      </c>
      <c r="O18" s="214">
        <f t="shared" si="3"/>
        <v>44939</v>
      </c>
      <c r="P18" s="214">
        <f t="shared" si="3"/>
        <v>44940</v>
      </c>
      <c r="Q18" s="214">
        <f t="shared" si="3"/>
        <v>44941</v>
      </c>
      <c r="R18" s="214">
        <f t="shared" si="3"/>
        <v>44942</v>
      </c>
      <c r="S18" s="214">
        <f t="shared" si="3"/>
        <v>44943</v>
      </c>
      <c r="T18" s="214">
        <f t="shared" si="3"/>
        <v>44944</v>
      </c>
      <c r="U18" s="214">
        <f t="shared" si="3"/>
        <v>44945</v>
      </c>
      <c r="V18" s="215">
        <f t="shared" si="3"/>
        <v>44946</v>
      </c>
    </row>
    <row r="19" spans="1:34" s="112" customFormat="1" ht="22" customHeight="1" thickTop="1">
      <c r="B19" s="154" t="str">
        <f>設定!J5</f>
        <v>食費</v>
      </c>
      <c r="C19" s="155"/>
      <c r="D19" s="155"/>
      <c r="E19" s="217"/>
      <c r="F19" s="156"/>
      <c r="G19" s="155"/>
      <c r="H19" s="155"/>
      <c r="I19" s="155"/>
      <c r="J19" s="155"/>
      <c r="K19" s="155"/>
      <c r="L19" s="217"/>
      <c r="M19" s="156"/>
      <c r="N19" s="155"/>
      <c r="O19" s="155"/>
      <c r="P19" s="155"/>
      <c r="Q19" s="155"/>
      <c r="R19" s="155"/>
      <c r="S19" s="217"/>
      <c r="T19" s="156"/>
      <c r="U19" s="155"/>
      <c r="V19" s="157"/>
    </row>
    <row r="20" spans="1:34" s="112" customFormat="1" ht="22" customHeight="1">
      <c r="B20" s="158">
        <f>設定!J6</f>
        <v>0</v>
      </c>
      <c r="C20" s="159"/>
      <c r="D20" s="159"/>
      <c r="E20" s="159"/>
      <c r="F20" s="160"/>
      <c r="G20" s="159"/>
      <c r="H20" s="159"/>
      <c r="I20" s="159"/>
      <c r="J20" s="159"/>
      <c r="K20" s="159"/>
      <c r="L20" s="159"/>
      <c r="M20" s="160"/>
      <c r="N20" s="159"/>
      <c r="O20" s="159"/>
      <c r="P20" s="159"/>
      <c r="Q20" s="159"/>
      <c r="R20" s="159"/>
      <c r="S20" s="159"/>
      <c r="T20" s="160"/>
      <c r="U20" s="159"/>
      <c r="V20" s="161"/>
    </row>
    <row r="21" spans="1:34" s="112" customFormat="1" ht="22" customHeight="1">
      <c r="B21" s="154">
        <f>設定!J7</f>
        <v>0</v>
      </c>
      <c r="C21" s="155"/>
      <c r="D21" s="155"/>
      <c r="E21" s="155"/>
      <c r="F21" s="156"/>
      <c r="G21" s="155"/>
      <c r="H21" s="155"/>
      <c r="I21" s="155"/>
      <c r="J21" s="155"/>
      <c r="K21" s="155"/>
      <c r="L21" s="155"/>
      <c r="M21" s="156"/>
      <c r="N21" s="155"/>
      <c r="O21" s="155"/>
      <c r="P21" s="155"/>
      <c r="Q21" s="155"/>
      <c r="R21" s="155"/>
      <c r="S21" s="155"/>
      <c r="T21" s="156"/>
      <c r="U21" s="155"/>
      <c r="V21" s="157"/>
    </row>
    <row r="22" spans="1:34" s="112" customFormat="1" ht="22" customHeight="1">
      <c r="B22" s="158">
        <f>設定!J8</f>
        <v>0</v>
      </c>
      <c r="C22" s="159"/>
      <c r="D22" s="159"/>
      <c r="E22" s="159"/>
      <c r="F22" s="160"/>
      <c r="G22" s="159"/>
      <c r="H22" s="159"/>
      <c r="I22" s="159"/>
      <c r="J22" s="159"/>
      <c r="K22" s="159"/>
      <c r="L22" s="159"/>
      <c r="M22" s="160"/>
      <c r="N22" s="159"/>
      <c r="O22" s="159"/>
      <c r="P22" s="159"/>
      <c r="Q22" s="159"/>
      <c r="R22" s="159"/>
      <c r="S22" s="159"/>
      <c r="T22" s="160"/>
      <c r="U22" s="159"/>
      <c r="V22" s="161"/>
    </row>
    <row r="23" spans="1:34" s="112" customFormat="1" ht="22" customHeight="1">
      <c r="B23" s="154">
        <f>設定!J9</f>
        <v>0</v>
      </c>
      <c r="C23" s="155"/>
      <c r="D23" s="155"/>
      <c r="E23" s="155"/>
      <c r="F23" s="156"/>
      <c r="G23" s="155"/>
      <c r="H23" s="155"/>
      <c r="I23" s="155"/>
      <c r="J23" s="155"/>
      <c r="K23" s="155"/>
      <c r="L23" s="155"/>
      <c r="M23" s="156"/>
      <c r="N23" s="155"/>
      <c r="O23" s="155"/>
      <c r="P23" s="155"/>
      <c r="Q23" s="155"/>
      <c r="R23" s="155"/>
      <c r="S23" s="155"/>
      <c r="T23" s="156"/>
      <c r="U23" s="155"/>
      <c r="V23" s="157"/>
    </row>
    <row r="24" spans="1:34" s="112" customFormat="1" ht="22" customHeight="1">
      <c r="B24" s="158">
        <f>設定!J10</f>
        <v>0</v>
      </c>
      <c r="C24" s="159"/>
      <c r="D24" s="159"/>
      <c r="E24" s="159"/>
      <c r="F24" s="160"/>
      <c r="G24" s="159"/>
      <c r="H24" s="159"/>
      <c r="I24" s="159"/>
      <c r="J24" s="159"/>
      <c r="K24" s="159"/>
      <c r="L24" s="159"/>
      <c r="M24" s="160"/>
      <c r="N24" s="159"/>
      <c r="O24" s="159"/>
      <c r="P24" s="159"/>
      <c r="Q24" s="159"/>
      <c r="R24" s="159"/>
      <c r="S24" s="159"/>
      <c r="T24" s="160"/>
      <c r="U24" s="159"/>
      <c r="V24" s="161"/>
    </row>
    <row r="25" spans="1:34" s="112" customFormat="1" ht="22" customHeight="1">
      <c r="B25" s="154">
        <f>設定!J11</f>
        <v>0</v>
      </c>
      <c r="C25" s="155"/>
      <c r="D25" s="155"/>
      <c r="E25" s="155"/>
      <c r="F25" s="156"/>
      <c r="G25" s="155"/>
      <c r="H25" s="155"/>
      <c r="I25" s="155"/>
      <c r="J25" s="155"/>
      <c r="K25" s="155"/>
      <c r="L25" s="155"/>
      <c r="M25" s="156"/>
      <c r="N25" s="155"/>
      <c r="O25" s="155"/>
      <c r="P25" s="155"/>
      <c r="Q25" s="155"/>
      <c r="R25" s="155"/>
      <c r="S25" s="155"/>
      <c r="T25" s="156"/>
      <c r="U25" s="155"/>
      <c r="V25" s="157"/>
    </row>
    <row r="26" spans="1:34" s="112" customFormat="1" ht="22" customHeight="1">
      <c r="B26" s="158">
        <f>設定!J12</f>
        <v>0</v>
      </c>
      <c r="C26" s="159"/>
      <c r="D26" s="159"/>
      <c r="E26" s="159"/>
      <c r="F26" s="160"/>
      <c r="G26" s="159"/>
      <c r="H26" s="159"/>
      <c r="I26" s="159"/>
      <c r="J26" s="159"/>
      <c r="K26" s="159"/>
      <c r="L26" s="159"/>
      <c r="M26" s="160"/>
      <c r="N26" s="159"/>
      <c r="O26" s="159"/>
      <c r="P26" s="159"/>
      <c r="Q26" s="159"/>
      <c r="R26" s="159"/>
      <c r="S26" s="159"/>
      <c r="T26" s="160"/>
      <c r="U26" s="159"/>
      <c r="V26" s="161"/>
    </row>
    <row r="27" spans="1:34" s="112" customFormat="1" ht="22" customHeight="1">
      <c r="B27" s="154">
        <f>設定!J13</f>
        <v>0</v>
      </c>
      <c r="C27" s="155"/>
      <c r="D27" s="155"/>
      <c r="E27" s="155"/>
      <c r="F27" s="156"/>
      <c r="G27" s="155"/>
      <c r="H27" s="155"/>
      <c r="I27" s="155"/>
      <c r="J27" s="155"/>
      <c r="K27" s="155"/>
      <c r="L27" s="155"/>
      <c r="M27" s="156"/>
      <c r="N27" s="155"/>
      <c r="O27" s="155"/>
      <c r="P27" s="155"/>
      <c r="Q27" s="155"/>
      <c r="R27" s="155"/>
      <c r="S27" s="155"/>
      <c r="T27" s="156"/>
      <c r="U27" s="155"/>
      <c r="V27" s="157"/>
    </row>
    <row r="28" spans="1:34" s="112" customFormat="1" ht="22" customHeight="1">
      <c r="B28" s="158">
        <f>設定!J14</f>
        <v>0</v>
      </c>
      <c r="C28" s="159"/>
      <c r="D28" s="159"/>
      <c r="E28" s="159"/>
      <c r="F28" s="160"/>
      <c r="G28" s="159"/>
      <c r="H28" s="159"/>
      <c r="I28" s="159"/>
      <c r="J28" s="159"/>
      <c r="K28" s="159"/>
      <c r="L28" s="159"/>
      <c r="M28" s="160"/>
      <c r="N28" s="159"/>
      <c r="O28" s="159"/>
      <c r="P28" s="159"/>
      <c r="Q28" s="159"/>
      <c r="R28" s="159"/>
      <c r="S28" s="159"/>
      <c r="T28" s="160"/>
      <c r="U28" s="159"/>
      <c r="V28" s="161"/>
    </row>
    <row r="29" spans="1:34" s="112" customFormat="1" ht="22" customHeight="1">
      <c r="B29" s="158" t="s">
        <v>47</v>
      </c>
      <c r="C29" s="162"/>
      <c r="D29" s="162"/>
      <c r="E29" s="162"/>
      <c r="F29" s="163"/>
      <c r="G29" s="162"/>
      <c r="H29" s="162"/>
      <c r="I29" s="162"/>
      <c r="J29" s="162"/>
      <c r="K29" s="162"/>
      <c r="L29" s="162"/>
      <c r="M29" s="163"/>
      <c r="N29" s="162"/>
      <c r="O29" s="162"/>
      <c r="P29" s="162"/>
      <c r="Q29" s="162"/>
      <c r="R29" s="162"/>
      <c r="S29" s="162"/>
      <c r="T29" s="163"/>
      <c r="U29" s="162"/>
      <c r="V29" s="164"/>
    </row>
    <row r="30" spans="1:34" s="112" customFormat="1" ht="22" customHeight="1" thickBot="1">
      <c r="B30" s="165" t="s">
        <v>17</v>
      </c>
      <c r="C30" s="166">
        <f>SUM(C19:C28)</f>
        <v>0</v>
      </c>
      <c r="D30" s="166">
        <f>SUM(D19:D28)</f>
        <v>0</v>
      </c>
      <c r="E30" s="166">
        <f t="shared" ref="E30:U30" si="4">SUM(E19:E28)</f>
        <v>0</v>
      </c>
      <c r="F30" s="167">
        <f>SUM(F19:F28)</f>
        <v>0</v>
      </c>
      <c r="G30" s="166">
        <f t="shared" si="4"/>
        <v>0</v>
      </c>
      <c r="H30" s="166">
        <f>SUM(H19:H28)</f>
        <v>0</v>
      </c>
      <c r="I30" s="166">
        <f t="shared" si="4"/>
        <v>0</v>
      </c>
      <c r="J30" s="166">
        <f>SUM(J19:J28)</f>
        <v>0</v>
      </c>
      <c r="K30" s="166">
        <f t="shared" si="4"/>
        <v>0</v>
      </c>
      <c r="L30" s="166">
        <f t="shared" si="4"/>
        <v>0</v>
      </c>
      <c r="M30" s="167">
        <f t="shared" si="4"/>
        <v>0</v>
      </c>
      <c r="N30" s="166">
        <f t="shared" si="4"/>
        <v>0</v>
      </c>
      <c r="O30" s="166">
        <f t="shared" si="4"/>
        <v>0</v>
      </c>
      <c r="P30" s="166">
        <f t="shared" si="4"/>
        <v>0</v>
      </c>
      <c r="Q30" s="166">
        <f t="shared" si="4"/>
        <v>0</v>
      </c>
      <c r="R30" s="166">
        <f t="shared" si="4"/>
        <v>0</v>
      </c>
      <c r="S30" s="166">
        <f t="shared" si="4"/>
        <v>0</v>
      </c>
      <c r="T30" s="167">
        <f t="shared" si="4"/>
        <v>0</v>
      </c>
      <c r="U30" s="166">
        <f t="shared" si="4"/>
        <v>0</v>
      </c>
      <c r="V30" s="168">
        <f>SUM(V19:V28)</f>
        <v>0</v>
      </c>
    </row>
    <row r="31" spans="1:34" s="124" customFormat="1" ht="22" customHeight="1" thickTop="1" thickBot="1">
      <c r="B31" s="122"/>
      <c r="C31" s="211">
        <f>WEEKDAY(C32)</f>
        <v>7</v>
      </c>
      <c r="D31" s="211">
        <f t="shared" ref="D31:M31" si="5">WEEKDAY(D32)</f>
        <v>1</v>
      </c>
      <c r="E31" s="211">
        <f t="shared" si="5"/>
        <v>2</v>
      </c>
      <c r="F31" s="211">
        <f t="shared" si="5"/>
        <v>3</v>
      </c>
      <c r="G31" s="211">
        <f t="shared" si="5"/>
        <v>4</v>
      </c>
      <c r="H31" s="211">
        <f t="shared" si="5"/>
        <v>5</v>
      </c>
      <c r="I31" s="211">
        <f t="shared" si="5"/>
        <v>6</v>
      </c>
      <c r="J31" s="211">
        <f t="shared" si="5"/>
        <v>7</v>
      </c>
      <c r="K31" s="211">
        <f t="shared" si="5"/>
        <v>1</v>
      </c>
      <c r="L31" s="211">
        <f t="shared" si="5"/>
        <v>2</v>
      </c>
      <c r="M31" s="211">
        <f t="shared" si="5"/>
        <v>3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</row>
    <row r="32" spans="1:34" ht="22" customHeight="1" thickTop="1">
      <c r="B32" s="140" t="s">
        <v>62</v>
      </c>
      <c r="C32" s="212">
        <f>V17+1</f>
        <v>44947</v>
      </c>
      <c r="D32" s="212">
        <f>C32+1</f>
        <v>44948</v>
      </c>
      <c r="E32" s="212">
        <f t="shared" ref="E32:M32" si="6">D32+1</f>
        <v>44949</v>
      </c>
      <c r="F32" s="212">
        <f t="shared" si="6"/>
        <v>44950</v>
      </c>
      <c r="G32" s="212">
        <f t="shared" si="6"/>
        <v>44951</v>
      </c>
      <c r="H32" s="212">
        <f t="shared" si="6"/>
        <v>44952</v>
      </c>
      <c r="I32" s="212">
        <f t="shared" si="6"/>
        <v>44953</v>
      </c>
      <c r="J32" s="212">
        <f t="shared" si="6"/>
        <v>44954</v>
      </c>
      <c r="K32" s="212">
        <f t="shared" si="6"/>
        <v>44955</v>
      </c>
      <c r="L32" s="212">
        <f t="shared" si="6"/>
        <v>44956</v>
      </c>
      <c r="M32" s="213">
        <f t="shared" si="6"/>
        <v>44957</v>
      </c>
      <c r="P32" s="140" t="s">
        <v>63</v>
      </c>
      <c r="Q32" s="129" t="s">
        <v>53</v>
      </c>
      <c r="R32" s="129" t="s">
        <v>54</v>
      </c>
      <c r="S32" s="129" t="s">
        <v>55</v>
      </c>
      <c r="T32" s="129" t="s">
        <v>56</v>
      </c>
      <c r="U32" s="129" t="s">
        <v>57</v>
      </c>
      <c r="V32" s="130" t="s">
        <v>17</v>
      </c>
    </row>
    <row r="33" spans="2:22" ht="22" customHeight="1" thickBot="1">
      <c r="B33" s="148" t="s">
        <v>60</v>
      </c>
      <c r="C33" s="214">
        <f>C32</f>
        <v>44947</v>
      </c>
      <c r="D33" s="214">
        <f t="shared" ref="D33:M33" si="7">D32</f>
        <v>44948</v>
      </c>
      <c r="E33" s="214">
        <f t="shared" si="7"/>
        <v>44949</v>
      </c>
      <c r="F33" s="214">
        <f t="shared" si="7"/>
        <v>44950</v>
      </c>
      <c r="G33" s="214">
        <f t="shared" si="7"/>
        <v>44951</v>
      </c>
      <c r="H33" s="214">
        <f t="shared" si="7"/>
        <v>44952</v>
      </c>
      <c r="I33" s="214">
        <f t="shared" si="7"/>
        <v>44953</v>
      </c>
      <c r="J33" s="214">
        <f t="shared" si="7"/>
        <v>44954</v>
      </c>
      <c r="K33" s="214">
        <f t="shared" si="7"/>
        <v>44955</v>
      </c>
      <c r="L33" s="214">
        <f t="shared" si="7"/>
        <v>44956</v>
      </c>
      <c r="M33" s="215">
        <f t="shared" si="7"/>
        <v>44957</v>
      </c>
      <c r="P33" s="148" t="s">
        <v>61</v>
      </c>
      <c r="Q33" s="216" t="str">
        <f>DAY(C17)&amp;"-"&amp;DAY(I17)&amp;"日"</f>
        <v>1-7日</v>
      </c>
      <c r="R33" s="216" t="str">
        <f>DAY(J17)&amp;"-"&amp;DAY(P17)&amp;"日"</f>
        <v>8-14日</v>
      </c>
      <c r="S33" s="216" t="str">
        <f>DAY(Q17)&amp;"-"&amp;DAY(C32)&amp;"日"</f>
        <v>15-21日</v>
      </c>
      <c r="T33" s="216" t="str">
        <f>DAY(D32)&amp;"-"&amp;DAY(J32)&amp;"日"</f>
        <v>22-28日</v>
      </c>
      <c r="U33" s="216" t="str">
        <f>DAY(K32)&amp;"-"&amp;DAY(M32)&amp;"日"</f>
        <v>29-31日</v>
      </c>
      <c r="V33" s="141" t="str">
        <f>DAY(C17)&amp;"-"&amp;DAY(M32)&amp;"日"</f>
        <v>1-31日</v>
      </c>
    </row>
    <row r="34" spans="2:22" ht="22" customHeight="1" thickTop="1">
      <c r="B34" s="154" t="str">
        <f>設定!J5</f>
        <v>食費</v>
      </c>
      <c r="C34" s="155"/>
      <c r="D34" s="155"/>
      <c r="E34" s="155"/>
      <c r="F34" s="217"/>
      <c r="G34" s="156"/>
      <c r="H34" s="155"/>
      <c r="I34" s="155"/>
      <c r="J34" s="155"/>
      <c r="K34" s="155"/>
      <c r="L34" s="155"/>
      <c r="M34" s="157"/>
      <c r="N34" s="169"/>
      <c r="O34" s="169"/>
      <c r="P34" s="154" t="str">
        <f>設定!J5</f>
        <v>食費</v>
      </c>
      <c r="Q34" s="252">
        <f>SUM(C19:I19)</f>
        <v>0</v>
      </c>
      <c r="R34" s="252">
        <f>SUM(J19:P19)</f>
        <v>0</v>
      </c>
      <c r="S34" s="252">
        <f>SUM(Q19:V19,C34)</f>
        <v>0</v>
      </c>
      <c r="T34" s="252">
        <f>SUM(D34:J34)</f>
        <v>0</v>
      </c>
      <c r="U34" s="252">
        <f>SUM(K34:M34)</f>
        <v>0</v>
      </c>
      <c r="V34" s="253">
        <f>SUM(Q34:U34)</f>
        <v>0</v>
      </c>
    </row>
    <row r="35" spans="2:22" ht="22" customHeight="1">
      <c r="B35" s="158">
        <f>設定!J6</f>
        <v>0</v>
      </c>
      <c r="C35" s="159"/>
      <c r="D35" s="159"/>
      <c r="E35" s="159"/>
      <c r="F35" s="159"/>
      <c r="G35" s="160"/>
      <c r="H35" s="159"/>
      <c r="I35" s="159"/>
      <c r="J35" s="159"/>
      <c r="K35" s="159"/>
      <c r="L35" s="159"/>
      <c r="M35" s="161"/>
      <c r="N35" s="169"/>
      <c r="O35" s="169"/>
      <c r="P35" s="158">
        <f>設定!J6</f>
        <v>0</v>
      </c>
      <c r="Q35" s="254">
        <f t="shared" ref="Q35:Q43" si="8">SUM(C20:I20)</f>
        <v>0</v>
      </c>
      <c r="R35" s="254">
        <f t="shared" ref="R35:R43" si="9">SUM(J20:P20)</f>
        <v>0</v>
      </c>
      <c r="S35" s="254">
        <f t="shared" ref="S35:S43" si="10">SUM(Q20:V20,C35)</f>
        <v>0</v>
      </c>
      <c r="T35" s="254">
        <f>SUM(D35:J35)</f>
        <v>0</v>
      </c>
      <c r="U35" s="255">
        <f>SUM(K35:M35)</f>
        <v>0</v>
      </c>
      <c r="V35" s="256">
        <f>SUM(Q35:U35)</f>
        <v>0</v>
      </c>
    </row>
    <row r="36" spans="2:22" ht="22" customHeight="1">
      <c r="B36" s="154">
        <f>設定!J7</f>
        <v>0</v>
      </c>
      <c r="C36" s="155"/>
      <c r="D36" s="155"/>
      <c r="E36" s="155"/>
      <c r="F36" s="155"/>
      <c r="G36" s="156"/>
      <c r="H36" s="155"/>
      <c r="I36" s="155"/>
      <c r="J36" s="155"/>
      <c r="K36" s="155"/>
      <c r="L36" s="155"/>
      <c r="M36" s="157"/>
      <c r="N36" s="169"/>
      <c r="O36" s="169"/>
      <c r="P36" s="257">
        <f>設定!J7</f>
        <v>0</v>
      </c>
      <c r="Q36" s="258">
        <f t="shared" si="8"/>
        <v>0</v>
      </c>
      <c r="R36" s="258">
        <f t="shared" si="9"/>
        <v>0</v>
      </c>
      <c r="S36" s="258">
        <f t="shared" si="10"/>
        <v>0</v>
      </c>
      <c r="T36" s="258">
        <f t="shared" ref="T36:T43" si="11">SUM(D36:J36)</f>
        <v>0</v>
      </c>
      <c r="U36" s="252">
        <f t="shared" ref="U36:U43" si="12">SUM(K36:M36)</f>
        <v>0</v>
      </c>
      <c r="V36" s="259">
        <f t="shared" ref="V36:V43" si="13">SUM(Q36:U36)</f>
        <v>0</v>
      </c>
    </row>
    <row r="37" spans="2:22" ht="22" customHeight="1">
      <c r="B37" s="158">
        <f>設定!J8</f>
        <v>0</v>
      </c>
      <c r="C37" s="159"/>
      <c r="D37" s="159"/>
      <c r="E37" s="159"/>
      <c r="F37" s="159"/>
      <c r="G37" s="160"/>
      <c r="H37" s="159"/>
      <c r="I37" s="159"/>
      <c r="J37" s="159"/>
      <c r="K37" s="159"/>
      <c r="L37" s="159"/>
      <c r="M37" s="161"/>
      <c r="N37" s="169"/>
      <c r="O37" s="169"/>
      <c r="P37" s="158">
        <f>設定!J8</f>
        <v>0</v>
      </c>
      <c r="Q37" s="254">
        <f t="shared" si="8"/>
        <v>0</v>
      </c>
      <c r="R37" s="254">
        <f t="shared" si="9"/>
        <v>0</v>
      </c>
      <c r="S37" s="254">
        <f t="shared" si="10"/>
        <v>0</v>
      </c>
      <c r="T37" s="254">
        <f t="shared" si="11"/>
        <v>0</v>
      </c>
      <c r="U37" s="255">
        <f t="shared" si="12"/>
        <v>0</v>
      </c>
      <c r="V37" s="256">
        <f>SUM(Q37:U37)</f>
        <v>0</v>
      </c>
    </row>
    <row r="38" spans="2:22" ht="22" customHeight="1">
      <c r="B38" s="154">
        <f>設定!J9</f>
        <v>0</v>
      </c>
      <c r="C38" s="155"/>
      <c r="D38" s="155"/>
      <c r="E38" s="155"/>
      <c r="F38" s="155"/>
      <c r="G38" s="156"/>
      <c r="H38" s="155"/>
      <c r="I38" s="155"/>
      <c r="J38" s="155"/>
      <c r="K38" s="155"/>
      <c r="L38" s="155"/>
      <c r="M38" s="157"/>
      <c r="N38" s="169"/>
      <c r="O38" s="169"/>
      <c r="P38" s="257">
        <f>設定!J9</f>
        <v>0</v>
      </c>
      <c r="Q38" s="258">
        <f t="shared" si="8"/>
        <v>0</v>
      </c>
      <c r="R38" s="258">
        <f t="shared" si="9"/>
        <v>0</v>
      </c>
      <c r="S38" s="258">
        <f t="shared" si="10"/>
        <v>0</v>
      </c>
      <c r="T38" s="258">
        <f t="shared" si="11"/>
        <v>0</v>
      </c>
      <c r="U38" s="252">
        <f t="shared" si="12"/>
        <v>0</v>
      </c>
      <c r="V38" s="259">
        <f t="shared" si="13"/>
        <v>0</v>
      </c>
    </row>
    <row r="39" spans="2:22" ht="22" customHeight="1">
      <c r="B39" s="158">
        <f>設定!J10</f>
        <v>0</v>
      </c>
      <c r="C39" s="159"/>
      <c r="D39" s="159"/>
      <c r="E39" s="159"/>
      <c r="F39" s="159"/>
      <c r="G39" s="160"/>
      <c r="H39" s="159"/>
      <c r="I39" s="159"/>
      <c r="J39" s="159"/>
      <c r="K39" s="159"/>
      <c r="L39" s="159"/>
      <c r="M39" s="161"/>
      <c r="N39" s="169"/>
      <c r="O39" s="169"/>
      <c r="P39" s="158">
        <f>設定!J10</f>
        <v>0</v>
      </c>
      <c r="Q39" s="254">
        <f t="shared" si="8"/>
        <v>0</v>
      </c>
      <c r="R39" s="254">
        <f t="shared" si="9"/>
        <v>0</v>
      </c>
      <c r="S39" s="254">
        <f t="shared" si="10"/>
        <v>0</v>
      </c>
      <c r="T39" s="254">
        <f t="shared" si="11"/>
        <v>0</v>
      </c>
      <c r="U39" s="255">
        <f t="shared" si="12"/>
        <v>0</v>
      </c>
      <c r="V39" s="256">
        <f t="shared" si="13"/>
        <v>0</v>
      </c>
    </row>
    <row r="40" spans="2:22" ht="22" customHeight="1">
      <c r="B40" s="154">
        <f>設定!J11</f>
        <v>0</v>
      </c>
      <c r="C40" s="155"/>
      <c r="D40" s="155"/>
      <c r="E40" s="155"/>
      <c r="F40" s="155"/>
      <c r="G40" s="156"/>
      <c r="H40" s="155"/>
      <c r="I40" s="155"/>
      <c r="J40" s="155"/>
      <c r="K40" s="155"/>
      <c r="L40" s="155"/>
      <c r="M40" s="157"/>
      <c r="N40" s="169"/>
      <c r="O40" s="169"/>
      <c r="P40" s="257">
        <f>設定!J11</f>
        <v>0</v>
      </c>
      <c r="Q40" s="258">
        <f t="shared" si="8"/>
        <v>0</v>
      </c>
      <c r="R40" s="258">
        <f t="shared" si="9"/>
        <v>0</v>
      </c>
      <c r="S40" s="258">
        <f t="shared" si="10"/>
        <v>0</v>
      </c>
      <c r="T40" s="258">
        <f t="shared" si="11"/>
        <v>0</v>
      </c>
      <c r="U40" s="252">
        <f t="shared" si="12"/>
        <v>0</v>
      </c>
      <c r="V40" s="259">
        <f>SUM(Q40:U40)</f>
        <v>0</v>
      </c>
    </row>
    <row r="41" spans="2:22" ht="22" customHeight="1">
      <c r="B41" s="158">
        <f>設定!J12</f>
        <v>0</v>
      </c>
      <c r="C41" s="159"/>
      <c r="D41" s="159"/>
      <c r="E41" s="159"/>
      <c r="F41" s="159"/>
      <c r="G41" s="160"/>
      <c r="H41" s="159"/>
      <c r="I41" s="159"/>
      <c r="J41" s="159"/>
      <c r="K41" s="159"/>
      <c r="L41" s="159"/>
      <c r="M41" s="161"/>
      <c r="N41" s="169"/>
      <c r="O41" s="169"/>
      <c r="P41" s="158">
        <f>設定!J12</f>
        <v>0</v>
      </c>
      <c r="Q41" s="254">
        <f t="shared" si="8"/>
        <v>0</v>
      </c>
      <c r="R41" s="254">
        <f t="shared" si="9"/>
        <v>0</v>
      </c>
      <c r="S41" s="254">
        <f t="shared" si="10"/>
        <v>0</v>
      </c>
      <c r="T41" s="254">
        <f t="shared" si="11"/>
        <v>0</v>
      </c>
      <c r="U41" s="255">
        <f t="shared" si="12"/>
        <v>0</v>
      </c>
      <c r="V41" s="256">
        <f t="shared" si="13"/>
        <v>0</v>
      </c>
    </row>
    <row r="42" spans="2:22" ht="22" customHeight="1">
      <c r="B42" s="154">
        <f>設定!J13</f>
        <v>0</v>
      </c>
      <c r="C42" s="155"/>
      <c r="D42" s="155"/>
      <c r="E42" s="155"/>
      <c r="F42" s="155"/>
      <c r="G42" s="156"/>
      <c r="H42" s="155"/>
      <c r="I42" s="155"/>
      <c r="J42" s="155"/>
      <c r="K42" s="155"/>
      <c r="L42" s="155"/>
      <c r="M42" s="157"/>
      <c r="N42" s="169"/>
      <c r="O42" s="169"/>
      <c r="P42" s="257">
        <f>設定!J13</f>
        <v>0</v>
      </c>
      <c r="Q42" s="258">
        <f t="shared" si="8"/>
        <v>0</v>
      </c>
      <c r="R42" s="258">
        <f t="shared" si="9"/>
        <v>0</v>
      </c>
      <c r="S42" s="258">
        <f t="shared" si="10"/>
        <v>0</v>
      </c>
      <c r="T42" s="258">
        <f t="shared" si="11"/>
        <v>0</v>
      </c>
      <c r="U42" s="252">
        <f t="shared" si="12"/>
        <v>0</v>
      </c>
      <c r="V42" s="259">
        <f t="shared" si="13"/>
        <v>0</v>
      </c>
    </row>
    <row r="43" spans="2:22" ht="22" customHeight="1">
      <c r="B43" s="158">
        <f>設定!J14</f>
        <v>0</v>
      </c>
      <c r="C43" s="159"/>
      <c r="D43" s="159"/>
      <c r="E43" s="159"/>
      <c r="F43" s="159"/>
      <c r="G43" s="160"/>
      <c r="H43" s="159"/>
      <c r="I43" s="159"/>
      <c r="J43" s="159"/>
      <c r="K43" s="159"/>
      <c r="L43" s="159"/>
      <c r="M43" s="161"/>
      <c r="N43" s="169"/>
      <c r="O43" s="169"/>
      <c r="P43" s="158">
        <f>設定!J14</f>
        <v>0</v>
      </c>
      <c r="Q43" s="254">
        <f t="shared" si="8"/>
        <v>0</v>
      </c>
      <c r="R43" s="254">
        <f t="shared" si="9"/>
        <v>0</v>
      </c>
      <c r="S43" s="254">
        <f t="shared" si="10"/>
        <v>0</v>
      </c>
      <c r="T43" s="254">
        <f t="shared" si="11"/>
        <v>0</v>
      </c>
      <c r="U43" s="255">
        <f t="shared" si="12"/>
        <v>0</v>
      </c>
      <c r="V43" s="256">
        <f t="shared" si="13"/>
        <v>0</v>
      </c>
    </row>
    <row r="44" spans="2:22" ht="22" customHeight="1">
      <c r="B44" s="173" t="s">
        <v>47</v>
      </c>
      <c r="C44" s="174"/>
      <c r="D44" s="174"/>
      <c r="E44" s="174"/>
      <c r="F44" s="174"/>
      <c r="G44" s="250"/>
      <c r="H44" s="174"/>
      <c r="I44" s="174"/>
      <c r="J44" s="174"/>
      <c r="K44" s="174"/>
      <c r="L44" s="174"/>
      <c r="M44" s="175"/>
      <c r="N44" s="176"/>
      <c r="O44" s="176"/>
      <c r="P44" s="269" t="s">
        <v>47</v>
      </c>
      <c r="Q44" s="159"/>
      <c r="R44" s="159"/>
      <c r="S44" s="159"/>
      <c r="T44" s="159"/>
      <c r="U44" s="159"/>
      <c r="V44" s="177"/>
    </row>
    <row r="45" spans="2:22" ht="22" customHeight="1" thickBot="1">
      <c r="B45" s="184" t="s">
        <v>17</v>
      </c>
      <c r="C45" s="166">
        <f>SUM(C34:C43)</f>
        <v>0</v>
      </c>
      <c r="D45" s="166">
        <f t="shared" ref="D45:L45" si="14">SUM(D34:D43)</f>
        <v>0</v>
      </c>
      <c r="E45" s="166">
        <f>SUM(E34:E43)</f>
        <v>0</v>
      </c>
      <c r="F45" s="166">
        <f t="shared" si="14"/>
        <v>0</v>
      </c>
      <c r="G45" s="167">
        <f t="shared" si="14"/>
        <v>0</v>
      </c>
      <c r="H45" s="166">
        <f t="shared" si="14"/>
        <v>0</v>
      </c>
      <c r="I45" s="166">
        <f>SUM(I34:I43)</f>
        <v>0</v>
      </c>
      <c r="J45" s="166">
        <f t="shared" si="14"/>
        <v>0</v>
      </c>
      <c r="K45" s="166">
        <f>SUM(K34:K43)</f>
        <v>0</v>
      </c>
      <c r="L45" s="166">
        <f t="shared" si="14"/>
        <v>0</v>
      </c>
      <c r="M45" s="168">
        <f>SUM(M34:M43)</f>
        <v>0</v>
      </c>
      <c r="N45" s="169"/>
      <c r="O45" s="169"/>
      <c r="P45" s="260" t="s">
        <v>17</v>
      </c>
      <c r="Q45" s="261">
        <f>SUM(Q34:Q43)</f>
        <v>0</v>
      </c>
      <c r="R45" s="261">
        <f>SUM(R34:R43)</f>
        <v>0</v>
      </c>
      <c r="S45" s="261">
        <f t="shared" ref="S45:V45" si="15">SUM(S34:S43)</f>
        <v>0</v>
      </c>
      <c r="T45" s="261">
        <f t="shared" si="15"/>
        <v>0</v>
      </c>
      <c r="U45" s="261">
        <f t="shared" si="15"/>
        <v>0</v>
      </c>
      <c r="V45" s="262">
        <f t="shared" si="15"/>
        <v>0</v>
      </c>
    </row>
    <row r="46" spans="2:22" ht="19" thickTop="1"/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P2:R2"/>
    <mergeCell ref="G2:H2"/>
    <mergeCell ref="D2:E2"/>
    <mergeCell ref="I2:J2"/>
    <mergeCell ref="M2:N2"/>
    <mergeCell ref="K2:L2"/>
    <mergeCell ref="T13:V13"/>
    <mergeCell ref="T2:V2"/>
    <mergeCell ref="T9:V9"/>
    <mergeCell ref="T7:V7"/>
    <mergeCell ref="T12:V12"/>
    <mergeCell ref="T10:V10"/>
    <mergeCell ref="T3:V3"/>
    <mergeCell ref="T6:V6"/>
    <mergeCell ref="T11:V11"/>
  </mergeCells>
  <phoneticPr fontId="1"/>
  <conditionalFormatting sqref="K19:K20 K29 K15">
    <cfRule type="expression" dxfId="500" priority="1675">
      <formula>#REF!="浪費"</formula>
    </cfRule>
    <cfRule type="expression" dxfId="499" priority="1676">
      <formula>#REF!="投資"</formula>
    </cfRule>
    <cfRule type="expression" dxfId="498" priority="1677">
      <formula>#REF!="不明"</formula>
    </cfRule>
  </conditionalFormatting>
  <conditionalFormatting sqref="J19:J20 J29 J46:J137 J15">
    <cfRule type="expression" dxfId="497" priority="138">
      <formula>#REF!="浪費"</formula>
    </cfRule>
    <cfRule type="expression" dxfId="496" priority="139">
      <formula>#REF!="投資"</formula>
    </cfRule>
    <cfRule type="expression" dxfId="495" priority="140">
      <formula>#REF!="不明"</formula>
    </cfRule>
  </conditionalFormatting>
  <conditionalFormatting sqref="C30">
    <cfRule type="cellIs" dxfId="494" priority="58" operator="equal">
      <formula>0</formula>
    </cfRule>
  </conditionalFormatting>
  <conditionalFormatting sqref="C30:V30 C45:M45">
    <cfRule type="cellIs" dxfId="493" priority="9" operator="equal">
      <formula>0</formula>
    </cfRule>
    <cfRule type="cellIs" dxfId="492" priority="57" operator="equal">
      <formula>0</formula>
    </cfRule>
  </conditionalFormatting>
  <conditionalFormatting sqref="R30:T30">
    <cfRule type="cellIs" dxfId="491" priority="43" operator="equal">
      <formula>0</formula>
    </cfRule>
  </conditionalFormatting>
  <conditionalFormatting sqref="U30:V30">
    <cfRule type="cellIs" dxfId="490" priority="42" operator="equal">
      <formula>0</formula>
    </cfRule>
  </conditionalFormatting>
  <conditionalFormatting sqref="K21:K28">
    <cfRule type="expression" dxfId="489" priority="26">
      <formula>#REF!="浪費"</formula>
    </cfRule>
    <cfRule type="expression" dxfId="488" priority="27">
      <formula>#REF!="投資"</formula>
    </cfRule>
    <cfRule type="expression" dxfId="487" priority="28">
      <formula>#REF!="不明"</formula>
    </cfRule>
  </conditionalFormatting>
  <conditionalFormatting sqref="J21:J28">
    <cfRule type="expression" dxfId="486" priority="23">
      <formula>#REF!="浪費"</formula>
    </cfRule>
    <cfRule type="expression" dxfId="485" priority="24">
      <formula>#REF!="投資"</formula>
    </cfRule>
    <cfRule type="expression" dxfId="484" priority="25">
      <formula>#REF!="不明"</formula>
    </cfRule>
  </conditionalFormatting>
  <conditionalFormatting sqref="K34:K43">
    <cfRule type="expression" dxfId="483" priority="20">
      <formula>#REF!="浪費"</formula>
    </cfRule>
    <cfRule type="expression" dxfId="482" priority="21">
      <formula>#REF!="投資"</formula>
    </cfRule>
    <cfRule type="expression" dxfId="481" priority="22">
      <formula>#REF!="不明"</formula>
    </cfRule>
  </conditionalFormatting>
  <conditionalFormatting sqref="J34:J43">
    <cfRule type="expression" dxfId="480" priority="17">
      <formula>#REF!="浪費"</formula>
    </cfRule>
    <cfRule type="expression" dxfId="479" priority="18">
      <formula>#REF!="投資"</formula>
    </cfRule>
    <cfRule type="expression" dxfId="478" priority="19">
      <formula>#REF!="不明"</formula>
    </cfRule>
  </conditionalFormatting>
  <conditionalFormatting sqref="K44">
    <cfRule type="expression" dxfId="477" priority="14">
      <formula>#REF!="浪費"</formula>
    </cfRule>
    <cfRule type="expression" dxfId="476" priority="15">
      <formula>#REF!="投資"</formula>
    </cfRule>
    <cfRule type="expression" dxfId="475" priority="16">
      <formula>#REF!="不明"</formula>
    </cfRule>
  </conditionalFormatting>
  <conditionalFormatting sqref="J44">
    <cfRule type="expression" dxfId="474" priority="11">
      <formula>#REF!="浪費"</formula>
    </cfRule>
    <cfRule type="expression" dxfId="473" priority="12">
      <formula>#REF!="投資"</formula>
    </cfRule>
    <cfRule type="expression" dxfId="472" priority="13">
      <formula>#REF!="不明"</formula>
    </cfRule>
  </conditionalFormatting>
  <conditionalFormatting sqref="Q44:V45">
    <cfRule type="cellIs" dxfId="471" priority="10" operator="equal">
      <formula>0</formula>
    </cfRule>
  </conditionalFormatting>
  <conditionalFormatting sqref="E14 H14 J14 L14 N14 Q14 R4:R14 T3:V3 T7:V7 T10:V10 T13:V13">
    <cfRule type="cellIs" dxfId="470" priority="8" operator="equal">
      <formula>0</formula>
    </cfRule>
  </conditionalFormatting>
  <conditionalFormatting sqref="C17:V18">
    <cfRule type="expression" dxfId="469" priority="5">
      <formula>C$16=1</formula>
    </cfRule>
    <cfRule type="expression" dxfId="468" priority="6">
      <formula>C$16=7</formula>
    </cfRule>
    <cfRule type="expression" dxfId="467" priority="7">
      <formula>COUNTIF(祝日,C$17)=1</formula>
    </cfRule>
  </conditionalFormatting>
  <conditionalFormatting sqref="C32:M33">
    <cfRule type="expression" dxfId="466" priority="2">
      <formula>C$31=7</formula>
    </cfRule>
    <cfRule type="expression" dxfId="465" priority="3">
      <formula>C$31=1</formula>
    </cfRule>
    <cfRule type="expression" dxfId="464" priority="4">
      <formula>COUNTIF(祝日,C$32)=1</formula>
    </cfRule>
  </conditionalFormatting>
  <conditionalFormatting sqref="Q34:V43">
    <cfRule type="cellIs" dxfId="463" priority="1" operator="equal">
      <formula>0</formula>
    </cfRule>
  </conditionalFormatting>
  <pageMargins left="0" right="0" top="0" bottom="0" header="0.31496062992125984" footer="0.31496062992125984"/>
  <pageSetup paperSize="9" scale="54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85F2C-C298-4F24-8AB8-5E21AE32343D}">
  <sheetPr>
    <tabColor theme="8" tint="0.59999389629810485"/>
    <pageSetUpPr fitToPage="1"/>
  </sheetPr>
  <dimension ref="A1:AH46"/>
  <sheetViews>
    <sheetView showGridLines="0" zoomScaleNormal="100" workbookViewId="0">
      <selection activeCell="C19" sqref="C19"/>
    </sheetView>
  </sheetViews>
  <sheetFormatPr baseColWidth="10" defaultColWidth="8.83203125" defaultRowHeight="18"/>
  <cols>
    <col min="1" max="1" width="5.1640625" style="105" customWidth="1"/>
    <col min="2" max="2" width="11.1640625" style="114" customWidth="1"/>
    <col min="3" max="5" width="11.1640625" style="101" customWidth="1"/>
    <col min="6" max="6" width="11.1640625" style="105" customWidth="1"/>
    <col min="7" max="8" width="11.1640625" style="101" customWidth="1"/>
    <col min="9" max="9" width="11.1640625" style="103" customWidth="1"/>
    <col min="10" max="10" width="11.1640625" style="102" customWidth="1"/>
    <col min="11" max="11" width="11.1640625" style="103" customWidth="1"/>
    <col min="12" max="12" width="11.1640625" style="104" customWidth="1"/>
    <col min="13" max="22" width="11.1640625" style="103" customWidth="1"/>
    <col min="23" max="34" width="10.6640625" style="105" customWidth="1"/>
    <col min="35" max="46" width="8.6640625" style="105" customWidth="1"/>
    <col min="47" max="16384" width="8.83203125" style="105"/>
  </cols>
  <sheetData>
    <row r="1" spans="1:22" ht="22" customHeight="1" thickBot="1">
      <c r="A1" s="99"/>
      <c r="B1" s="403"/>
      <c r="C1" s="404"/>
      <c r="D1" s="100"/>
      <c r="E1" s="100"/>
      <c r="F1" s="133"/>
      <c r="I1" s="102"/>
    </row>
    <row r="2" spans="1:22" s="112" customFormat="1" ht="22" customHeight="1" thickTop="1">
      <c r="D2" s="391" t="s">
        <v>10</v>
      </c>
      <c r="E2" s="392"/>
      <c r="F2" s="170"/>
      <c r="G2" s="391" t="s">
        <v>135</v>
      </c>
      <c r="H2" s="392"/>
      <c r="I2" s="391" t="s">
        <v>136</v>
      </c>
      <c r="J2" s="392"/>
      <c r="K2" s="391" t="s">
        <v>137</v>
      </c>
      <c r="L2" s="392"/>
      <c r="M2" s="391" t="s">
        <v>138</v>
      </c>
      <c r="N2" s="392"/>
      <c r="O2" s="170"/>
      <c r="P2" s="388" t="s">
        <v>139</v>
      </c>
      <c r="Q2" s="389"/>
      <c r="R2" s="390"/>
      <c r="S2" s="171"/>
      <c r="T2" s="394" t="s">
        <v>140</v>
      </c>
      <c r="U2" s="395"/>
      <c r="V2" s="396"/>
    </row>
    <row r="3" spans="1:22" s="112" customFormat="1" ht="22" customHeight="1" thickBot="1">
      <c r="D3" s="131" t="s">
        <v>11</v>
      </c>
      <c r="E3" s="132" t="s">
        <v>9</v>
      </c>
      <c r="F3" s="98"/>
      <c r="G3" s="131" t="s">
        <v>11</v>
      </c>
      <c r="H3" s="132" t="s">
        <v>9</v>
      </c>
      <c r="I3" s="131" t="s">
        <v>11</v>
      </c>
      <c r="J3" s="132" t="s">
        <v>9</v>
      </c>
      <c r="K3" s="131" t="s">
        <v>19</v>
      </c>
      <c r="L3" s="132" t="s">
        <v>9</v>
      </c>
      <c r="M3" s="131" t="s">
        <v>19</v>
      </c>
      <c r="N3" s="132" t="s">
        <v>9</v>
      </c>
      <c r="O3" s="98"/>
      <c r="P3" s="131" t="s">
        <v>19</v>
      </c>
      <c r="Q3" s="234" t="s">
        <v>41</v>
      </c>
      <c r="R3" s="132" t="s">
        <v>9</v>
      </c>
      <c r="T3" s="405">
        <f>特別費!P12</f>
        <v>0</v>
      </c>
      <c r="U3" s="406"/>
      <c r="V3" s="407"/>
    </row>
    <row r="4" spans="1:22" s="112" customFormat="1" ht="22" customHeight="1" thickTop="1">
      <c r="D4" s="231">
        <f>設定!B5</f>
        <v>0</v>
      </c>
      <c r="E4" s="227"/>
      <c r="F4" s="153"/>
      <c r="G4" s="231" t="str">
        <f>設定!D5</f>
        <v>所得税</v>
      </c>
      <c r="H4" s="227"/>
      <c r="I4" s="231">
        <f>設定!F5</f>
        <v>0</v>
      </c>
      <c r="J4" s="227"/>
      <c r="K4" s="228"/>
      <c r="L4" s="229"/>
      <c r="M4" s="231" t="str">
        <f>設定!H5</f>
        <v>住居費</v>
      </c>
      <c r="N4" s="227"/>
      <c r="O4" s="153"/>
      <c r="P4" s="231" t="str">
        <f>設定!J5</f>
        <v>食費</v>
      </c>
      <c r="Q4" s="230"/>
      <c r="R4" s="233">
        <f t="shared" ref="R4:R13" si="0">V34</f>
        <v>0</v>
      </c>
      <c r="T4" s="113"/>
      <c r="U4" s="113"/>
      <c r="V4" s="113"/>
    </row>
    <row r="5" spans="1:22" s="112" customFormat="1" ht="22" customHeight="1" thickBot="1">
      <c r="D5" s="231">
        <f>設定!B6</f>
        <v>0</v>
      </c>
      <c r="E5" s="227"/>
      <c r="F5" s="153"/>
      <c r="G5" s="231" t="str">
        <f>設定!D6</f>
        <v>住民税</v>
      </c>
      <c r="H5" s="227"/>
      <c r="I5" s="231">
        <f>設定!F6</f>
        <v>0</v>
      </c>
      <c r="J5" s="227"/>
      <c r="K5" s="228"/>
      <c r="L5" s="229"/>
      <c r="M5" s="231">
        <f>設定!H6</f>
        <v>0</v>
      </c>
      <c r="N5" s="227"/>
      <c r="O5" s="153"/>
      <c r="P5" s="231">
        <f>設定!J6</f>
        <v>0</v>
      </c>
      <c r="Q5" s="230"/>
      <c r="R5" s="233">
        <f t="shared" si="0"/>
        <v>0</v>
      </c>
      <c r="T5" s="134" t="s">
        <v>141</v>
      </c>
      <c r="U5" s="172"/>
      <c r="V5" s="172"/>
    </row>
    <row r="6" spans="1:22" s="112" customFormat="1" ht="22" customHeight="1" thickTop="1">
      <c r="D6" s="231">
        <f>設定!B7</f>
        <v>0</v>
      </c>
      <c r="E6" s="227"/>
      <c r="F6" s="153"/>
      <c r="G6" s="231" t="str">
        <f>設定!D7</f>
        <v>健康保険</v>
      </c>
      <c r="H6" s="227"/>
      <c r="I6" s="231">
        <f>設定!F7</f>
        <v>0</v>
      </c>
      <c r="J6" s="227"/>
      <c r="K6" s="228"/>
      <c r="L6" s="229"/>
      <c r="M6" s="231">
        <f>設定!H7</f>
        <v>0</v>
      </c>
      <c r="N6" s="227"/>
      <c r="O6" s="153"/>
      <c r="P6" s="231">
        <f>設定!J7</f>
        <v>0</v>
      </c>
      <c r="Q6" s="230"/>
      <c r="R6" s="233">
        <f t="shared" si="0"/>
        <v>0</v>
      </c>
      <c r="T6" s="394" t="s">
        <v>41</v>
      </c>
      <c r="U6" s="395"/>
      <c r="V6" s="396"/>
    </row>
    <row r="7" spans="1:22" s="112" customFormat="1" ht="22" customHeight="1" thickBot="1">
      <c r="D7" s="231">
        <f>設定!B8</f>
        <v>0</v>
      </c>
      <c r="E7" s="227"/>
      <c r="F7" s="153"/>
      <c r="G7" s="231" t="str">
        <f>設定!D8</f>
        <v>厚生年金</v>
      </c>
      <c r="H7" s="227"/>
      <c r="I7" s="231">
        <f>設定!F8</f>
        <v>0</v>
      </c>
      <c r="J7" s="227"/>
      <c r="K7" s="228"/>
      <c r="L7" s="229"/>
      <c r="M7" s="231">
        <f>設定!H8</f>
        <v>0</v>
      </c>
      <c r="N7" s="227"/>
      <c r="O7" s="153"/>
      <c r="P7" s="231">
        <f>設定!J8</f>
        <v>0</v>
      </c>
      <c r="Q7" s="230"/>
      <c r="R7" s="233">
        <f t="shared" si="0"/>
        <v>0</v>
      </c>
      <c r="T7" s="397">
        <f>E14-SUM(H14,J14,N14,T3,L14)</f>
        <v>0</v>
      </c>
      <c r="U7" s="398"/>
      <c r="V7" s="399"/>
    </row>
    <row r="8" spans="1:22" s="112" customFormat="1" ht="22" customHeight="1" thickTop="1" thickBot="1">
      <c r="D8" s="231">
        <f>設定!B9</f>
        <v>0</v>
      </c>
      <c r="E8" s="227"/>
      <c r="F8" s="153"/>
      <c r="G8" s="231">
        <f>設定!D9</f>
        <v>0</v>
      </c>
      <c r="H8" s="227"/>
      <c r="I8" s="231">
        <f>設定!F9</f>
        <v>0</v>
      </c>
      <c r="J8" s="227"/>
      <c r="K8" s="228"/>
      <c r="L8" s="229"/>
      <c r="M8" s="231">
        <f>設定!H9</f>
        <v>0</v>
      </c>
      <c r="N8" s="227"/>
      <c r="O8" s="153"/>
      <c r="P8" s="231">
        <f>設定!J9</f>
        <v>0</v>
      </c>
      <c r="Q8" s="230"/>
      <c r="R8" s="233">
        <f t="shared" si="0"/>
        <v>0</v>
      </c>
      <c r="T8" s="190" t="s">
        <v>142</v>
      </c>
      <c r="U8" s="190"/>
      <c r="V8" s="190"/>
    </row>
    <row r="9" spans="1:22" s="112" customFormat="1" ht="22" customHeight="1" thickTop="1">
      <c r="D9" s="231">
        <f>設定!B10</f>
        <v>0</v>
      </c>
      <c r="E9" s="227"/>
      <c r="F9" s="153"/>
      <c r="G9" s="231">
        <f>設定!D10</f>
        <v>0</v>
      </c>
      <c r="H9" s="227"/>
      <c r="I9" s="231">
        <f>設定!F10</f>
        <v>0</v>
      </c>
      <c r="J9" s="227"/>
      <c r="K9" s="228"/>
      <c r="L9" s="229"/>
      <c r="M9" s="231">
        <f>設定!H10</f>
        <v>0</v>
      </c>
      <c r="N9" s="227"/>
      <c r="O9" s="153"/>
      <c r="P9" s="231">
        <f>設定!J10</f>
        <v>0</v>
      </c>
      <c r="Q9" s="230"/>
      <c r="R9" s="233">
        <f t="shared" si="0"/>
        <v>0</v>
      </c>
      <c r="T9" s="394" t="s">
        <v>29</v>
      </c>
      <c r="U9" s="395"/>
      <c r="V9" s="396"/>
    </row>
    <row r="10" spans="1:22" s="112" customFormat="1" ht="22" customHeight="1" thickBot="1">
      <c r="D10" s="231">
        <f>設定!B11</f>
        <v>0</v>
      </c>
      <c r="E10" s="227"/>
      <c r="F10" s="153"/>
      <c r="G10" s="231">
        <f>設定!D11</f>
        <v>0</v>
      </c>
      <c r="H10" s="227"/>
      <c r="I10" s="231">
        <f>設定!F11</f>
        <v>0</v>
      </c>
      <c r="J10" s="227"/>
      <c r="K10" s="228"/>
      <c r="L10" s="229"/>
      <c r="M10" s="231">
        <f>設定!H11</f>
        <v>0</v>
      </c>
      <c r="N10" s="227"/>
      <c r="O10" s="153"/>
      <c r="P10" s="231">
        <f>設定!J11</f>
        <v>0</v>
      </c>
      <c r="Q10" s="230"/>
      <c r="R10" s="233">
        <f t="shared" si="0"/>
        <v>0</v>
      </c>
      <c r="T10" s="400">
        <f>SUM(H14,J14,N14,R14,T3,L14)</f>
        <v>0</v>
      </c>
      <c r="U10" s="401"/>
      <c r="V10" s="402"/>
    </row>
    <row r="11" spans="1:22" s="112" customFormat="1" ht="22" customHeight="1" thickTop="1" thickBot="1">
      <c r="D11" s="231">
        <f>設定!B12</f>
        <v>0</v>
      </c>
      <c r="E11" s="227"/>
      <c r="F11" s="153"/>
      <c r="G11" s="231">
        <f>設定!D12</f>
        <v>0</v>
      </c>
      <c r="H11" s="227"/>
      <c r="I11" s="231">
        <f>設定!F12</f>
        <v>0</v>
      </c>
      <c r="J11" s="227"/>
      <c r="K11" s="228"/>
      <c r="L11" s="229"/>
      <c r="M11" s="231">
        <f>設定!H12</f>
        <v>0</v>
      </c>
      <c r="N11" s="227"/>
      <c r="O11" s="153"/>
      <c r="P11" s="231">
        <f>設定!J12</f>
        <v>0</v>
      </c>
      <c r="Q11" s="230"/>
      <c r="R11" s="233">
        <f t="shared" si="0"/>
        <v>0</v>
      </c>
      <c r="T11" s="393" t="s">
        <v>58</v>
      </c>
      <c r="U11" s="393"/>
      <c r="V11" s="393"/>
    </row>
    <row r="12" spans="1:22" s="112" customFormat="1" ht="22" customHeight="1" thickTop="1">
      <c r="D12" s="231">
        <f>設定!B13</f>
        <v>0</v>
      </c>
      <c r="E12" s="227"/>
      <c r="F12" s="153"/>
      <c r="G12" s="231">
        <f>設定!D13</f>
        <v>0</v>
      </c>
      <c r="H12" s="227"/>
      <c r="I12" s="231">
        <f>設定!F13</f>
        <v>0</v>
      </c>
      <c r="J12" s="227"/>
      <c r="K12" s="228"/>
      <c r="L12" s="229"/>
      <c r="M12" s="231">
        <f>設定!H13</f>
        <v>0</v>
      </c>
      <c r="N12" s="227"/>
      <c r="O12" s="153"/>
      <c r="P12" s="231">
        <f>設定!J13</f>
        <v>0</v>
      </c>
      <c r="Q12" s="230"/>
      <c r="R12" s="233">
        <f t="shared" si="0"/>
        <v>0</v>
      </c>
      <c r="T12" s="394" t="s">
        <v>59</v>
      </c>
      <c r="U12" s="395"/>
      <c r="V12" s="396"/>
    </row>
    <row r="13" spans="1:22" s="112" customFormat="1" ht="22" customHeight="1" thickBot="1">
      <c r="D13" s="231">
        <f>設定!B14</f>
        <v>0</v>
      </c>
      <c r="E13" s="227"/>
      <c r="F13" s="153"/>
      <c r="G13" s="231">
        <f>設定!D14</f>
        <v>0</v>
      </c>
      <c r="H13" s="227"/>
      <c r="I13" s="231">
        <f>設定!F14</f>
        <v>0</v>
      </c>
      <c r="J13" s="227"/>
      <c r="K13" s="228"/>
      <c r="L13" s="229"/>
      <c r="M13" s="231">
        <f>設定!H14</f>
        <v>0</v>
      </c>
      <c r="N13" s="227"/>
      <c r="O13" s="153"/>
      <c r="P13" s="231">
        <f>設定!J14</f>
        <v>0</v>
      </c>
      <c r="Q13" s="230"/>
      <c r="R13" s="233">
        <f t="shared" si="0"/>
        <v>0</v>
      </c>
      <c r="T13" s="397">
        <f>E14-T10</f>
        <v>0</v>
      </c>
      <c r="U13" s="398"/>
      <c r="V13" s="399"/>
    </row>
    <row r="14" spans="1:22" s="112" customFormat="1" ht="22" customHeight="1" thickTop="1" thickBot="1">
      <c r="B14" s="221">
        <v>2023</v>
      </c>
      <c r="C14" s="221">
        <v>2</v>
      </c>
      <c r="D14" s="151" t="s">
        <v>17</v>
      </c>
      <c r="E14" s="232">
        <f>SUM(E4:E13)</f>
        <v>0</v>
      </c>
      <c r="F14" s="153"/>
      <c r="G14" s="151" t="s">
        <v>17</v>
      </c>
      <c r="H14" s="232">
        <f>SUM(H4:H13)</f>
        <v>0</v>
      </c>
      <c r="I14" s="151" t="s">
        <v>17</v>
      </c>
      <c r="J14" s="232">
        <f>SUM(J4:J13)</f>
        <v>0</v>
      </c>
      <c r="K14" s="151" t="s">
        <v>17</v>
      </c>
      <c r="L14" s="232">
        <f>SUM(L4:L13)</f>
        <v>0</v>
      </c>
      <c r="M14" s="151" t="s">
        <v>17</v>
      </c>
      <c r="N14" s="232">
        <f>SUM(N4:N13)</f>
        <v>0</v>
      </c>
      <c r="O14" s="153"/>
      <c r="P14" s="151" t="s">
        <v>17</v>
      </c>
      <c r="Q14" s="183">
        <f>SUM(Q4:Q13)</f>
        <v>0</v>
      </c>
      <c r="R14" s="232">
        <f>SUM(R4:R13)</f>
        <v>0</v>
      </c>
    </row>
    <row r="15" spans="1:22" s="112" customFormat="1" ht="22" customHeight="1" thickTop="1">
      <c r="B15" s="114"/>
      <c r="C15" s="101"/>
      <c r="D15" s="101"/>
      <c r="E15" s="101"/>
      <c r="F15" s="105"/>
      <c r="G15" s="101"/>
      <c r="H15" s="101"/>
      <c r="I15" s="103"/>
      <c r="J15" s="102"/>
      <c r="K15" s="103"/>
    </row>
    <row r="16" spans="1:22" s="112" customFormat="1" ht="22" customHeight="1" thickBot="1">
      <c r="B16" s="115" t="s">
        <v>36</v>
      </c>
      <c r="C16" s="211">
        <f>WEEKDAY(C17)</f>
        <v>4</v>
      </c>
      <c r="D16" s="211">
        <f t="shared" ref="D16:V16" si="1">WEEKDAY(D17)</f>
        <v>5</v>
      </c>
      <c r="E16" s="211">
        <f t="shared" si="1"/>
        <v>6</v>
      </c>
      <c r="F16" s="211">
        <f t="shared" si="1"/>
        <v>7</v>
      </c>
      <c r="G16" s="211">
        <f t="shared" si="1"/>
        <v>1</v>
      </c>
      <c r="H16" s="211">
        <f t="shared" si="1"/>
        <v>2</v>
      </c>
      <c r="I16" s="211">
        <f t="shared" si="1"/>
        <v>3</v>
      </c>
      <c r="J16" s="211">
        <f t="shared" si="1"/>
        <v>4</v>
      </c>
      <c r="K16" s="211">
        <f t="shared" si="1"/>
        <v>5</v>
      </c>
      <c r="L16" s="211">
        <f t="shared" si="1"/>
        <v>6</v>
      </c>
      <c r="M16" s="211">
        <f t="shared" si="1"/>
        <v>7</v>
      </c>
      <c r="N16" s="211">
        <f t="shared" si="1"/>
        <v>1</v>
      </c>
      <c r="O16" s="211">
        <f t="shared" si="1"/>
        <v>2</v>
      </c>
      <c r="P16" s="211">
        <f t="shared" si="1"/>
        <v>3</v>
      </c>
      <c r="Q16" s="211">
        <f t="shared" si="1"/>
        <v>4</v>
      </c>
      <c r="R16" s="211">
        <f t="shared" si="1"/>
        <v>5</v>
      </c>
      <c r="S16" s="211">
        <f t="shared" si="1"/>
        <v>6</v>
      </c>
      <c r="T16" s="211">
        <f t="shared" si="1"/>
        <v>7</v>
      </c>
      <c r="U16" s="211">
        <f t="shared" si="1"/>
        <v>1</v>
      </c>
      <c r="V16" s="211">
        <f t="shared" si="1"/>
        <v>2</v>
      </c>
    </row>
    <row r="17" spans="1:34" s="112" customFormat="1" ht="22" customHeight="1" thickTop="1">
      <c r="A17" s="116"/>
      <c r="B17" s="140" t="s">
        <v>62</v>
      </c>
      <c r="C17" s="212">
        <f>DATE(B14,C14,設定!L5)</f>
        <v>44958</v>
      </c>
      <c r="D17" s="212">
        <f>C17+1</f>
        <v>44959</v>
      </c>
      <c r="E17" s="212">
        <f>D17+1</f>
        <v>44960</v>
      </c>
      <c r="F17" s="212">
        <f t="shared" ref="F17:V17" si="2">E17+1</f>
        <v>44961</v>
      </c>
      <c r="G17" s="212">
        <f t="shared" si="2"/>
        <v>44962</v>
      </c>
      <c r="H17" s="212">
        <f t="shared" si="2"/>
        <v>44963</v>
      </c>
      <c r="I17" s="212">
        <f t="shared" si="2"/>
        <v>44964</v>
      </c>
      <c r="J17" s="212">
        <f t="shared" si="2"/>
        <v>44965</v>
      </c>
      <c r="K17" s="212">
        <f t="shared" si="2"/>
        <v>44966</v>
      </c>
      <c r="L17" s="212">
        <f t="shared" si="2"/>
        <v>44967</v>
      </c>
      <c r="M17" s="212">
        <f t="shared" si="2"/>
        <v>44968</v>
      </c>
      <c r="N17" s="212">
        <f t="shared" si="2"/>
        <v>44969</v>
      </c>
      <c r="O17" s="212">
        <f t="shared" si="2"/>
        <v>44970</v>
      </c>
      <c r="P17" s="212">
        <f t="shared" si="2"/>
        <v>44971</v>
      </c>
      <c r="Q17" s="212">
        <f t="shared" si="2"/>
        <v>44972</v>
      </c>
      <c r="R17" s="212">
        <f t="shared" si="2"/>
        <v>44973</v>
      </c>
      <c r="S17" s="212">
        <f t="shared" si="2"/>
        <v>44974</v>
      </c>
      <c r="T17" s="212">
        <f t="shared" si="2"/>
        <v>44975</v>
      </c>
      <c r="U17" s="212">
        <f t="shared" si="2"/>
        <v>44976</v>
      </c>
      <c r="V17" s="213">
        <f t="shared" si="2"/>
        <v>44977</v>
      </c>
    </row>
    <row r="18" spans="1:34" s="112" customFormat="1" ht="22" customHeight="1" thickBot="1">
      <c r="A18" s="116"/>
      <c r="B18" s="139" t="s">
        <v>60</v>
      </c>
      <c r="C18" s="214">
        <f>C17</f>
        <v>44958</v>
      </c>
      <c r="D18" s="214">
        <f t="shared" ref="D18:V18" si="3">D17</f>
        <v>44959</v>
      </c>
      <c r="E18" s="214">
        <f t="shared" si="3"/>
        <v>44960</v>
      </c>
      <c r="F18" s="214">
        <f t="shared" si="3"/>
        <v>44961</v>
      </c>
      <c r="G18" s="214">
        <f t="shared" si="3"/>
        <v>44962</v>
      </c>
      <c r="H18" s="214">
        <f t="shared" si="3"/>
        <v>44963</v>
      </c>
      <c r="I18" s="214">
        <f t="shared" si="3"/>
        <v>44964</v>
      </c>
      <c r="J18" s="214">
        <f t="shared" si="3"/>
        <v>44965</v>
      </c>
      <c r="K18" s="214">
        <f t="shared" si="3"/>
        <v>44966</v>
      </c>
      <c r="L18" s="214">
        <f t="shared" si="3"/>
        <v>44967</v>
      </c>
      <c r="M18" s="214">
        <f t="shared" si="3"/>
        <v>44968</v>
      </c>
      <c r="N18" s="214">
        <f t="shared" si="3"/>
        <v>44969</v>
      </c>
      <c r="O18" s="214">
        <f t="shared" si="3"/>
        <v>44970</v>
      </c>
      <c r="P18" s="214">
        <f t="shared" si="3"/>
        <v>44971</v>
      </c>
      <c r="Q18" s="214">
        <f t="shared" si="3"/>
        <v>44972</v>
      </c>
      <c r="R18" s="214">
        <f t="shared" si="3"/>
        <v>44973</v>
      </c>
      <c r="S18" s="214">
        <f t="shared" si="3"/>
        <v>44974</v>
      </c>
      <c r="T18" s="214">
        <f t="shared" si="3"/>
        <v>44975</v>
      </c>
      <c r="U18" s="214">
        <f t="shared" si="3"/>
        <v>44976</v>
      </c>
      <c r="V18" s="215">
        <f t="shared" si="3"/>
        <v>44977</v>
      </c>
    </row>
    <row r="19" spans="1:34" s="112" customFormat="1" ht="22" customHeight="1" thickTop="1">
      <c r="B19" s="264" t="str">
        <f>設定!J5</f>
        <v>食費</v>
      </c>
      <c r="C19" s="155"/>
      <c r="D19" s="127"/>
      <c r="E19" s="127"/>
      <c r="F19" s="127"/>
      <c r="G19" s="127"/>
      <c r="H19" s="127"/>
      <c r="I19" s="218"/>
      <c r="J19" s="136"/>
      <c r="K19" s="127"/>
      <c r="L19" s="127"/>
      <c r="M19" s="127"/>
      <c r="N19" s="127"/>
      <c r="O19" s="127"/>
      <c r="P19" s="218"/>
      <c r="Q19" s="136"/>
      <c r="R19" s="127"/>
      <c r="S19" s="127"/>
      <c r="T19" s="127"/>
      <c r="U19" s="127"/>
      <c r="V19" s="128"/>
    </row>
    <row r="20" spans="1:34" s="112" customFormat="1" ht="22" customHeight="1">
      <c r="B20" s="265">
        <f>設定!J6</f>
        <v>0</v>
      </c>
      <c r="C20" s="159"/>
      <c r="D20" s="125"/>
      <c r="E20" s="125"/>
      <c r="F20" s="125"/>
      <c r="G20" s="125"/>
      <c r="H20" s="125"/>
      <c r="I20" s="125"/>
      <c r="J20" s="137"/>
      <c r="K20" s="125"/>
      <c r="L20" s="125"/>
      <c r="M20" s="125"/>
      <c r="N20" s="125"/>
      <c r="O20" s="125"/>
      <c r="P20" s="125"/>
      <c r="Q20" s="137"/>
      <c r="R20" s="125"/>
      <c r="S20" s="125"/>
      <c r="T20" s="125"/>
      <c r="U20" s="125"/>
      <c r="V20" s="126"/>
    </row>
    <row r="21" spans="1:34" s="112" customFormat="1" ht="22" customHeight="1">
      <c r="B21" s="264">
        <f>設定!J7</f>
        <v>0</v>
      </c>
      <c r="C21" s="155"/>
      <c r="D21" s="127"/>
      <c r="E21" s="127"/>
      <c r="F21" s="127"/>
      <c r="G21" s="127"/>
      <c r="H21" s="127"/>
      <c r="I21" s="127"/>
      <c r="J21" s="136"/>
      <c r="K21" s="127"/>
      <c r="L21" s="127"/>
      <c r="M21" s="127"/>
      <c r="N21" s="127"/>
      <c r="O21" s="127"/>
      <c r="P21" s="127"/>
      <c r="Q21" s="136"/>
      <c r="R21" s="127"/>
      <c r="S21" s="127"/>
      <c r="T21" s="127"/>
      <c r="U21" s="127"/>
      <c r="V21" s="128"/>
    </row>
    <row r="22" spans="1:34" s="112" customFormat="1" ht="22" customHeight="1">
      <c r="B22" s="265">
        <f>設定!J8</f>
        <v>0</v>
      </c>
      <c r="C22" s="159"/>
      <c r="D22" s="125"/>
      <c r="E22" s="125"/>
      <c r="F22" s="125"/>
      <c r="G22" s="125"/>
      <c r="H22" s="125"/>
      <c r="I22" s="125"/>
      <c r="J22" s="137"/>
      <c r="K22" s="125"/>
      <c r="L22" s="125"/>
      <c r="M22" s="125"/>
      <c r="N22" s="125"/>
      <c r="O22" s="125"/>
      <c r="P22" s="125"/>
      <c r="Q22" s="137"/>
      <c r="R22" s="125"/>
      <c r="S22" s="125"/>
      <c r="T22" s="125"/>
      <c r="U22" s="125"/>
      <c r="V22" s="126"/>
    </row>
    <row r="23" spans="1:34" s="112" customFormat="1" ht="22" customHeight="1">
      <c r="B23" s="264">
        <f>設定!J9</f>
        <v>0</v>
      </c>
      <c r="C23" s="155"/>
      <c r="D23" s="127"/>
      <c r="E23" s="127"/>
      <c r="F23" s="127"/>
      <c r="G23" s="127"/>
      <c r="H23" s="127"/>
      <c r="I23" s="127"/>
      <c r="J23" s="136"/>
      <c r="K23" s="127"/>
      <c r="L23" s="127"/>
      <c r="M23" s="127"/>
      <c r="N23" s="127"/>
      <c r="O23" s="127"/>
      <c r="P23" s="127"/>
      <c r="Q23" s="136"/>
      <c r="R23" s="127"/>
      <c r="S23" s="127"/>
      <c r="T23" s="127"/>
      <c r="U23" s="127"/>
      <c r="V23" s="128"/>
    </row>
    <row r="24" spans="1:34" s="112" customFormat="1" ht="22" customHeight="1">
      <c r="B24" s="265">
        <f>設定!J10</f>
        <v>0</v>
      </c>
      <c r="C24" s="159"/>
      <c r="D24" s="125"/>
      <c r="E24" s="125"/>
      <c r="F24" s="125"/>
      <c r="G24" s="125"/>
      <c r="H24" s="125"/>
      <c r="I24" s="125"/>
      <c r="J24" s="137"/>
      <c r="K24" s="125"/>
      <c r="L24" s="125"/>
      <c r="M24" s="125"/>
      <c r="N24" s="125"/>
      <c r="O24" s="125"/>
      <c r="P24" s="125"/>
      <c r="Q24" s="137"/>
      <c r="R24" s="125"/>
      <c r="S24" s="125"/>
      <c r="T24" s="125"/>
      <c r="U24" s="125"/>
      <c r="V24" s="126"/>
    </row>
    <row r="25" spans="1:34" s="112" customFormat="1" ht="22" customHeight="1">
      <c r="B25" s="264">
        <f>設定!J11</f>
        <v>0</v>
      </c>
      <c r="C25" s="155"/>
      <c r="D25" s="127"/>
      <c r="E25" s="127"/>
      <c r="F25" s="127"/>
      <c r="G25" s="127"/>
      <c r="H25" s="127"/>
      <c r="I25" s="127"/>
      <c r="J25" s="136"/>
      <c r="K25" s="127"/>
      <c r="L25" s="127"/>
      <c r="M25" s="127"/>
      <c r="N25" s="127"/>
      <c r="O25" s="127"/>
      <c r="P25" s="127"/>
      <c r="Q25" s="136"/>
      <c r="R25" s="127"/>
      <c r="S25" s="127"/>
      <c r="T25" s="127"/>
      <c r="U25" s="127"/>
      <c r="V25" s="128"/>
    </row>
    <row r="26" spans="1:34" s="112" customFormat="1" ht="22" customHeight="1">
      <c r="B26" s="265">
        <f>設定!J12</f>
        <v>0</v>
      </c>
      <c r="C26" s="125"/>
      <c r="D26" s="125"/>
      <c r="E26" s="125"/>
      <c r="F26" s="125"/>
      <c r="G26" s="125"/>
      <c r="H26" s="125"/>
      <c r="I26" s="125"/>
      <c r="J26" s="137"/>
      <c r="K26" s="125"/>
      <c r="L26" s="125"/>
      <c r="M26" s="125"/>
      <c r="N26" s="125"/>
      <c r="O26" s="125"/>
      <c r="P26" s="125"/>
      <c r="Q26" s="137"/>
      <c r="R26" s="125"/>
      <c r="S26" s="125"/>
      <c r="T26" s="125"/>
      <c r="U26" s="125"/>
      <c r="V26" s="126"/>
    </row>
    <row r="27" spans="1:34" s="112" customFormat="1" ht="22" customHeight="1">
      <c r="B27" s="264">
        <f>設定!J13</f>
        <v>0</v>
      </c>
      <c r="C27" s="127"/>
      <c r="D27" s="127"/>
      <c r="E27" s="127"/>
      <c r="F27" s="127"/>
      <c r="G27" s="127"/>
      <c r="H27" s="127"/>
      <c r="I27" s="127"/>
      <c r="J27" s="136"/>
      <c r="K27" s="127"/>
      <c r="L27" s="127"/>
      <c r="M27" s="127"/>
      <c r="N27" s="127"/>
      <c r="O27" s="127"/>
      <c r="P27" s="127"/>
      <c r="Q27" s="136"/>
      <c r="R27" s="127"/>
      <c r="S27" s="127"/>
      <c r="T27" s="127"/>
      <c r="U27" s="127"/>
      <c r="V27" s="128"/>
    </row>
    <row r="28" spans="1:34" s="112" customFormat="1" ht="22" customHeight="1">
      <c r="B28" s="265">
        <f>設定!J14</f>
        <v>0</v>
      </c>
      <c r="C28" s="125"/>
      <c r="D28" s="125"/>
      <c r="E28" s="125"/>
      <c r="F28" s="125"/>
      <c r="G28" s="125"/>
      <c r="H28" s="125"/>
      <c r="I28" s="125"/>
      <c r="J28" s="137"/>
      <c r="K28" s="125"/>
      <c r="L28" s="125"/>
      <c r="M28" s="125"/>
      <c r="N28" s="125"/>
      <c r="O28" s="125"/>
      <c r="P28" s="125"/>
      <c r="Q28" s="137"/>
      <c r="R28" s="125"/>
      <c r="S28" s="125"/>
      <c r="T28" s="125"/>
      <c r="U28" s="125"/>
      <c r="V28" s="126"/>
    </row>
    <row r="29" spans="1:34" s="112" customFormat="1" ht="22" customHeight="1">
      <c r="B29" s="265" t="s">
        <v>47</v>
      </c>
      <c r="C29" s="117"/>
      <c r="D29" s="117"/>
      <c r="E29" s="117"/>
      <c r="F29" s="117"/>
      <c r="G29" s="117"/>
      <c r="H29" s="117"/>
      <c r="I29" s="117"/>
      <c r="J29" s="142"/>
      <c r="K29" s="117"/>
      <c r="L29" s="118"/>
      <c r="M29" s="118"/>
      <c r="N29" s="118"/>
      <c r="O29" s="118"/>
      <c r="P29" s="118"/>
      <c r="Q29" s="138"/>
      <c r="R29" s="118"/>
      <c r="S29" s="118"/>
      <c r="T29" s="118"/>
      <c r="U29" s="118"/>
      <c r="V29" s="119"/>
    </row>
    <row r="30" spans="1:34" s="112" customFormat="1" ht="22" customHeight="1" thickBot="1">
      <c r="B30" s="268" t="s">
        <v>17</v>
      </c>
      <c r="C30" s="120">
        <f>SUM(C19:C28)</f>
        <v>0</v>
      </c>
      <c r="D30" s="120">
        <f>SUM(D19:D28)</f>
        <v>0</v>
      </c>
      <c r="E30" s="120">
        <f t="shared" ref="E30:U30" si="4">SUM(E19:E28)</f>
        <v>0</v>
      </c>
      <c r="F30" s="120">
        <f>SUM(F19:F28)</f>
        <v>0</v>
      </c>
      <c r="G30" s="120">
        <f t="shared" si="4"/>
        <v>0</v>
      </c>
      <c r="H30" s="120">
        <f>SUM(H19:H28)</f>
        <v>0</v>
      </c>
      <c r="I30" s="120">
        <f t="shared" si="4"/>
        <v>0</v>
      </c>
      <c r="J30" s="135">
        <f>SUM(J19:J28)</f>
        <v>0</v>
      </c>
      <c r="K30" s="120">
        <f t="shared" si="4"/>
        <v>0</v>
      </c>
      <c r="L30" s="120">
        <f t="shared" si="4"/>
        <v>0</v>
      </c>
      <c r="M30" s="120">
        <f t="shared" si="4"/>
        <v>0</v>
      </c>
      <c r="N30" s="120">
        <f t="shared" si="4"/>
        <v>0</v>
      </c>
      <c r="O30" s="120">
        <f t="shared" si="4"/>
        <v>0</v>
      </c>
      <c r="P30" s="120">
        <f t="shared" si="4"/>
        <v>0</v>
      </c>
      <c r="Q30" s="135">
        <f t="shared" si="4"/>
        <v>0</v>
      </c>
      <c r="R30" s="120">
        <f t="shared" si="4"/>
        <v>0</v>
      </c>
      <c r="S30" s="120">
        <f t="shared" si="4"/>
        <v>0</v>
      </c>
      <c r="T30" s="120">
        <f t="shared" si="4"/>
        <v>0</v>
      </c>
      <c r="U30" s="120">
        <f t="shared" si="4"/>
        <v>0</v>
      </c>
      <c r="V30" s="121">
        <f>SUM(V19:V28)</f>
        <v>0</v>
      </c>
    </row>
    <row r="31" spans="1:34" s="124" customFormat="1" ht="22" customHeight="1" thickTop="1" thickBot="1">
      <c r="B31" s="122"/>
      <c r="C31" s="211">
        <f>WEEKDAY(C32)</f>
        <v>3</v>
      </c>
      <c r="D31" s="211">
        <f t="shared" ref="D31:M31" si="5">WEEKDAY(D32)</f>
        <v>4</v>
      </c>
      <c r="E31" s="211">
        <f t="shared" si="5"/>
        <v>5</v>
      </c>
      <c r="F31" s="211">
        <f t="shared" si="5"/>
        <v>6</v>
      </c>
      <c r="G31" s="211">
        <f t="shared" si="5"/>
        <v>7</v>
      </c>
      <c r="H31" s="211">
        <f t="shared" si="5"/>
        <v>1</v>
      </c>
      <c r="I31" s="211">
        <f t="shared" si="5"/>
        <v>2</v>
      </c>
      <c r="J31" s="211">
        <f t="shared" si="5"/>
        <v>3</v>
      </c>
      <c r="K31" s="211">
        <f t="shared" si="5"/>
        <v>7</v>
      </c>
      <c r="L31" s="211">
        <f t="shared" si="5"/>
        <v>7</v>
      </c>
      <c r="M31" s="211">
        <f t="shared" si="5"/>
        <v>7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</row>
    <row r="32" spans="1:34" ht="22" customHeight="1" thickTop="1">
      <c r="B32" s="140" t="s">
        <v>62</v>
      </c>
      <c r="C32" s="212">
        <f>V17+1</f>
        <v>44978</v>
      </c>
      <c r="D32" s="212">
        <f>C32+1</f>
        <v>44979</v>
      </c>
      <c r="E32" s="212">
        <f t="shared" ref="E32:J32" si="6">D32+1</f>
        <v>44980</v>
      </c>
      <c r="F32" s="212">
        <f t="shared" si="6"/>
        <v>44981</v>
      </c>
      <c r="G32" s="212">
        <f t="shared" si="6"/>
        <v>44982</v>
      </c>
      <c r="H32" s="212">
        <f t="shared" si="6"/>
        <v>44983</v>
      </c>
      <c r="I32" s="212">
        <f t="shared" si="6"/>
        <v>44984</v>
      </c>
      <c r="J32" s="212">
        <f t="shared" si="6"/>
        <v>44985</v>
      </c>
      <c r="K32" s="212"/>
      <c r="L32" s="212"/>
      <c r="M32" s="213"/>
      <c r="P32" s="140" t="s">
        <v>63</v>
      </c>
      <c r="Q32" s="129" t="s">
        <v>53</v>
      </c>
      <c r="R32" s="129" t="s">
        <v>54</v>
      </c>
      <c r="S32" s="129" t="s">
        <v>55</v>
      </c>
      <c r="T32" s="129" t="s">
        <v>56</v>
      </c>
      <c r="U32" s="129" t="s">
        <v>57</v>
      </c>
      <c r="V32" s="130" t="s">
        <v>17</v>
      </c>
    </row>
    <row r="33" spans="2:22" ht="22" customHeight="1" thickBot="1">
      <c r="B33" s="149" t="s">
        <v>60</v>
      </c>
      <c r="C33" s="214">
        <f>C32</f>
        <v>44978</v>
      </c>
      <c r="D33" s="214">
        <f t="shared" ref="D33:J33" si="7">D32</f>
        <v>44979</v>
      </c>
      <c r="E33" s="214">
        <f t="shared" si="7"/>
        <v>44980</v>
      </c>
      <c r="F33" s="214">
        <f t="shared" si="7"/>
        <v>44981</v>
      </c>
      <c r="G33" s="214">
        <f t="shared" si="7"/>
        <v>44982</v>
      </c>
      <c r="H33" s="214">
        <f t="shared" si="7"/>
        <v>44983</v>
      </c>
      <c r="I33" s="214">
        <f t="shared" si="7"/>
        <v>44984</v>
      </c>
      <c r="J33" s="214">
        <f t="shared" si="7"/>
        <v>44985</v>
      </c>
      <c r="K33" s="214"/>
      <c r="L33" s="214"/>
      <c r="M33" s="215"/>
      <c r="P33" s="148" t="s">
        <v>61</v>
      </c>
      <c r="Q33" s="216" t="str">
        <f>DAY(C17)&amp;"-"&amp;DAY(I17)&amp;"日"</f>
        <v>1-7日</v>
      </c>
      <c r="R33" s="216" t="str">
        <f>DAY(J17)&amp;"-"&amp;DAY(P17)&amp;"日"</f>
        <v>8-14日</v>
      </c>
      <c r="S33" s="216" t="str">
        <f>DAY(Q17)&amp;"-"&amp;DAY(C32)&amp;"日"</f>
        <v>15-21日</v>
      </c>
      <c r="T33" s="216" t="str">
        <f>DAY(D32)&amp;"-"&amp;DAY(J32)&amp;"日"</f>
        <v>22-28日</v>
      </c>
      <c r="U33" s="216" t="s">
        <v>134</v>
      </c>
      <c r="V33" s="141" t="str">
        <f>DAY(C17)&amp;"-"&amp;DAY(J32)&amp;"日"</f>
        <v>1-28日</v>
      </c>
    </row>
    <row r="34" spans="2:22" ht="22" customHeight="1" thickTop="1">
      <c r="B34" s="264" t="str">
        <f>設定!J5</f>
        <v>食費</v>
      </c>
      <c r="C34" s="218"/>
      <c r="D34" s="136"/>
      <c r="E34" s="127"/>
      <c r="F34" s="127"/>
      <c r="G34" s="127"/>
      <c r="H34" s="127"/>
      <c r="I34" s="127"/>
      <c r="J34" s="143"/>
      <c r="K34" s="143"/>
      <c r="L34" s="143"/>
      <c r="M34" s="219"/>
      <c r="P34" s="154" t="str">
        <f>設定!J5</f>
        <v>食費</v>
      </c>
      <c r="Q34" s="252">
        <f>SUM(C19:I19)</f>
        <v>0</v>
      </c>
      <c r="R34" s="252">
        <f>SUM(J19:P19)</f>
        <v>0</v>
      </c>
      <c r="S34" s="252">
        <f>SUM(Q19:V19,C34)</f>
        <v>0</v>
      </c>
      <c r="T34" s="252">
        <f>SUM(D34:J34)</f>
        <v>0</v>
      </c>
      <c r="U34" s="252">
        <f>SUM(K34:L34)</f>
        <v>0</v>
      </c>
      <c r="V34" s="253">
        <f>SUM(Q34:U34)</f>
        <v>0</v>
      </c>
    </row>
    <row r="35" spans="2:22" ht="22" customHeight="1">
      <c r="B35" s="265">
        <f>設定!J6</f>
        <v>0</v>
      </c>
      <c r="C35" s="125"/>
      <c r="D35" s="137"/>
      <c r="E35" s="125"/>
      <c r="F35" s="125"/>
      <c r="G35" s="125"/>
      <c r="H35" s="125"/>
      <c r="I35" s="125"/>
      <c r="J35" s="144"/>
      <c r="K35" s="144"/>
      <c r="L35" s="144"/>
      <c r="M35" s="126"/>
      <c r="P35" s="158">
        <f>設定!J6</f>
        <v>0</v>
      </c>
      <c r="Q35" s="254">
        <f t="shared" ref="Q35:Q43" si="8">SUM(C20:I20)</f>
        <v>0</v>
      </c>
      <c r="R35" s="254">
        <f t="shared" ref="R35:R43" si="9">SUM(J20:P20)</f>
        <v>0</v>
      </c>
      <c r="S35" s="254">
        <f t="shared" ref="S35:S43" si="10">SUM(Q20:V20,C35)</f>
        <v>0</v>
      </c>
      <c r="T35" s="254">
        <f t="shared" ref="T35:T43" si="11">SUM(D35:J35)</f>
        <v>0</v>
      </c>
      <c r="U35" s="254">
        <f t="shared" ref="U35:U43" si="12">SUM(K35:L35)</f>
        <v>0</v>
      </c>
      <c r="V35" s="256">
        <f t="shared" ref="V35:V43" si="13">SUM(Q35:U35)</f>
        <v>0</v>
      </c>
    </row>
    <row r="36" spans="2:22" ht="22" customHeight="1">
      <c r="B36" s="264">
        <f>設定!J7</f>
        <v>0</v>
      </c>
      <c r="C36" s="127"/>
      <c r="D36" s="136"/>
      <c r="E36" s="127"/>
      <c r="F36" s="127"/>
      <c r="G36" s="127"/>
      <c r="H36" s="127"/>
      <c r="I36" s="127"/>
      <c r="J36" s="143"/>
      <c r="K36" s="143"/>
      <c r="L36" s="143"/>
      <c r="M36" s="128"/>
      <c r="P36" s="257">
        <f>設定!J7</f>
        <v>0</v>
      </c>
      <c r="Q36" s="258">
        <f t="shared" si="8"/>
        <v>0</v>
      </c>
      <c r="R36" s="258">
        <f t="shared" si="9"/>
        <v>0</v>
      </c>
      <c r="S36" s="258">
        <f>SUM(Q21:V21,C36)</f>
        <v>0</v>
      </c>
      <c r="T36" s="258">
        <f t="shared" si="11"/>
        <v>0</v>
      </c>
      <c r="U36" s="258">
        <f>SUM(K36:L36)</f>
        <v>0</v>
      </c>
      <c r="V36" s="259">
        <f>SUM(Q36:U36)</f>
        <v>0</v>
      </c>
    </row>
    <row r="37" spans="2:22" ht="22" customHeight="1">
      <c r="B37" s="265">
        <f>設定!J8</f>
        <v>0</v>
      </c>
      <c r="C37" s="125"/>
      <c r="D37" s="137"/>
      <c r="E37" s="125"/>
      <c r="F37" s="125"/>
      <c r="G37" s="125"/>
      <c r="H37" s="125"/>
      <c r="I37" s="125"/>
      <c r="J37" s="144"/>
      <c r="K37" s="144"/>
      <c r="L37" s="144"/>
      <c r="M37" s="126"/>
      <c r="P37" s="158">
        <f>設定!J8</f>
        <v>0</v>
      </c>
      <c r="Q37" s="254">
        <f t="shared" si="8"/>
        <v>0</v>
      </c>
      <c r="R37" s="254">
        <f t="shared" si="9"/>
        <v>0</v>
      </c>
      <c r="S37" s="254">
        <f t="shared" si="10"/>
        <v>0</v>
      </c>
      <c r="T37" s="254">
        <f t="shared" si="11"/>
        <v>0</v>
      </c>
      <c r="U37" s="254">
        <f t="shared" si="12"/>
        <v>0</v>
      </c>
      <c r="V37" s="256">
        <f t="shared" si="13"/>
        <v>0</v>
      </c>
    </row>
    <row r="38" spans="2:22" ht="22" customHeight="1">
      <c r="B38" s="264">
        <f>設定!J9</f>
        <v>0</v>
      </c>
      <c r="C38" s="127"/>
      <c r="D38" s="136"/>
      <c r="E38" s="127"/>
      <c r="F38" s="127"/>
      <c r="G38" s="127"/>
      <c r="H38" s="127"/>
      <c r="I38" s="127"/>
      <c r="J38" s="143"/>
      <c r="K38" s="143"/>
      <c r="L38" s="143"/>
      <c r="M38" s="128"/>
      <c r="P38" s="257">
        <f>設定!J9</f>
        <v>0</v>
      </c>
      <c r="Q38" s="258">
        <f t="shared" si="8"/>
        <v>0</v>
      </c>
      <c r="R38" s="258">
        <f t="shared" si="9"/>
        <v>0</v>
      </c>
      <c r="S38" s="258">
        <f t="shared" si="10"/>
        <v>0</v>
      </c>
      <c r="T38" s="258">
        <f t="shared" si="11"/>
        <v>0</v>
      </c>
      <c r="U38" s="258">
        <f t="shared" si="12"/>
        <v>0</v>
      </c>
      <c r="V38" s="259">
        <f t="shared" si="13"/>
        <v>0</v>
      </c>
    </row>
    <row r="39" spans="2:22" ht="22" customHeight="1">
      <c r="B39" s="265">
        <f>設定!J10</f>
        <v>0</v>
      </c>
      <c r="C39" s="125"/>
      <c r="D39" s="137"/>
      <c r="E39" s="125"/>
      <c r="F39" s="125"/>
      <c r="G39" s="125"/>
      <c r="H39" s="125"/>
      <c r="I39" s="125"/>
      <c r="J39" s="144"/>
      <c r="K39" s="144"/>
      <c r="L39" s="144"/>
      <c r="M39" s="126"/>
      <c r="P39" s="158">
        <f>設定!J10</f>
        <v>0</v>
      </c>
      <c r="Q39" s="254">
        <f t="shared" si="8"/>
        <v>0</v>
      </c>
      <c r="R39" s="254">
        <f t="shared" si="9"/>
        <v>0</v>
      </c>
      <c r="S39" s="254">
        <f t="shared" si="10"/>
        <v>0</v>
      </c>
      <c r="T39" s="254">
        <f>SUM(D39:J39)</f>
        <v>0</v>
      </c>
      <c r="U39" s="254">
        <f t="shared" si="12"/>
        <v>0</v>
      </c>
      <c r="V39" s="256">
        <f t="shared" si="13"/>
        <v>0</v>
      </c>
    </row>
    <row r="40" spans="2:22" ht="22" customHeight="1">
      <c r="B40" s="264">
        <f>設定!J11</f>
        <v>0</v>
      </c>
      <c r="C40" s="127"/>
      <c r="D40" s="136"/>
      <c r="E40" s="127"/>
      <c r="F40" s="127"/>
      <c r="G40" s="127"/>
      <c r="H40" s="127"/>
      <c r="I40" s="127"/>
      <c r="J40" s="143"/>
      <c r="K40" s="143"/>
      <c r="L40" s="143"/>
      <c r="M40" s="128"/>
      <c r="P40" s="257">
        <f>設定!J11</f>
        <v>0</v>
      </c>
      <c r="Q40" s="258">
        <f t="shared" si="8"/>
        <v>0</v>
      </c>
      <c r="R40" s="258">
        <f t="shared" si="9"/>
        <v>0</v>
      </c>
      <c r="S40" s="258">
        <f t="shared" si="10"/>
        <v>0</v>
      </c>
      <c r="T40" s="258">
        <f t="shared" si="11"/>
        <v>0</v>
      </c>
      <c r="U40" s="258">
        <f t="shared" si="12"/>
        <v>0</v>
      </c>
      <c r="V40" s="259">
        <f t="shared" si="13"/>
        <v>0</v>
      </c>
    </row>
    <row r="41" spans="2:22" ht="22" customHeight="1">
      <c r="B41" s="265">
        <f>設定!J12</f>
        <v>0</v>
      </c>
      <c r="C41" s="125"/>
      <c r="D41" s="137"/>
      <c r="E41" s="125"/>
      <c r="F41" s="125"/>
      <c r="G41" s="125"/>
      <c r="H41" s="125"/>
      <c r="I41" s="125"/>
      <c r="J41" s="144"/>
      <c r="K41" s="144"/>
      <c r="L41" s="144"/>
      <c r="M41" s="126"/>
      <c r="P41" s="158">
        <f>設定!J12</f>
        <v>0</v>
      </c>
      <c r="Q41" s="254">
        <f t="shared" si="8"/>
        <v>0</v>
      </c>
      <c r="R41" s="254">
        <f t="shared" si="9"/>
        <v>0</v>
      </c>
      <c r="S41" s="254">
        <f t="shared" si="10"/>
        <v>0</v>
      </c>
      <c r="T41" s="254">
        <f t="shared" si="11"/>
        <v>0</v>
      </c>
      <c r="U41" s="254">
        <f t="shared" si="12"/>
        <v>0</v>
      </c>
      <c r="V41" s="256">
        <f t="shared" si="13"/>
        <v>0</v>
      </c>
    </row>
    <row r="42" spans="2:22" ht="22" customHeight="1">
      <c r="B42" s="264">
        <f>設定!J13</f>
        <v>0</v>
      </c>
      <c r="C42" s="127"/>
      <c r="D42" s="136"/>
      <c r="E42" s="127"/>
      <c r="F42" s="127"/>
      <c r="G42" s="127"/>
      <c r="H42" s="127"/>
      <c r="I42" s="127"/>
      <c r="J42" s="143"/>
      <c r="K42" s="143"/>
      <c r="L42" s="143"/>
      <c r="M42" s="128"/>
      <c r="P42" s="257">
        <f>設定!J13</f>
        <v>0</v>
      </c>
      <c r="Q42" s="258">
        <f t="shared" si="8"/>
        <v>0</v>
      </c>
      <c r="R42" s="258">
        <f t="shared" si="9"/>
        <v>0</v>
      </c>
      <c r="S42" s="258">
        <f t="shared" si="10"/>
        <v>0</v>
      </c>
      <c r="T42" s="258">
        <f t="shared" si="11"/>
        <v>0</v>
      </c>
      <c r="U42" s="258">
        <f t="shared" si="12"/>
        <v>0</v>
      </c>
      <c r="V42" s="259">
        <f t="shared" si="13"/>
        <v>0</v>
      </c>
    </row>
    <row r="43" spans="2:22" ht="22" customHeight="1">
      <c r="B43" s="265">
        <f>設定!J14</f>
        <v>0</v>
      </c>
      <c r="C43" s="125"/>
      <c r="D43" s="137"/>
      <c r="E43" s="125"/>
      <c r="F43" s="125"/>
      <c r="G43" s="125"/>
      <c r="H43" s="125"/>
      <c r="I43" s="125"/>
      <c r="J43" s="144"/>
      <c r="K43" s="144"/>
      <c r="L43" s="144"/>
      <c r="M43" s="126"/>
      <c r="P43" s="158">
        <f>設定!J14</f>
        <v>0</v>
      </c>
      <c r="Q43" s="254">
        <f t="shared" si="8"/>
        <v>0</v>
      </c>
      <c r="R43" s="254">
        <f t="shared" si="9"/>
        <v>0</v>
      </c>
      <c r="S43" s="254">
        <f t="shared" si="10"/>
        <v>0</v>
      </c>
      <c r="T43" s="254">
        <f t="shared" si="11"/>
        <v>0</v>
      </c>
      <c r="U43" s="254">
        <f t="shared" si="12"/>
        <v>0</v>
      </c>
      <c r="V43" s="256">
        <f t="shared" si="13"/>
        <v>0</v>
      </c>
    </row>
    <row r="44" spans="2:22" s="178" customFormat="1" ht="22" customHeight="1">
      <c r="B44" s="335" t="s">
        <v>47</v>
      </c>
      <c r="C44" s="179"/>
      <c r="D44" s="182"/>
      <c r="E44" s="179"/>
      <c r="F44" s="179"/>
      <c r="G44" s="179"/>
      <c r="H44" s="179"/>
      <c r="I44" s="179"/>
      <c r="J44" s="336"/>
      <c r="K44" s="336"/>
      <c r="L44" s="336"/>
      <c r="M44" s="180"/>
      <c r="N44" s="337"/>
      <c r="O44" s="124"/>
      <c r="P44" s="269" t="s">
        <v>47</v>
      </c>
      <c r="Q44" s="159"/>
      <c r="R44" s="159"/>
      <c r="S44" s="159"/>
      <c r="T44" s="159"/>
      <c r="U44" s="159"/>
      <c r="V44" s="177"/>
    </row>
    <row r="45" spans="2:22" ht="22" customHeight="1" thickBot="1">
      <c r="B45" s="267" t="s">
        <v>17</v>
      </c>
      <c r="C45" s="120">
        <f>SUM(C34:C43)</f>
        <v>0</v>
      </c>
      <c r="D45" s="135">
        <f t="shared" ref="D45:J45" si="14">SUM(D34:D43)</f>
        <v>0</v>
      </c>
      <c r="E45" s="120">
        <f>SUM(E34:E43)</f>
        <v>0</v>
      </c>
      <c r="F45" s="120">
        <f t="shared" si="14"/>
        <v>0</v>
      </c>
      <c r="G45" s="120">
        <f t="shared" si="14"/>
        <v>0</v>
      </c>
      <c r="H45" s="120">
        <f t="shared" si="14"/>
        <v>0</v>
      </c>
      <c r="I45" s="120">
        <f>SUM(I34:I43)</f>
        <v>0</v>
      </c>
      <c r="J45" s="263">
        <f t="shared" si="14"/>
        <v>0</v>
      </c>
      <c r="K45" s="263">
        <f t="shared" ref="K45:M45" si="15">SUM(K34:K43)</f>
        <v>0</v>
      </c>
      <c r="L45" s="263">
        <f t="shared" si="15"/>
        <v>0</v>
      </c>
      <c r="M45" s="121">
        <f t="shared" si="15"/>
        <v>0</v>
      </c>
      <c r="P45" s="260" t="s">
        <v>17</v>
      </c>
      <c r="Q45" s="261">
        <f>SUM(Q34:Q43)</f>
        <v>0</v>
      </c>
      <c r="R45" s="261">
        <f>SUM(R34:R43)</f>
        <v>0</v>
      </c>
      <c r="S45" s="261">
        <f t="shared" ref="S45:V45" si="16">SUM(S34:S43)</f>
        <v>0</v>
      </c>
      <c r="T45" s="261">
        <f t="shared" si="16"/>
        <v>0</v>
      </c>
      <c r="U45" s="261">
        <f t="shared" si="16"/>
        <v>0</v>
      </c>
      <c r="V45" s="262">
        <f t="shared" si="16"/>
        <v>0</v>
      </c>
    </row>
    <row r="46" spans="2:22" ht="19" thickTop="1"/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M2:N2"/>
    <mergeCell ref="T7:V7"/>
    <mergeCell ref="T6:V6"/>
    <mergeCell ref="T3:V3"/>
    <mergeCell ref="T2:V2"/>
    <mergeCell ref="P2:R2"/>
    <mergeCell ref="T13:V13"/>
    <mergeCell ref="T12:V12"/>
    <mergeCell ref="T11:V11"/>
    <mergeCell ref="T10:V10"/>
    <mergeCell ref="T9:V9"/>
    <mergeCell ref="B1:C1"/>
    <mergeCell ref="D2:E2"/>
    <mergeCell ref="K2:L2"/>
    <mergeCell ref="I2:J2"/>
    <mergeCell ref="G2:H2"/>
  </mergeCells>
  <phoneticPr fontId="1"/>
  <conditionalFormatting sqref="K15 K19:K20 K29">
    <cfRule type="expression" dxfId="462" priority="50">
      <formula>#REF!="浪費"</formula>
    </cfRule>
    <cfRule type="expression" dxfId="461" priority="51">
      <formula>#REF!="投資"</formula>
    </cfRule>
    <cfRule type="expression" dxfId="460" priority="52">
      <formula>#REF!="不明"</formula>
    </cfRule>
  </conditionalFormatting>
  <conditionalFormatting sqref="J15 J19:J20 J29 J46:J137">
    <cfRule type="expression" dxfId="459" priority="47">
      <formula>#REF!="浪費"</formula>
    </cfRule>
    <cfRule type="expression" dxfId="458" priority="48">
      <formula>#REF!="投資"</formula>
    </cfRule>
    <cfRule type="expression" dxfId="457" priority="49">
      <formula>#REF!="不明"</formula>
    </cfRule>
  </conditionalFormatting>
  <conditionalFormatting sqref="C30">
    <cfRule type="cellIs" dxfId="456" priority="46" operator="equal">
      <formula>0</formula>
    </cfRule>
  </conditionalFormatting>
  <conditionalFormatting sqref="C30:Q30">
    <cfRule type="cellIs" dxfId="455" priority="45" operator="equal">
      <formula>0</formula>
    </cfRule>
  </conditionalFormatting>
  <conditionalFormatting sqref="C45:M45">
    <cfRule type="cellIs" dxfId="454" priority="44" operator="equal">
      <formula>0</formula>
    </cfRule>
  </conditionalFormatting>
  <conditionalFormatting sqref="R30:T30">
    <cfRule type="cellIs" dxfId="453" priority="43" operator="equal">
      <formula>0</formula>
    </cfRule>
  </conditionalFormatting>
  <conditionalFormatting sqref="U30:V30">
    <cfRule type="cellIs" dxfId="452" priority="42" operator="equal">
      <formula>0</formula>
    </cfRule>
  </conditionalFormatting>
  <conditionalFormatting sqref="K21:K28">
    <cfRule type="expression" dxfId="451" priority="39">
      <formula>#REF!="浪費"</formula>
    </cfRule>
    <cfRule type="expression" dxfId="450" priority="40">
      <formula>#REF!="投資"</formula>
    </cfRule>
    <cfRule type="expression" dxfId="449" priority="41">
      <formula>#REF!="不明"</formula>
    </cfRule>
  </conditionalFormatting>
  <conditionalFormatting sqref="J21:J28">
    <cfRule type="expression" dxfId="448" priority="36">
      <formula>#REF!="浪費"</formula>
    </cfRule>
    <cfRule type="expression" dxfId="447" priority="37">
      <formula>#REF!="投資"</formula>
    </cfRule>
    <cfRule type="expression" dxfId="446" priority="38">
      <formula>#REF!="不明"</formula>
    </cfRule>
  </conditionalFormatting>
  <conditionalFormatting sqref="J34:M43">
    <cfRule type="expression" dxfId="445" priority="30">
      <formula>#REF!="浪費"</formula>
    </cfRule>
    <cfRule type="expression" dxfId="444" priority="31">
      <formula>#REF!="投資"</formula>
    </cfRule>
    <cfRule type="expression" dxfId="443" priority="32">
      <formula>#REF!="不明"</formula>
    </cfRule>
  </conditionalFormatting>
  <conditionalFormatting sqref="J44:M44">
    <cfRule type="expression" dxfId="442" priority="24">
      <formula>#REF!="浪費"</formula>
    </cfRule>
    <cfRule type="expression" dxfId="441" priority="25">
      <formula>#REF!="投資"</formula>
    </cfRule>
    <cfRule type="expression" dxfId="440" priority="26">
      <formula>#REF!="不明"</formula>
    </cfRule>
  </conditionalFormatting>
  <conditionalFormatting sqref="C30:V30 C45:M45">
    <cfRule type="cellIs" dxfId="439" priority="22" operator="equal">
      <formula>0</formula>
    </cfRule>
  </conditionalFormatting>
  <conditionalFormatting sqref="T3:V3">
    <cfRule type="cellIs" dxfId="438" priority="21" operator="equal">
      <formula>0</formula>
    </cfRule>
  </conditionalFormatting>
  <conditionalFormatting sqref="C17:V18">
    <cfRule type="expression" dxfId="437" priority="15">
      <formula>C$16=1</formula>
    </cfRule>
    <cfRule type="expression" dxfId="436" priority="16">
      <formula>C$16=7</formula>
    </cfRule>
    <cfRule type="expression" dxfId="435" priority="17">
      <formula>COUNTIF(祝日,C$17)=1</formula>
    </cfRule>
  </conditionalFormatting>
  <conditionalFormatting sqref="C32:M33">
    <cfRule type="expression" dxfId="434" priority="12">
      <formula>C$31=7</formula>
    </cfRule>
    <cfRule type="expression" dxfId="433" priority="13">
      <formula>C$31=1</formula>
    </cfRule>
    <cfRule type="expression" dxfId="432" priority="14">
      <formula>COUNTIF(祝日,C$32)=1</formula>
    </cfRule>
  </conditionalFormatting>
  <conditionalFormatting sqref="Q44:V45">
    <cfRule type="cellIs" dxfId="431" priority="5" operator="equal">
      <formula>0</formula>
    </cfRule>
  </conditionalFormatting>
  <conditionalFormatting sqref="Q34:V43">
    <cfRule type="cellIs" dxfId="430" priority="4" operator="equal">
      <formula>0</formula>
    </cfRule>
  </conditionalFormatting>
  <conditionalFormatting sqref="E14 H14 J14 L14 N14 Q14 R4:R14">
    <cfRule type="cellIs" dxfId="429" priority="2" operator="equal">
      <formula>0</formula>
    </cfRule>
  </conditionalFormatting>
  <conditionalFormatting sqref="T7:V7 T10:V10 T13:V13">
    <cfRule type="cellIs" dxfId="428" priority="1" operator="equal">
      <formula>0</formula>
    </cfRule>
  </conditionalFormatting>
  <pageMargins left="0.25" right="0.25" top="0.75" bottom="0.75" header="0.3" footer="0.3"/>
  <pageSetup paperSize="9" scale="5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AE40-F5ED-4EE8-B07D-B7EA77FB9326}">
  <sheetPr>
    <tabColor theme="8" tint="0.59999389629810485"/>
    <pageSetUpPr fitToPage="1"/>
  </sheetPr>
  <dimension ref="A1:AH46"/>
  <sheetViews>
    <sheetView showGridLines="0" workbookViewId="0">
      <selection activeCell="C19" sqref="C19"/>
    </sheetView>
  </sheetViews>
  <sheetFormatPr baseColWidth="10" defaultColWidth="8.83203125" defaultRowHeight="18"/>
  <cols>
    <col min="1" max="1" width="5.1640625" style="105" customWidth="1"/>
    <col min="2" max="2" width="11.1640625" style="114" customWidth="1"/>
    <col min="3" max="5" width="11.1640625" style="101" customWidth="1"/>
    <col min="6" max="6" width="11.1640625" style="105" customWidth="1"/>
    <col min="7" max="8" width="11.1640625" style="101" customWidth="1"/>
    <col min="9" max="9" width="11.1640625" style="103" customWidth="1"/>
    <col min="10" max="10" width="11.1640625" style="102" customWidth="1"/>
    <col min="11" max="11" width="11.1640625" style="103" customWidth="1"/>
    <col min="12" max="12" width="11.1640625" style="104" customWidth="1"/>
    <col min="13" max="22" width="11.1640625" style="103" customWidth="1"/>
    <col min="23" max="34" width="10.6640625" style="105" customWidth="1"/>
    <col min="35" max="46" width="8.6640625" style="105" customWidth="1"/>
    <col min="47" max="16384" width="8.83203125" style="105"/>
  </cols>
  <sheetData>
    <row r="1" spans="1:22" ht="42.75" customHeight="1" thickBot="1">
      <c r="A1" s="99"/>
      <c r="B1" s="403"/>
      <c r="C1" s="404"/>
      <c r="D1" s="100"/>
      <c r="E1" s="100"/>
      <c r="F1" s="133"/>
      <c r="I1" s="102"/>
    </row>
    <row r="2" spans="1:22" s="112" customFormat="1" ht="22" customHeight="1" thickTop="1">
      <c r="D2" s="391" t="s">
        <v>10</v>
      </c>
      <c r="E2" s="392"/>
      <c r="F2" s="170"/>
      <c r="G2" s="391" t="s">
        <v>135</v>
      </c>
      <c r="H2" s="392"/>
      <c r="I2" s="391" t="s">
        <v>136</v>
      </c>
      <c r="J2" s="392"/>
      <c r="K2" s="391" t="s">
        <v>137</v>
      </c>
      <c r="L2" s="392"/>
      <c r="M2" s="391" t="s">
        <v>138</v>
      </c>
      <c r="N2" s="392"/>
      <c r="O2" s="170"/>
      <c r="P2" s="388" t="s">
        <v>139</v>
      </c>
      <c r="Q2" s="389"/>
      <c r="R2" s="390"/>
      <c r="S2" s="171"/>
      <c r="T2" s="394" t="s">
        <v>140</v>
      </c>
      <c r="U2" s="395"/>
      <c r="V2" s="396"/>
    </row>
    <row r="3" spans="1:22" s="112" customFormat="1" ht="22" customHeight="1" thickBot="1">
      <c r="D3" s="131" t="s">
        <v>11</v>
      </c>
      <c r="E3" s="132" t="s">
        <v>9</v>
      </c>
      <c r="F3" s="98"/>
      <c r="G3" s="131" t="s">
        <v>11</v>
      </c>
      <c r="H3" s="132" t="s">
        <v>9</v>
      </c>
      <c r="I3" s="131" t="s">
        <v>11</v>
      </c>
      <c r="J3" s="132" t="s">
        <v>9</v>
      </c>
      <c r="K3" s="131" t="s">
        <v>19</v>
      </c>
      <c r="L3" s="132" t="s">
        <v>9</v>
      </c>
      <c r="M3" s="131" t="s">
        <v>19</v>
      </c>
      <c r="N3" s="132" t="s">
        <v>9</v>
      </c>
      <c r="O3" s="98"/>
      <c r="P3" s="131" t="s">
        <v>19</v>
      </c>
      <c r="Q3" s="234" t="s">
        <v>41</v>
      </c>
      <c r="R3" s="132" t="s">
        <v>9</v>
      </c>
      <c r="T3" s="405">
        <f>特別費!P18</f>
        <v>0</v>
      </c>
      <c r="U3" s="406"/>
      <c r="V3" s="407"/>
    </row>
    <row r="4" spans="1:22" s="112" customFormat="1" ht="22" customHeight="1" thickTop="1">
      <c r="D4" s="231">
        <f>設定!B5</f>
        <v>0</v>
      </c>
      <c r="E4" s="227"/>
      <c r="F4" s="153"/>
      <c r="G4" s="231" t="str">
        <f>設定!D5</f>
        <v>所得税</v>
      </c>
      <c r="H4" s="227"/>
      <c r="I4" s="231">
        <f>設定!F5</f>
        <v>0</v>
      </c>
      <c r="J4" s="227"/>
      <c r="K4" s="228"/>
      <c r="L4" s="229"/>
      <c r="M4" s="231" t="str">
        <f>設定!H5</f>
        <v>住居費</v>
      </c>
      <c r="N4" s="227"/>
      <c r="O4" s="153"/>
      <c r="P4" s="231" t="str">
        <f>設定!J5</f>
        <v>食費</v>
      </c>
      <c r="Q4" s="230"/>
      <c r="R4" s="233">
        <f t="shared" ref="R4:R13" si="0">V34</f>
        <v>0</v>
      </c>
      <c r="T4" s="113"/>
      <c r="U4" s="113"/>
      <c r="V4" s="113"/>
    </row>
    <row r="5" spans="1:22" s="112" customFormat="1" ht="22" customHeight="1" thickBot="1">
      <c r="D5" s="231">
        <f>設定!B6</f>
        <v>0</v>
      </c>
      <c r="E5" s="227"/>
      <c r="F5" s="153"/>
      <c r="G5" s="231" t="str">
        <f>設定!D6</f>
        <v>住民税</v>
      </c>
      <c r="H5" s="227"/>
      <c r="I5" s="231">
        <f>設定!F6</f>
        <v>0</v>
      </c>
      <c r="J5" s="227"/>
      <c r="K5" s="228"/>
      <c r="L5" s="229"/>
      <c r="M5" s="231">
        <f>設定!H6</f>
        <v>0</v>
      </c>
      <c r="N5" s="227"/>
      <c r="O5" s="153"/>
      <c r="P5" s="231">
        <f>設定!J6</f>
        <v>0</v>
      </c>
      <c r="Q5" s="230"/>
      <c r="R5" s="233">
        <f t="shared" si="0"/>
        <v>0</v>
      </c>
      <c r="T5" s="134" t="s">
        <v>141</v>
      </c>
      <c r="U5" s="172"/>
      <c r="V5" s="172"/>
    </row>
    <row r="6" spans="1:22" s="112" customFormat="1" ht="22" customHeight="1" thickTop="1">
      <c r="D6" s="231">
        <f>設定!B7</f>
        <v>0</v>
      </c>
      <c r="E6" s="227"/>
      <c r="F6" s="153"/>
      <c r="G6" s="231" t="str">
        <f>設定!D7</f>
        <v>健康保険</v>
      </c>
      <c r="H6" s="227"/>
      <c r="I6" s="231">
        <f>設定!F7</f>
        <v>0</v>
      </c>
      <c r="J6" s="227"/>
      <c r="K6" s="228"/>
      <c r="L6" s="229"/>
      <c r="M6" s="231">
        <f>設定!H7</f>
        <v>0</v>
      </c>
      <c r="N6" s="227"/>
      <c r="O6" s="153"/>
      <c r="P6" s="231">
        <f>設定!J7</f>
        <v>0</v>
      </c>
      <c r="Q6" s="230"/>
      <c r="R6" s="233">
        <f t="shared" si="0"/>
        <v>0</v>
      </c>
      <c r="T6" s="394" t="s">
        <v>41</v>
      </c>
      <c r="U6" s="395"/>
      <c r="V6" s="396"/>
    </row>
    <row r="7" spans="1:22" s="112" customFormat="1" ht="22" customHeight="1" thickBot="1">
      <c r="D7" s="231">
        <f>設定!B8</f>
        <v>0</v>
      </c>
      <c r="E7" s="227"/>
      <c r="F7" s="153"/>
      <c r="G7" s="231" t="str">
        <f>設定!D8</f>
        <v>厚生年金</v>
      </c>
      <c r="H7" s="227"/>
      <c r="I7" s="231">
        <f>設定!F8</f>
        <v>0</v>
      </c>
      <c r="J7" s="227"/>
      <c r="K7" s="228"/>
      <c r="L7" s="229"/>
      <c r="M7" s="231">
        <f>設定!H8</f>
        <v>0</v>
      </c>
      <c r="N7" s="227"/>
      <c r="O7" s="153"/>
      <c r="P7" s="231">
        <f>設定!J8</f>
        <v>0</v>
      </c>
      <c r="Q7" s="230"/>
      <c r="R7" s="233">
        <f t="shared" si="0"/>
        <v>0</v>
      </c>
      <c r="T7" s="397">
        <f>E14-SUM(H14,J14,N14,T3,L14)</f>
        <v>0</v>
      </c>
      <c r="U7" s="398"/>
      <c r="V7" s="399"/>
    </row>
    <row r="8" spans="1:22" s="112" customFormat="1" ht="22" customHeight="1" thickTop="1" thickBot="1">
      <c r="D8" s="231">
        <f>設定!B9</f>
        <v>0</v>
      </c>
      <c r="E8" s="227"/>
      <c r="F8" s="153"/>
      <c r="G8" s="231">
        <f>設定!D9</f>
        <v>0</v>
      </c>
      <c r="H8" s="227"/>
      <c r="I8" s="231">
        <f>設定!F9</f>
        <v>0</v>
      </c>
      <c r="J8" s="227"/>
      <c r="K8" s="228"/>
      <c r="L8" s="229"/>
      <c r="M8" s="231">
        <f>設定!H9</f>
        <v>0</v>
      </c>
      <c r="N8" s="227"/>
      <c r="O8" s="153"/>
      <c r="P8" s="231">
        <f>設定!J9</f>
        <v>0</v>
      </c>
      <c r="Q8" s="230"/>
      <c r="R8" s="233">
        <f t="shared" si="0"/>
        <v>0</v>
      </c>
      <c r="T8" s="190" t="s">
        <v>142</v>
      </c>
      <c r="U8" s="190"/>
      <c r="V8" s="190"/>
    </row>
    <row r="9" spans="1:22" s="112" customFormat="1" ht="22" customHeight="1" thickTop="1">
      <c r="D9" s="231">
        <f>設定!B10</f>
        <v>0</v>
      </c>
      <c r="E9" s="227"/>
      <c r="F9" s="153"/>
      <c r="G9" s="231">
        <f>設定!D10</f>
        <v>0</v>
      </c>
      <c r="H9" s="227"/>
      <c r="I9" s="231">
        <f>設定!F10</f>
        <v>0</v>
      </c>
      <c r="J9" s="227"/>
      <c r="K9" s="228"/>
      <c r="L9" s="229"/>
      <c r="M9" s="231">
        <f>設定!H10</f>
        <v>0</v>
      </c>
      <c r="N9" s="227"/>
      <c r="O9" s="153"/>
      <c r="P9" s="231">
        <f>設定!J10</f>
        <v>0</v>
      </c>
      <c r="Q9" s="230"/>
      <c r="R9" s="233">
        <f t="shared" si="0"/>
        <v>0</v>
      </c>
      <c r="T9" s="394" t="s">
        <v>29</v>
      </c>
      <c r="U9" s="395"/>
      <c r="V9" s="396"/>
    </row>
    <row r="10" spans="1:22" s="112" customFormat="1" ht="22" customHeight="1" thickBot="1">
      <c r="D10" s="231">
        <f>設定!B11</f>
        <v>0</v>
      </c>
      <c r="E10" s="227"/>
      <c r="F10" s="153"/>
      <c r="G10" s="231">
        <f>設定!D11</f>
        <v>0</v>
      </c>
      <c r="H10" s="227"/>
      <c r="I10" s="231">
        <f>設定!F11</f>
        <v>0</v>
      </c>
      <c r="J10" s="227"/>
      <c r="K10" s="228"/>
      <c r="L10" s="229"/>
      <c r="M10" s="231">
        <f>設定!H11</f>
        <v>0</v>
      </c>
      <c r="N10" s="227"/>
      <c r="O10" s="153"/>
      <c r="P10" s="231">
        <f>設定!J11</f>
        <v>0</v>
      </c>
      <c r="Q10" s="230"/>
      <c r="R10" s="233">
        <f t="shared" si="0"/>
        <v>0</v>
      </c>
      <c r="T10" s="400">
        <f>SUM(H14,J14,N14,R14,T3,L14)</f>
        <v>0</v>
      </c>
      <c r="U10" s="401"/>
      <c r="V10" s="402"/>
    </row>
    <row r="11" spans="1:22" s="112" customFormat="1" ht="22" customHeight="1" thickTop="1" thickBot="1">
      <c r="D11" s="231">
        <f>設定!B12</f>
        <v>0</v>
      </c>
      <c r="E11" s="227"/>
      <c r="F11" s="153"/>
      <c r="G11" s="231">
        <f>設定!D12</f>
        <v>0</v>
      </c>
      <c r="H11" s="227"/>
      <c r="I11" s="231">
        <f>設定!F12</f>
        <v>0</v>
      </c>
      <c r="J11" s="227"/>
      <c r="K11" s="228"/>
      <c r="L11" s="229"/>
      <c r="M11" s="231">
        <f>設定!H12</f>
        <v>0</v>
      </c>
      <c r="N11" s="227"/>
      <c r="O11" s="153"/>
      <c r="P11" s="231">
        <f>設定!J12</f>
        <v>0</v>
      </c>
      <c r="Q11" s="230"/>
      <c r="R11" s="233">
        <f t="shared" si="0"/>
        <v>0</v>
      </c>
      <c r="T11" s="393" t="s">
        <v>58</v>
      </c>
      <c r="U11" s="393"/>
      <c r="V11" s="393"/>
    </row>
    <row r="12" spans="1:22" s="112" customFormat="1" ht="22" customHeight="1" thickTop="1">
      <c r="D12" s="231">
        <f>設定!B13</f>
        <v>0</v>
      </c>
      <c r="E12" s="227"/>
      <c r="F12" s="153"/>
      <c r="G12" s="231">
        <f>設定!D13</f>
        <v>0</v>
      </c>
      <c r="H12" s="227"/>
      <c r="I12" s="231">
        <f>設定!F13</f>
        <v>0</v>
      </c>
      <c r="J12" s="227"/>
      <c r="K12" s="228"/>
      <c r="L12" s="229"/>
      <c r="M12" s="231">
        <f>設定!H13</f>
        <v>0</v>
      </c>
      <c r="N12" s="227"/>
      <c r="O12" s="153"/>
      <c r="P12" s="231">
        <f>設定!J13</f>
        <v>0</v>
      </c>
      <c r="Q12" s="230"/>
      <c r="R12" s="233">
        <f t="shared" si="0"/>
        <v>0</v>
      </c>
      <c r="T12" s="394" t="s">
        <v>59</v>
      </c>
      <c r="U12" s="395"/>
      <c r="V12" s="396"/>
    </row>
    <row r="13" spans="1:22" s="112" customFormat="1" ht="22" customHeight="1" thickBot="1">
      <c r="D13" s="231">
        <f>設定!B14</f>
        <v>0</v>
      </c>
      <c r="E13" s="227"/>
      <c r="F13" s="153"/>
      <c r="G13" s="231">
        <f>設定!D14</f>
        <v>0</v>
      </c>
      <c r="H13" s="227"/>
      <c r="I13" s="231">
        <f>設定!F14</f>
        <v>0</v>
      </c>
      <c r="J13" s="227"/>
      <c r="K13" s="228"/>
      <c r="L13" s="229"/>
      <c r="M13" s="231">
        <f>設定!H14</f>
        <v>0</v>
      </c>
      <c r="N13" s="227"/>
      <c r="O13" s="153"/>
      <c r="P13" s="231">
        <f>設定!J14</f>
        <v>0</v>
      </c>
      <c r="Q13" s="230"/>
      <c r="R13" s="233">
        <f t="shared" si="0"/>
        <v>0</v>
      </c>
      <c r="T13" s="397">
        <f>E14-T10</f>
        <v>0</v>
      </c>
      <c r="U13" s="398"/>
      <c r="V13" s="399"/>
    </row>
    <row r="14" spans="1:22" s="112" customFormat="1" ht="22" customHeight="1" thickTop="1" thickBot="1">
      <c r="B14" s="221">
        <v>2023</v>
      </c>
      <c r="C14" s="221">
        <v>3</v>
      </c>
      <c r="D14" s="151" t="s">
        <v>17</v>
      </c>
      <c r="E14" s="232">
        <f>SUM(E4:E13)</f>
        <v>0</v>
      </c>
      <c r="F14" s="153"/>
      <c r="G14" s="151" t="s">
        <v>17</v>
      </c>
      <c r="H14" s="232">
        <f>SUM(H4:H13)</f>
        <v>0</v>
      </c>
      <c r="I14" s="151" t="s">
        <v>17</v>
      </c>
      <c r="J14" s="152">
        <f>SUM(J4:J13)</f>
        <v>0</v>
      </c>
      <c r="K14" s="151" t="s">
        <v>17</v>
      </c>
      <c r="L14" s="232">
        <f>SUM(L4:L13)</f>
        <v>0</v>
      </c>
      <c r="M14" s="151" t="s">
        <v>17</v>
      </c>
      <c r="N14" s="232">
        <f>SUM(N4:N13)</f>
        <v>0</v>
      </c>
      <c r="O14" s="153"/>
      <c r="P14" s="151" t="s">
        <v>17</v>
      </c>
      <c r="Q14" s="183">
        <f>SUM(Q4:Q13)</f>
        <v>0</v>
      </c>
      <c r="R14" s="232">
        <f>SUM(R4:R13)</f>
        <v>0</v>
      </c>
    </row>
    <row r="15" spans="1:22" s="112" customFormat="1" ht="22" customHeight="1" thickTop="1">
      <c r="B15" s="114"/>
      <c r="C15" s="101"/>
      <c r="D15" s="101"/>
      <c r="E15" s="101"/>
      <c r="F15" s="105"/>
      <c r="G15" s="101"/>
      <c r="H15" s="101"/>
      <c r="I15" s="103"/>
      <c r="J15" s="102"/>
      <c r="K15" s="103"/>
    </row>
    <row r="16" spans="1:22" s="112" customFormat="1" ht="22" customHeight="1" thickBot="1">
      <c r="B16" s="115" t="s">
        <v>36</v>
      </c>
      <c r="C16" s="211">
        <f>WEEKDAY(C17)</f>
        <v>4</v>
      </c>
      <c r="D16" s="211">
        <f t="shared" ref="D16:V16" si="1">WEEKDAY(D17)</f>
        <v>5</v>
      </c>
      <c r="E16" s="211">
        <f t="shared" si="1"/>
        <v>6</v>
      </c>
      <c r="F16" s="211">
        <f t="shared" si="1"/>
        <v>7</v>
      </c>
      <c r="G16" s="211">
        <f t="shared" si="1"/>
        <v>1</v>
      </c>
      <c r="H16" s="211">
        <f t="shared" si="1"/>
        <v>2</v>
      </c>
      <c r="I16" s="211">
        <f t="shared" si="1"/>
        <v>3</v>
      </c>
      <c r="J16" s="211">
        <f t="shared" si="1"/>
        <v>4</v>
      </c>
      <c r="K16" s="211">
        <f t="shared" si="1"/>
        <v>5</v>
      </c>
      <c r="L16" s="211">
        <f t="shared" si="1"/>
        <v>6</v>
      </c>
      <c r="M16" s="211">
        <f t="shared" si="1"/>
        <v>7</v>
      </c>
      <c r="N16" s="211">
        <f t="shared" si="1"/>
        <v>1</v>
      </c>
      <c r="O16" s="211">
        <f t="shared" si="1"/>
        <v>2</v>
      </c>
      <c r="P16" s="211">
        <f t="shared" si="1"/>
        <v>3</v>
      </c>
      <c r="Q16" s="211">
        <f t="shared" si="1"/>
        <v>4</v>
      </c>
      <c r="R16" s="211">
        <f t="shared" si="1"/>
        <v>5</v>
      </c>
      <c r="S16" s="211">
        <f t="shared" si="1"/>
        <v>6</v>
      </c>
      <c r="T16" s="211">
        <f t="shared" si="1"/>
        <v>7</v>
      </c>
      <c r="U16" s="211">
        <f t="shared" si="1"/>
        <v>1</v>
      </c>
      <c r="V16" s="211">
        <f t="shared" si="1"/>
        <v>2</v>
      </c>
    </row>
    <row r="17" spans="1:34" s="112" customFormat="1" ht="22" customHeight="1" thickTop="1">
      <c r="A17" s="116"/>
      <c r="B17" s="140" t="s">
        <v>62</v>
      </c>
      <c r="C17" s="212">
        <f>DATE(B14,C14,設定!L5)</f>
        <v>44986</v>
      </c>
      <c r="D17" s="212">
        <f>C17+1</f>
        <v>44987</v>
      </c>
      <c r="E17" s="212">
        <f>D17+1</f>
        <v>44988</v>
      </c>
      <c r="F17" s="212">
        <f t="shared" ref="F17:V17" si="2">E17+1</f>
        <v>44989</v>
      </c>
      <c r="G17" s="212">
        <f t="shared" si="2"/>
        <v>44990</v>
      </c>
      <c r="H17" s="212">
        <f t="shared" si="2"/>
        <v>44991</v>
      </c>
      <c r="I17" s="212">
        <f t="shared" si="2"/>
        <v>44992</v>
      </c>
      <c r="J17" s="212">
        <f t="shared" si="2"/>
        <v>44993</v>
      </c>
      <c r="K17" s="212">
        <f t="shared" si="2"/>
        <v>44994</v>
      </c>
      <c r="L17" s="212">
        <f t="shared" si="2"/>
        <v>44995</v>
      </c>
      <c r="M17" s="212">
        <f t="shared" si="2"/>
        <v>44996</v>
      </c>
      <c r="N17" s="212">
        <f t="shared" si="2"/>
        <v>44997</v>
      </c>
      <c r="O17" s="212">
        <f t="shared" si="2"/>
        <v>44998</v>
      </c>
      <c r="P17" s="212">
        <f t="shared" si="2"/>
        <v>44999</v>
      </c>
      <c r="Q17" s="212">
        <f t="shared" si="2"/>
        <v>45000</v>
      </c>
      <c r="R17" s="212">
        <f t="shared" si="2"/>
        <v>45001</v>
      </c>
      <c r="S17" s="212">
        <f t="shared" si="2"/>
        <v>45002</v>
      </c>
      <c r="T17" s="212">
        <f t="shared" si="2"/>
        <v>45003</v>
      </c>
      <c r="U17" s="212">
        <f t="shared" si="2"/>
        <v>45004</v>
      </c>
      <c r="V17" s="213">
        <f t="shared" si="2"/>
        <v>45005</v>
      </c>
    </row>
    <row r="18" spans="1:34" s="112" customFormat="1" ht="22" customHeight="1" thickBot="1">
      <c r="A18" s="116"/>
      <c r="B18" s="139" t="s">
        <v>60</v>
      </c>
      <c r="C18" s="214">
        <f>C17</f>
        <v>44986</v>
      </c>
      <c r="D18" s="214">
        <f t="shared" ref="D18:V18" si="3">D17</f>
        <v>44987</v>
      </c>
      <c r="E18" s="214">
        <f t="shared" si="3"/>
        <v>44988</v>
      </c>
      <c r="F18" s="214">
        <f t="shared" si="3"/>
        <v>44989</v>
      </c>
      <c r="G18" s="214">
        <f t="shared" si="3"/>
        <v>44990</v>
      </c>
      <c r="H18" s="214">
        <f t="shared" si="3"/>
        <v>44991</v>
      </c>
      <c r="I18" s="214">
        <f t="shared" si="3"/>
        <v>44992</v>
      </c>
      <c r="J18" s="214">
        <f t="shared" si="3"/>
        <v>44993</v>
      </c>
      <c r="K18" s="214">
        <f t="shared" si="3"/>
        <v>44994</v>
      </c>
      <c r="L18" s="214">
        <f t="shared" si="3"/>
        <v>44995</v>
      </c>
      <c r="M18" s="214">
        <f t="shared" si="3"/>
        <v>44996</v>
      </c>
      <c r="N18" s="214">
        <f t="shared" si="3"/>
        <v>44997</v>
      </c>
      <c r="O18" s="214">
        <f t="shared" si="3"/>
        <v>44998</v>
      </c>
      <c r="P18" s="214">
        <f t="shared" si="3"/>
        <v>44999</v>
      </c>
      <c r="Q18" s="214">
        <f t="shared" si="3"/>
        <v>45000</v>
      </c>
      <c r="R18" s="214">
        <f t="shared" si="3"/>
        <v>45001</v>
      </c>
      <c r="S18" s="214">
        <f t="shared" si="3"/>
        <v>45002</v>
      </c>
      <c r="T18" s="214">
        <f t="shared" si="3"/>
        <v>45003</v>
      </c>
      <c r="U18" s="214">
        <f t="shared" si="3"/>
        <v>45004</v>
      </c>
      <c r="V18" s="215">
        <f t="shared" si="3"/>
        <v>45005</v>
      </c>
    </row>
    <row r="19" spans="1:34" s="112" customFormat="1" ht="22" customHeight="1" thickTop="1">
      <c r="B19" s="264" t="str">
        <f>設定!J5</f>
        <v>食費</v>
      </c>
      <c r="C19" s="155"/>
      <c r="D19" s="127"/>
      <c r="E19" s="127"/>
      <c r="F19" s="127"/>
      <c r="G19" s="127"/>
      <c r="H19" s="127"/>
      <c r="I19" s="218"/>
      <c r="J19" s="136"/>
      <c r="K19" s="127"/>
      <c r="L19" s="127"/>
      <c r="M19" s="127"/>
      <c r="N19" s="127"/>
      <c r="O19" s="127"/>
      <c r="P19" s="218"/>
      <c r="Q19" s="136"/>
      <c r="R19" s="127"/>
      <c r="S19" s="127"/>
      <c r="T19" s="127"/>
      <c r="U19" s="127"/>
      <c r="V19" s="128"/>
    </row>
    <row r="20" spans="1:34" s="112" customFormat="1" ht="22" customHeight="1">
      <c r="B20" s="265">
        <f>設定!J6</f>
        <v>0</v>
      </c>
      <c r="C20" s="159"/>
      <c r="D20" s="125"/>
      <c r="E20" s="125"/>
      <c r="F20" s="125"/>
      <c r="G20" s="125"/>
      <c r="H20" s="125"/>
      <c r="I20" s="125"/>
      <c r="J20" s="137"/>
      <c r="K20" s="125"/>
      <c r="L20" s="125"/>
      <c r="M20" s="125"/>
      <c r="N20" s="125"/>
      <c r="O20" s="125"/>
      <c r="P20" s="125"/>
      <c r="Q20" s="137"/>
      <c r="R20" s="125"/>
      <c r="S20" s="125"/>
      <c r="T20" s="125"/>
      <c r="U20" s="125"/>
      <c r="V20" s="126"/>
    </row>
    <row r="21" spans="1:34" s="112" customFormat="1" ht="22" customHeight="1">
      <c r="B21" s="264">
        <f>設定!J7</f>
        <v>0</v>
      </c>
      <c r="C21" s="155"/>
      <c r="D21" s="127"/>
      <c r="E21" s="127"/>
      <c r="F21" s="127"/>
      <c r="G21" s="127"/>
      <c r="H21" s="127"/>
      <c r="I21" s="127"/>
      <c r="J21" s="136"/>
      <c r="K21" s="127"/>
      <c r="L21" s="127"/>
      <c r="M21" s="127"/>
      <c r="N21" s="127"/>
      <c r="O21" s="127"/>
      <c r="P21" s="127"/>
      <c r="Q21" s="136"/>
      <c r="R21" s="127"/>
      <c r="S21" s="127"/>
      <c r="T21" s="127"/>
      <c r="U21" s="127"/>
      <c r="V21" s="128"/>
    </row>
    <row r="22" spans="1:34" s="112" customFormat="1" ht="22" customHeight="1">
      <c r="B22" s="265">
        <f>設定!J8</f>
        <v>0</v>
      </c>
      <c r="C22" s="159"/>
      <c r="D22" s="125"/>
      <c r="E22" s="125"/>
      <c r="F22" s="125"/>
      <c r="G22" s="125"/>
      <c r="H22" s="125"/>
      <c r="I22" s="125"/>
      <c r="J22" s="137"/>
      <c r="K22" s="125"/>
      <c r="L22" s="125"/>
      <c r="M22" s="125"/>
      <c r="N22" s="125"/>
      <c r="O22" s="125"/>
      <c r="P22" s="125"/>
      <c r="Q22" s="137"/>
      <c r="R22" s="125"/>
      <c r="S22" s="125"/>
      <c r="T22" s="125"/>
      <c r="U22" s="125"/>
      <c r="V22" s="126"/>
    </row>
    <row r="23" spans="1:34" s="112" customFormat="1" ht="22" customHeight="1">
      <c r="B23" s="264">
        <f>設定!J9</f>
        <v>0</v>
      </c>
      <c r="C23" s="155"/>
      <c r="D23" s="127"/>
      <c r="E23" s="127"/>
      <c r="F23" s="127"/>
      <c r="G23" s="127"/>
      <c r="H23" s="127"/>
      <c r="I23" s="127"/>
      <c r="J23" s="136"/>
      <c r="K23" s="127"/>
      <c r="L23" s="127"/>
      <c r="M23" s="127"/>
      <c r="N23" s="127"/>
      <c r="O23" s="127"/>
      <c r="P23" s="127"/>
      <c r="Q23" s="136"/>
      <c r="R23" s="127"/>
      <c r="S23" s="127"/>
      <c r="T23" s="127"/>
      <c r="U23" s="127"/>
      <c r="V23" s="128"/>
    </row>
    <row r="24" spans="1:34" s="112" customFormat="1" ht="22" customHeight="1">
      <c r="B24" s="265">
        <f>設定!J10</f>
        <v>0</v>
      </c>
      <c r="C24" s="159"/>
      <c r="D24" s="125"/>
      <c r="E24" s="125"/>
      <c r="F24" s="125"/>
      <c r="G24" s="125"/>
      <c r="H24" s="125"/>
      <c r="I24" s="125"/>
      <c r="J24" s="137"/>
      <c r="K24" s="125"/>
      <c r="L24" s="125"/>
      <c r="M24" s="125"/>
      <c r="N24" s="125"/>
      <c r="O24" s="125"/>
      <c r="P24" s="125"/>
      <c r="Q24" s="137"/>
      <c r="R24" s="125"/>
      <c r="S24" s="125"/>
      <c r="T24" s="125"/>
      <c r="U24" s="125"/>
      <c r="V24" s="126"/>
    </row>
    <row r="25" spans="1:34" s="112" customFormat="1" ht="22" customHeight="1">
      <c r="B25" s="264">
        <f>設定!J11</f>
        <v>0</v>
      </c>
      <c r="C25" s="155"/>
      <c r="D25" s="127"/>
      <c r="E25" s="127"/>
      <c r="F25" s="127"/>
      <c r="G25" s="127"/>
      <c r="H25" s="127"/>
      <c r="I25" s="127"/>
      <c r="J25" s="136"/>
      <c r="K25" s="127"/>
      <c r="L25" s="127"/>
      <c r="M25" s="127"/>
      <c r="N25" s="127"/>
      <c r="O25" s="127"/>
      <c r="P25" s="127"/>
      <c r="Q25" s="136"/>
      <c r="R25" s="127"/>
      <c r="S25" s="127"/>
      <c r="T25" s="127"/>
      <c r="U25" s="127"/>
      <c r="V25" s="128"/>
    </row>
    <row r="26" spans="1:34" s="112" customFormat="1" ht="22" customHeight="1">
      <c r="B26" s="265">
        <f>設定!J12</f>
        <v>0</v>
      </c>
      <c r="C26" s="125"/>
      <c r="D26" s="125"/>
      <c r="E26" s="125"/>
      <c r="F26" s="125"/>
      <c r="G26" s="125"/>
      <c r="H26" s="125"/>
      <c r="I26" s="125"/>
      <c r="J26" s="137"/>
      <c r="K26" s="125"/>
      <c r="L26" s="125"/>
      <c r="M26" s="125"/>
      <c r="N26" s="125"/>
      <c r="O26" s="125"/>
      <c r="P26" s="125"/>
      <c r="Q26" s="137"/>
      <c r="R26" s="125"/>
      <c r="S26" s="125"/>
      <c r="T26" s="125"/>
      <c r="U26" s="125"/>
      <c r="V26" s="126"/>
    </row>
    <row r="27" spans="1:34" s="112" customFormat="1" ht="22" customHeight="1">
      <c r="B27" s="264">
        <f>設定!J13</f>
        <v>0</v>
      </c>
      <c r="C27" s="127"/>
      <c r="D27" s="127"/>
      <c r="E27" s="127"/>
      <c r="F27" s="127"/>
      <c r="G27" s="127"/>
      <c r="H27" s="127"/>
      <c r="I27" s="127"/>
      <c r="J27" s="136"/>
      <c r="K27" s="127"/>
      <c r="L27" s="127"/>
      <c r="M27" s="127"/>
      <c r="N27" s="127"/>
      <c r="O27" s="127"/>
      <c r="P27" s="127"/>
      <c r="Q27" s="136"/>
      <c r="R27" s="127"/>
      <c r="S27" s="127"/>
      <c r="T27" s="127"/>
      <c r="U27" s="127"/>
      <c r="V27" s="128"/>
    </row>
    <row r="28" spans="1:34" s="112" customFormat="1" ht="22" customHeight="1">
      <c r="B28" s="265">
        <f>設定!J14</f>
        <v>0</v>
      </c>
      <c r="C28" s="125"/>
      <c r="D28" s="125"/>
      <c r="E28" s="125"/>
      <c r="F28" s="125"/>
      <c r="G28" s="125"/>
      <c r="H28" s="125"/>
      <c r="I28" s="125"/>
      <c r="J28" s="137"/>
      <c r="K28" s="125"/>
      <c r="L28" s="125"/>
      <c r="M28" s="125"/>
      <c r="N28" s="125"/>
      <c r="O28" s="125"/>
      <c r="P28" s="125"/>
      <c r="Q28" s="137"/>
      <c r="R28" s="125"/>
      <c r="S28" s="125"/>
      <c r="T28" s="125"/>
      <c r="U28" s="125"/>
      <c r="V28" s="126"/>
    </row>
    <row r="29" spans="1:34" s="112" customFormat="1" ht="22" customHeight="1">
      <c r="B29" s="265" t="s">
        <v>47</v>
      </c>
      <c r="C29" s="118"/>
      <c r="D29" s="118"/>
      <c r="E29" s="118"/>
      <c r="F29" s="118"/>
      <c r="G29" s="118"/>
      <c r="H29" s="118"/>
      <c r="I29" s="118"/>
      <c r="J29" s="138"/>
      <c r="K29" s="118"/>
      <c r="L29" s="118"/>
      <c r="M29" s="118"/>
      <c r="N29" s="118"/>
      <c r="O29" s="118"/>
      <c r="P29" s="118"/>
      <c r="Q29" s="138"/>
      <c r="R29" s="118"/>
      <c r="S29" s="118"/>
      <c r="T29" s="118"/>
      <c r="U29" s="118"/>
      <c r="V29" s="119"/>
    </row>
    <row r="30" spans="1:34" s="112" customFormat="1" ht="22" customHeight="1" thickBot="1">
      <c r="B30" s="268" t="s">
        <v>17</v>
      </c>
      <c r="C30" s="120">
        <f>SUM(C19:C28)</f>
        <v>0</v>
      </c>
      <c r="D30" s="120">
        <f>SUM(D19:D28)</f>
        <v>0</v>
      </c>
      <c r="E30" s="120">
        <f t="shared" ref="E30:U30" si="4">SUM(E19:E28)</f>
        <v>0</v>
      </c>
      <c r="F30" s="120">
        <f>SUM(F19:F28)</f>
        <v>0</v>
      </c>
      <c r="G30" s="120">
        <f t="shared" si="4"/>
        <v>0</v>
      </c>
      <c r="H30" s="120">
        <f>SUM(H19:H28)</f>
        <v>0</v>
      </c>
      <c r="I30" s="120">
        <f t="shared" si="4"/>
        <v>0</v>
      </c>
      <c r="J30" s="135">
        <f>SUM(J19:J28)</f>
        <v>0</v>
      </c>
      <c r="K30" s="120">
        <f t="shared" si="4"/>
        <v>0</v>
      </c>
      <c r="L30" s="120">
        <f t="shared" si="4"/>
        <v>0</v>
      </c>
      <c r="M30" s="120">
        <f t="shared" si="4"/>
        <v>0</v>
      </c>
      <c r="N30" s="120">
        <f t="shared" si="4"/>
        <v>0</v>
      </c>
      <c r="O30" s="120">
        <f t="shared" si="4"/>
        <v>0</v>
      </c>
      <c r="P30" s="120">
        <f t="shared" si="4"/>
        <v>0</v>
      </c>
      <c r="Q30" s="135">
        <f t="shared" si="4"/>
        <v>0</v>
      </c>
      <c r="R30" s="120">
        <f t="shared" si="4"/>
        <v>0</v>
      </c>
      <c r="S30" s="120">
        <f t="shared" si="4"/>
        <v>0</v>
      </c>
      <c r="T30" s="120">
        <f t="shared" si="4"/>
        <v>0</v>
      </c>
      <c r="U30" s="120">
        <f t="shared" si="4"/>
        <v>0</v>
      </c>
      <c r="V30" s="121">
        <f>SUM(V19:V28)</f>
        <v>0</v>
      </c>
    </row>
    <row r="31" spans="1:34" s="124" customFormat="1" ht="22" customHeight="1" thickTop="1" thickBot="1">
      <c r="B31" s="122"/>
      <c r="C31" s="211">
        <f>WEEKDAY(C32)</f>
        <v>3</v>
      </c>
      <c r="D31" s="211">
        <f t="shared" ref="D31:M31" si="5">WEEKDAY(D32)</f>
        <v>4</v>
      </c>
      <c r="E31" s="211">
        <f t="shared" si="5"/>
        <v>5</v>
      </c>
      <c r="F31" s="211">
        <f t="shared" si="5"/>
        <v>6</v>
      </c>
      <c r="G31" s="211">
        <f t="shared" si="5"/>
        <v>7</v>
      </c>
      <c r="H31" s="211">
        <f t="shared" si="5"/>
        <v>1</v>
      </c>
      <c r="I31" s="211">
        <f t="shared" si="5"/>
        <v>2</v>
      </c>
      <c r="J31" s="211">
        <f t="shared" si="5"/>
        <v>3</v>
      </c>
      <c r="K31" s="211">
        <f t="shared" si="5"/>
        <v>4</v>
      </c>
      <c r="L31" s="211">
        <f t="shared" si="5"/>
        <v>5</v>
      </c>
      <c r="M31" s="211">
        <f t="shared" si="5"/>
        <v>6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</row>
    <row r="32" spans="1:34" ht="22" customHeight="1" thickTop="1">
      <c r="B32" s="140" t="s">
        <v>62</v>
      </c>
      <c r="C32" s="212">
        <f>V17+1</f>
        <v>45006</v>
      </c>
      <c r="D32" s="212">
        <f>C32+1</f>
        <v>45007</v>
      </c>
      <c r="E32" s="212">
        <f t="shared" ref="E32:M32" si="6">D32+1</f>
        <v>45008</v>
      </c>
      <c r="F32" s="212">
        <f t="shared" si="6"/>
        <v>45009</v>
      </c>
      <c r="G32" s="212">
        <f t="shared" si="6"/>
        <v>45010</v>
      </c>
      <c r="H32" s="212">
        <f t="shared" si="6"/>
        <v>45011</v>
      </c>
      <c r="I32" s="212">
        <f t="shared" si="6"/>
        <v>45012</v>
      </c>
      <c r="J32" s="212">
        <f t="shared" si="6"/>
        <v>45013</v>
      </c>
      <c r="K32" s="212">
        <f t="shared" si="6"/>
        <v>45014</v>
      </c>
      <c r="L32" s="212">
        <f t="shared" si="6"/>
        <v>45015</v>
      </c>
      <c r="M32" s="213">
        <f t="shared" si="6"/>
        <v>45016</v>
      </c>
      <c r="P32" s="140" t="s">
        <v>63</v>
      </c>
      <c r="Q32" s="129" t="s">
        <v>53</v>
      </c>
      <c r="R32" s="129" t="s">
        <v>54</v>
      </c>
      <c r="S32" s="129" t="s">
        <v>55</v>
      </c>
      <c r="T32" s="129" t="s">
        <v>56</v>
      </c>
      <c r="U32" s="129" t="s">
        <v>57</v>
      </c>
      <c r="V32" s="130" t="s">
        <v>17</v>
      </c>
    </row>
    <row r="33" spans="2:22" ht="22" customHeight="1" thickBot="1">
      <c r="B33" s="149" t="s">
        <v>60</v>
      </c>
      <c r="C33" s="214">
        <f>C32</f>
        <v>45006</v>
      </c>
      <c r="D33" s="214">
        <f t="shared" ref="D33:M33" si="7">D32</f>
        <v>45007</v>
      </c>
      <c r="E33" s="214">
        <f t="shared" si="7"/>
        <v>45008</v>
      </c>
      <c r="F33" s="214">
        <f t="shared" si="7"/>
        <v>45009</v>
      </c>
      <c r="G33" s="214">
        <f t="shared" si="7"/>
        <v>45010</v>
      </c>
      <c r="H33" s="214">
        <f t="shared" si="7"/>
        <v>45011</v>
      </c>
      <c r="I33" s="214">
        <f t="shared" si="7"/>
        <v>45012</v>
      </c>
      <c r="J33" s="214">
        <f t="shared" si="7"/>
        <v>45013</v>
      </c>
      <c r="K33" s="214">
        <f t="shared" si="7"/>
        <v>45014</v>
      </c>
      <c r="L33" s="214">
        <f t="shared" si="7"/>
        <v>45015</v>
      </c>
      <c r="M33" s="215">
        <f t="shared" si="7"/>
        <v>45016</v>
      </c>
      <c r="P33" s="148" t="s">
        <v>61</v>
      </c>
      <c r="Q33" s="216" t="str">
        <f>DAY(C17)&amp;"-"&amp;DAY(I17)&amp;"日"</f>
        <v>1-7日</v>
      </c>
      <c r="R33" s="216" t="str">
        <f>DAY(J17)&amp;"-"&amp;DAY(P17)&amp;"日"</f>
        <v>8-14日</v>
      </c>
      <c r="S33" s="216" t="str">
        <f>DAY(Q17)&amp;"-"&amp;DAY(C32)&amp;"日"</f>
        <v>15-21日</v>
      </c>
      <c r="T33" s="216" t="str">
        <f>DAY(D32)&amp;"-"&amp;DAY(J32)&amp;"日"</f>
        <v>22-28日</v>
      </c>
      <c r="U33" s="216" t="str">
        <f>DAY(K32)&amp;"-"&amp;DAY(M32)&amp;"日"</f>
        <v>29-31日</v>
      </c>
      <c r="V33" s="141" t="str">
        <f>DAY(C17)&amp;"-"&amp;DAY(M32)&amp;"日"</f>
        <v>1-31日</v>
      </c>
    </row>
    <row r="34" spans="2:22" ht="22" customHeight="1" thickTop="1">
      <c r="B34" s="264" t="str">
        <f>設定!J5</f>
        <v>食費</v>
      </c>
      <c r="C34" s="218"/>
      <c r="D34" s="136"/>
      <c r="E34" s="127"/>
      <c r="F34" s="127"/>
      <c r="G34" s="127"/>
      <c r="H34" s="127"/>
      <c r="I34" s="127"/>
      <c r="J34" s="218"/>
      <c r="K34" s="136"/>
      <c r="L34" s="127"/>
      <c r="M34" s="128"/>
      <c r="P34" s="154" t="str">
        <f>設定!J5</f>
        <v>食費</v>
      </c>
      <c r="Q34" s="252">
        <f>SUM(C19:I19)</f>
        <v>0</v>
      </c>
      <c r="R34" s="252">
        <f>SUM(J19:P19)</f>
        <v>0</v>
      </c>
      <c r="S34" s="252">
        <f>SUM(Q19:V19,C34)</f>
        <v>0</v>
      </c>
      <c r="T34" s="252">
        <f>SUM(D34:J34)</f>
        <v>0</v>
      </c>
      <c r="U34" s="252">
        <f>SUM(K34:M34)</f>
        <v>0</v>
      </c>
      <c r="V34" s="253">
        <f>SUM(Q34:U34)</f>
        <v>0</v>
      </c>
    </row>
    <row r="35" spans="2:22" ht="22" customHeight="1">
      <c r="B35" s="265">
        <f>設定!J6</f>
        <v>0</v>
      </c>
      <c r="C35" s="125"/>
      <c r="D35" s="137"/>
      <c r="E35" s="125"/>
      <c r="F35" s="125"/>
      <c r="G35" s="125"/>
      <c r="H35" s="125"/>
      <c r="I35" s="125"/>
      <c r="J35" s="125"/>
      <c r="K35" s="137"/>
      <c r="L35" s="125"/>
      <c r="M35" s="126"/>
      <c r="P35" s="158">
        <f>設定!J6</f>
        <v>0</v>
      </c>
      <c r="Q35" s="254">
        <f>SUM(C20:I20)</f>
        <v>0</v>
      </c>
      <c r="R35" s="254">
        <f t="shared" ref="R35:R43" si="8">SUM(J20:P20)</f>
        <v>0</v>
      </c>
      <c r="S35" s="254">
        <f t="shared" ref="S35:S43" si="9">SUM(Q20:V20,C35)</f>
        <v>0</v>
      </c>
      <c r="T35" s="254">
        <f>SUM(D35:J35)</f>
        <v>0</v>
      </c>
      <c r="U35" s="255">
        <f>SUM(K35:M35)</f>
        <v>0</v>
      </c>
      <c r="V35" s="256">
        <f>SUM(Q35:U35)</f>
        <v>0</v>
      </c>
    </row>
    <row r="36" spans="2:22" ht="22" customHeight="1">
      <c r="B36" s="264">
        <f>設定!J7</f>
        <v>0</v>
      </c>
      <c r="C36" s="127"/>
      <c r="D36" s="136"/>
      <c r="E36" s="127"/>
      <c r="F36" s="127"/>
      <c r="G36" s="127"/>
      <c r="H36" s="127"/>
      <c r="I36" s="127"/>
      <c r="J36" s="127"/>
      <c r="K36" s="136"/>
      <c r="L36" s="127"/>
      <c r="M36" s="128"/>
      <c r="P36" s="257">
        <f>設定!J7</f>
        <v>0</v>
      </c>
      <c r="Q36" s="258">
        <f t="shared" ref="Q36:Q43" si="10">SUM(C21:I21)</f>
        <v>0</v>
      </c>
      <c r="R36" s="258">
        <f t="shared" si="8"/>
        <v>0</v>
      </c>
      <c r="S36" s="258">
        <f t="shared" si="9"/>
        <v>0</v>
      </c>
      <c r="T36" s="258">
        <f t="shared" ref="T36:T43" si="11">SUM(D36:J36)</f>
        <v>0</v>
      </c>
      <c r="U36" s="252">
        <f t="shared" ref="U36:U43" si="12">SUM(K36:M36)</f>
        <v>0</v>
      </c>
      <c r="V36" s="259">
        <f t="shared" ref="V36:V43" si="13">SUM(Q36:U36)</f>
        <v>0</v>
      </c>
    </row>
    <row r="37" spans="2:22" ht="22" customHeight="1">
      <c r="B37" s="265">
        <f>設定!J8</f>
        <v>0</v>
      </c>
      <c r="C37" s="125"/>
      <c r="D37" s="137"/>
      <c r="E37" s="125"/>
      <c r="F37" s="125"/>
      <c r="G37" s="125"/>
      <c r="H37" s="125"/>
      <c r="I37" s="125"/>
      <c r="J37" s="125"/>
      <c r="K37" s="137"/>
      <c r="L37" s="125"/>
      <c r="M37" s="126"/>
      <c r="P37" s="158">
        <f>設定!J8</f>
        <v>0</v>
      </c>
      <c r="Q37" s="254">
        <f t="shared" si="10"/>
        <v>0</v>
      </c>
      <c r="R37" s="254">
        <f t="shared" si="8"/>
        <v>0</v>
      </c>
      <c r="S37" s="254">
        <f t="shared" si="9"/>
        <v>0</v>
      </c>
      <c r="T37" s="254">
        <f t="shared" si="11"/>
        <v>0</v>
      </c>
      <c r="U37" s="255">
        <f t="shared" si="12"/>
        <v>0</v>
      </c>
      <c r="V37" s="256">
        <f>SUM(Q37:U37)</f>
        <v>0</v>
      </c>
    </row>
    <row r="38" spans="2:22" ht="22" customHeight="1">
      <c r="B38" s="264">
        <f>設定!J9</f>
        <v>0</v>
      </c>
      <c r="C38" s="127"/>
      <c r="D38" s="136"/>
      <c r="E38" s="127"/>
      <c r="F38" s="127"/>
      <c r="G38" s="127"/>
      <c r="H38" s="127"/>
      <c r="I38" s="127"/>
      <c r="J38" s="127"/>
      <c r="K38" s="136"/>
      <c r="L38" s="127"/>
      <c r="M38" s="128"/>
      <c r="P38" s="257">
        <f>設定!J9</f>
        <v>0</v>
      </c>
      <c r="Q38" s="258">
        <f t="shared" si="10"/>
        <v>0</v>
      </c>
      <c r="R38" s="258">
        <f t="shared" si="8"/>
        <v>0</v>
      </c>
      <c r="S38" s="258">
        <f t="shared" si="9"/>
        <v>0</v>
      </c>
      <c r="T38" s="258">
        <f t="shared" si="11"/>
        <v>0</v>
      </c>
      <c r="U38" s="252">
        <f t="shared" si="12"/>
        <v>0</v>
      </c>
      <c r="V38" s="259">
        <f t="shared" si="13"/>
        <v>0</v>
      </c>
    </row>
    <row r="39" spans="2:22" ht="22" customHeight="1">
      <c r="B39" s="265">
        <f>設定!J10</f>
        <v>0</v>
      </c>
      <c r="C39" s="125"/>
      <c r="D39" s="137"/>
      <c r="E39" s="125"/>
      <c r="F39" s="125"/>
      <c r="G39" s="125"/>
      <c r="H39" s="125"/>
      <c r="I39" s="125"/>
      <c r="J39" s="125"/>
      <c r="K39" s="137"/>
      <c r="L39" s="125"/>
      <c r="M39" s="126"/>
      <c r="P39" s="158">
        <f>設定!J10</f>
        <v>0</v>
      </c>
      <c r="Q39" s="254">
        <f t="shared" si="10"/>
        <v>0</v>
      </c>
      <c r="R39" s="254">
        <f t="shared" si="8"/>
        <v>0</v>
      </c>
      <c r="S39" s="254">
        <f>SUM(Q24:V24,C39)</f>
        <v>0</v>
      </c>
      <c r="T39" s="254">
        <f t="shared" si="11"/>
        <v>0</v>
      </c>
      <c r="U39" s="255">
        <f t="shared" si="12"/>
        <v>0</v>
      </c>
      <c r="V39" s="256">
        <f t="shared" si="13"/>
        <v>0</v>
      </c>
    </row>
    <row r="40" spans="2:22" ht="22" customHeight="1">
      <c r="B40" s="264">
        <f>設定!J11</f>
        <v>0</v>
      </c>
      <c r="C40" s="127"/>
      <c r="D40" s="136"/>
      <c r="E40" s="127"/>
      <c r="F40" s="127"/>
      <c r="G40" s="127"/>
      <c r="H40" s="127"/>
      <c r="I40" s="127"/>
      <c r="J40" s="127"/>
      <c r="K40" s="136"/>
      <c r="L40" s="127"/>
      <c r="M40" s="128"/>
      <c r="P40" s="257">
        <f>設定!J11</f>
        <v>0</v>
      </c>
      <c r="Q40" s="258">
        <f t="shared" si="10"/>
        <v>0</v>
      </c>
      <c r="R40" s="258">
        <f t="shared" si="8"/>
        <v>0</v>
      </c>
      <c r="S40" s="258">
        <f t="shared" si="9"/>
        <v>0</v>
      </c>
      <c r="T40" s="258">
        <f t="shared" si="11"/>
        <v>0</v>
      </c>
      <c r="U40" s="252">
        <f t="shared" si="12"/>
        <v>0</v>
      </c>
      <c r="V40" s="259">
        <f>SUM(Q40:U40)</f>
        <v>0</v>
      </c>
    </row>
    <row r="41" spans="2:22" ht="22" customHeight="1">
      <c r="B41" s="265">
        <f>設定!J12</f>
        <v>0</v>
      </c>
      <c r="C41" s="125"/>
      <c r="D41" s="137"/>
      <c r="E41" s="125"/>
      <c r="F41" s="125"/>
      <c r="G41" s="125"/>
      <c r="H41" s="125"/>
      <c r="I41" s="125"/>
      <c r="J41" s="125"/>
      <c r="K41" s="137"/>
      <c r="L41" s="125"/>
      <c r="M41" s="126"/>
      <c r="P41" s="158">
        <f>設定!J12</f>
        <v>0</v>
      </c>
      <c r="Q41" s="254">
        <f t="shared" si="10"/>
        <v>0</v>
      </c>
      <c r="R41" s="254">
        <f t="shared" si="8"/>
        <v>0</v>
      </c>
      <c r="S41" s="254">
        <f t="shared" si="9"/>
        <v>0</v>
      </c>
      <c r="T41" s="254">
        <f t="shared" si="11"/>
        <v>0</v>
      </c>
      <c r="U41" s="255">
        <f>SUM(K41:M41)</f>
        <v>0</v>
      </c>
      <c r="V41" s="256">
        <f t="shared" si="13"/>
        <v>0</v>
      </c>
    </row>
    <row r="42" spans="2:22" ht="22" customHeight="1">
      <c r="B42" s="264">
        <f>設定!J13</f>
        <v>0</v>
      </c>
      <c r="C42" s="127"/>
      <c r="D42" s="136"/>
      <c r="E42" s="127"/>
      <c r="F42" s="127"/>
      <c r="G42" s="127"/>
      <c r="H42" s="127"/>
      <c r="I42" s="127"/>
      <c r="J42" s="127"/>
      <c r="K42" s="136"/>
      <c r="L42" s="127"/>
      <c r="M42" s="128"/>
      <c r="P42" s="257">
        <f>設定!J13</f>
        <v>0</v>
      </c>
      <c r="Q42" s="258">
        <f t="shared" si="10"/>
        <v>0</v>
      </c>
      <c r="R42" s="258">
        <f t="shared" si="8"/>
        <v>0</v>
      </c>
      <c r="S42" s="258">
        <f t="shared" si="9"/>
        <v>0</v>
      </c>
      <c r="T42" s="258">
        <f t="shared" si="11"/>
        <v>0</v>
      </c>
      <c r="U42" s="252">
        <f t="shared" si="12"/>
        <v>0</v>
      </c>
      <c r="V42" s="259">
        <f t="shared" si="13"/>
        <v>0</v>
      </c>
    </row>
    <row r="43" spans="2:22" ht="22" customHeight="1">
      <c r="B43" s="265">
        <f>設定!J14</f>
        <v>0</v>
      </c>
      <c r="C43" s="125"/>
      <c r="D43" s="137"/>
      <c r="E43" s="125"/>
      <c r="F43" s="125"/>
      <c r="G43" s="125"/>
      <c r="H43" s="125"/>
      <c r="I43" s="125"/>
      <c r="J43" s="125"/>
      <c r="K43" s="137"/>
      <c r="L43" s="125"/>
      <c r="M43" s="126"/>
      <c r="P43" s="158">
        <f>設定!J14</f>
        <v>0</v>
      </c>
      <c r="Q43" s="254">
        <f t="shared" si="10"/>
        <v>0</v>
      </c>
      <c r="R43" s="254">
        <f t="shared" si="8"/>
        <v>0</v>
      </c>
      <c r="S43" s="254">
        <f t="shared" si="9"/>
        <v>0</v>
      </c>
      <c r="T43" s="254">
        <f t="shared" si="11"/>
        <v>0</v>
      </c>
      <c r="U43" s="255">
        <f t="shared" si="12"/>
        <v>0</v>
      </c>
      <c r="V43" s="256">
        <f t="shared" si="13"/>
        <v>0</v>
      </c>
    </row>
    <row r="44" spans="2:22" s="178" customFormat="1" ht="22" customHeight="1">
      <c r="B44" s="266" t="s">
        <v>47</v>
      </c>
      <c r="C44" s="179"/>
      <c r="D44" s="182"/>
      <c r="E44" s="179"/>
      <c r="F44" s="179"/>
      <c r="G44" s="179"/>
      <c r="H44" s="179"/>
      <c r="I44" s="179"/>
      <c r="J44" s="179"/>
      <c r="K44" s="182"/>
      <c r="L44" s="179"/>
      <c r="M44" s="180"/>
      <c r="N44" s="104"/>
      <c r="P44" s="269" t="s">
        <v>47</v>
      </c>
      <c r="Q44" s="159"/>
      <c r="R44" s="159"/>
      <c r="S44" s="159"/>
      <c r="T44" s="159"/>
      <c r="U44" s="159"/>
      <c r="V44" s="177"/>
    </row>
    <row r="45" spans="2:22" ht="22" customHeight="1" thickBot="1">
      <c r="B45" s="267" t="s">
        <v>17</v>
      </c>
      <c r="C45" s="120">
        <f>SUM(C34:C43)</f>
        <v>0</v>
      </c>
      <c r="D45" s="135">
        <f t="shared" ref="D45:J45" si="14">SUM(D34:D43)</f>
        <v>0</v>
      </c>
      <c r="E45" s="120">
        <f>SUM(E34:E43)</f>
        <v>0</v>
      </c>
      <c r="F45" s="120">
        <f t="shared" si="14"/>
        <v>0</v>
      </c>
      <c r="G45" s="120">
        <f t="shared" si="14"/>
        <v>0</v>
      </c>
      <c r="H45" s="120">
        <f t="shared" si="14"/>
        <v>0</v>
      </c>
      <c r="I45" s="120">
        <f>SUM(I34:I43)</f>
        <v>0</v>
      </c>
      <c r="J45" s="120">
        <f t="shared" si="14"/>
        <v>0</v>
      </c>
      <c r="K45" s="135">
        <f>SUM(K34:K43)</f>
        <v>0</v>
      </c>
      <c r="L45" s="120">
        <f t="shared" ref="L45" si="15">SUM(L34:L43)</f>
        <v>0</v>
      </c>
      <c r="M45" s="121">
        <f>SUM(M34:M43)</f>
        <v>0</v>
      </c>
      <c r="P45" s="260" t="s">
        <v>17</v>
      </c>
      <c r="Q45" s="261">
        <f>SUM(Q34:Q43)</f>
        <v>0</v>
      </c>
      <c r="R45" s="261">
        <f>SUM(R34:R43)</f>
        <v>0</v>
      </c>
      <c r="S45" s="261">
        <f t="shared" ref="S45:V45" si="16">SUM(S34:S43)</f>
        <v>0</v>
      </c>
      <c r="T45" s="261">
        <f t="shared" si="16"/>
        <v>0</v>
      </c>
      <c r="U45" s="261">
        <f t="shared" si="16"/>
        <v>0</v>
      </c>
      <c r="V45" s="262">
        <f t="shared" si="16"/>
        <v>0</v>
      </c>
    </row>
    <row r="46" spans="2:22" ht="19" thickTop="1"/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T13:V13"/>
    <mergeCell ref="T7:V7"/>
    <mergeCell ref="T9:V9"/>
    <mergeCell ref="T10:V10"/>
    <mergeCell ref="T11:V11"/>
    <mergeCell ref="T12:V12"/>
    <mergeCell ref="M2:N2"/>
    <mergeCell ref="P2:R2"/>
    <mergeCell ref="T2:V2"/>
    <mergeCell ref="T3:V3"/>
    <mergeCell ref="T6:V6"/>
    <mergeCell ref="B1:C1"/>
    <mergeCell ref="D2:E2"/>
    <mergeCell ref="G2:H2"/>
    <mergeCell ref="I2:J2"/>
    <mergeCell ref="K2:L2"/>
  </mergeCells>
  <phoneticPr fontId="1"/>
  <conditionalFormatting sqref="K15">
    <cfRule type="expression" dxfId="427" priority="66">
      <formula>#REF!="浪費"</formula>
    </cfRule>
    <cfRule type="expression" dxfId="426" priority="67">
      <formula>#REF!="投資"</formula>
    </cfRule>
    <cfRule type="expression" dxfId="425" priority="68">
      <formula>#REF!="不明"</formula>
    </cfRule>
  </conditionalFormatting>
  <conditionalFormatting sqref="J15 J46:J137">
    <cfRule type="expression" dxfId="424" priority="63">
      <formula>#REF!="浪費"</formula>
    </cfRule>
    <cfRule type="expression" dxfId="423" priority="64">
      <formula>#REF!="投資"</formula>
    </cfRule>
    <cfRule type="expression" dxfId="422" priority="65">
      <formula>#REF!="不明"</formula>
    </cfRule>
  </conditionalFormatting>
  <conditionalFormatting sqref="K45:M45">
    <cfRule type="cellIs" dxfId="421" priority="60" operator="equal">
      <formula>0</formula>
    </cfRule>
  </conditionalFormatting>
  <conditionalFormatting sqref="K34:K43">
    <cfRule type="expression" dxfId="420" priority="49">
      <formula>#REF!="浪費"</formula>
    </cfRule>
    <cfRule type="expression" dxfId="419" priority="50">
      <formula>#REF!="投資"</formula>
    </cfRule>
    <cfRule type="expression" dxfId="418" priority="51">
      <formula>#REF!="不明"</formula>
    </cfRule>
  </conditionalFormatting>
  <conditionalFormatting sqref="K44">
    <cfRule type="expression" dxfId="417" priority="43">
      <formula>#REF!="浪費"</formula>
    </cfRule>
    <cfRule type="expression" dxfId="416" priority="44">
      <formula>#REF!="投資"</formula>
    </cfRule>
    <cfRule type="expression" dxfId="415" priority="45">
      <formula>#REF!="不明"</formula>
    </cfRule>
  </conditionalFormatting>
  <conditionalFormatting sqref="K19:K20 K29">
    <cfRule type="expression" dxfId="414" priority="37">
      <formula>#REF!="浪費"</formula>
    </cfRule>
    <cfRule type="expression" dxfId="413" priority="38">
      <formula>#REF!="投資"</formula>
    </cfRule>
    <cfRule type="expression" dxfId="412" priority="39">
      <formula>#REF!="不明"</formula>
    </cfRule>
  </conditionalFormatting>
  <conditionalFormatting sqref="J19:J20 J29">
    <cfRule type="expression" dxfId="411" priority="34">
      <formula>#REF!="浪費"</formula>
    </cfRule>
    <cfRule type="expression" dxfId="410" priority="35">
      <formula>#REF!="投資"</formula>
    </cfRule>
    <cfRule type="expression" dxfId="409" priority="36">
      <formula>#REF!="不明"</formula>
    </cfRule>
  </conditionalFormatting>
  <conditionalFormatting sqref="C30">
    <cfRule type="cellIs" dxfId="408" priority="33" operator="equal">
      <formula>0</formula>
    </cfRule>
  </conditionalFormatting>
  <conditionalFormatting sqref="C30:Q30">
    <cfRule type="cellIs" dxfId="407" priority="32" operator="equal">
      <formula>0</formula>
    </cfRule>
  </conditionalFormatting>
  <conditionalFormatting sqref="R30:T30">
    <cfRule type="cellIs" dxfId="406" priority="31" operator="equal">
      <formula>0</formula>
    </cfRule>
  </conditionalFormatting>
  <conditionalFormatting sqref="U30:V30">
    <cfRule type="cellIs" dxfId="405" priority="30" operator="equal">
      <formula>0</formula>
    </cfRule>
  </conditionalFormatting>
  <conditionalFormatting sqref="K21:K28">
    <cfRule type="expression" dxfId="404" priority="27">
      <formula>#REF!="浪費"</formula>
    </cfRule>
    <cfRule type="expression" dxfId="403" priority="28">
      <formula>#REF!="投資"</formula>
    </cfRule>
    <cfRule type="expression" dxfId="402" priority="29">
      <formula>#REF!="不明"</formula>
    </cfRule>
  </conditionalFormatting>
  <conditionalFormatting sqref="J21:J28">
    <cfRule type="expression" dxfId="401" priority="24">
      <formula>#REF!="浪費"</formula>
    </cfRule>
    <cfRule type="expression" dxfId="400" priority="25">
      <formula>#REF!="投資"</formula>
    </cfRule>
    <cfRule type="expression" dxfId="399" priority="26">
      <formula>#REF!="不明"</formula>
    </cfRule>
  </conditionalFormatting>
  <conditionalFormatting sqref="C45:J45">
    <cfRule type="cellIs" dxfId="398" priority="23" operator="equal">
      <formula>0</formula>
    </cfRule>
  </conditionalFormatting>
  <conditionalFormatting sqref="J34:J43">
    <cfRule type="expression" dxfId="397" priority="20">
      <formula>#REF!="浪費"</formula>
    </cfRule>
    <cfRule type="expression" dxfId="396" priority="21">
      <formula>#REF!="投資"</formula>
    </cfRule>
    <cfRule type="expression" dxfId="395" priority="22">
      <formula>#REF!="不明"</formula>
    </cfRule>
  </conditionalFormatting>
  <conditionalFormatting sqref="J44">
    <cfRule type="expression" dxfId="394" priority="17">
      <formula>#REF!="浪費"</formula>
    </cfRule>
    <cfRule type="expression" dxfId="393" priority="18">
      <formula>#REF!="投資"</formula>
    </cfRule>
    <cfRule type="expression" dxfId="392" priority="19">
      <formula>#REF!="不明"</formula>
    </cfRule>
  </conditionalFormatting>
  <conditionalFormatting sqref="C30:V30 C45:M45">
    <cfRule type="cellIs" dxfId="391" priority="15" operator="equal">
      <formula>0</formula>
    </cfRule>
  </conditionalFormatting>
  <conditionalFormatting sqref="T3:V3">
    <cfRule type="cellIs" dxfId="390" priority="14" operator="equal">
      <formula>0</formula>
    </cfRule>
  </conditionalFormatting>
  <conditionalFormatting sqref="C17:V18">
    <cfRule type="expression" dxfId="389" priority="11">
      <formula>C$16=1</formula>
    </cfRule>
    <cfRule type="expression" dxfId="388" priority="12">
      <formula>C$16=7</formula>
    </cfRule>
    <cfRule type="expression" dxfId="387" priority="13">
      <formula>COUNTIF(祝日,C$17)=1</formula>
    </cfRule>
  </conditionalFormatting>
  <conditionalFormatting sqref="C32:M33">
    <cfRule type="expression" dxfId="386" priority="8">
      <formula>C$31=7</formula>
    </cfRule>
    <cfRule type="expression" dxfId="385" priority="9">
      <formula>C$31=1</formula>
    </cfRule>
    <cfRule type="expression" dxfId="384" priority="10">
      <formula>COUNTIF(祝日,C$32)=1</formula>
    </cfRule>
  </conditionalFormatting>
  <conditionalFormatting sqref="Q44:V45">
    <cfRule type="cellIs" dxfId="383" priority="4" operator="equal">
      <formula>0</formula>
    </cfRule>
  </conditionalFormatting>
  <conditionalFormatting sqref="Q34:V43">
    <cfRule type="cellIs" dxfId="382" priority="3" operator="equal">
      <formula>0</formula>
    </cfRule>
  </conditionalFormatting>
  <conditionalFormatting sqref="E14 H14 J14 L14 N14 Q14 R4:R14">
    <cfRule type="cellIs" dxfId="381" priority="2" operator="equal">
      <formula>0</formula>
    </cfRule>
  </conditionalFormatting>
  <conditionalFormatting sqref="T7:V7 T10:V10 T13:V13">
    <cfRule type="cellIs" dxfId="380" priority="1" operator="equal">
      <formula>0</formula>
    </cfRule>
  </conditionalFormatting>
  <pageMargins left="0" right="0" top="0" bottom="0" header="0.31496062992125984" footer="0.31496062992125984"/>
  <pageSetup paperSize="9" scale="56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9B1A2-FF53-4937-9E5F-FED7754CC646}">
  <sheetPr>
    <tabColor theme="8" tint="0.59999389629810485"/>
    <pageSetUpPr fitToPage="1"/>
  </sheetPr>
  <dimension ref="A1:AH46"/>
  <sheetViews>
    <sheetView showGridLines="0" workbookViewId="0">
      <selection activeCell="C19" sqref="C19"/>
    </sheetView>
  </sheetViews>
  <sheetFormatPr baseColWidth="10" defaultColWidth="8.83203125" defaultRowHeight="18"/>
  <cols>
    <col min="1" max="1" width="5.1640625" style="105" customWidth="1"/>
    <col min="2" max="2" width="11.1640625" style="114" customWidth="1"/>
    <col min="3" max="5" width="11.1640625" style="101" customWidth="1"/>
    <col min="6" max="6" width="11.1640625" style="105" customWidth="1"/>
    <col min="7" max="8" width="11.1640625" style="101" customWidth="1"/>
    <col min="9" max="9" width="11.1640625" style="103" customWidth="1"/>
    <col min="10" max="10" width="11.1640625" style="102" customWidth="1"/>
    <col min="11" max="11" width="11.1640625" style="103" customWidth="1"/>
    <col min="12" max="12" width="11.1640625" style="104" customWidth="1"/>
    <col min="13" max="22" width="11.1640625" style="103" customWidth="1"/>
    <col min="23" max="34" width="10.6640625" style="105" customWidth="1"/>
    <col min="35" max="46" width="8.6640625" style="105" customWidth="1"/>
    <col min="47" max="16384" width="8.83203125" style="105"/>
  </cols>
  <sheetData>
    <row r="1" spans="1:22" ht="48" customHeight="1" thickBot="1">
      <c r="A1" s="99"/>
      <c r="B1" s="403"/>
      <c r="C1" s="404"/>
      <c r="D1" s="100"/>
      <c r="E1" s="100"/>
      <c r="F1" s="133"/>
      <c r="I1" s="102"/>
    </row>
    <row r="2" spans="1:22" s="112" customFormat="1" ht="22" customHeight="1" thickTop="1">
      <c r="D2" s="391" t="s">
        <v>10</v>
      </c>
      <c r="E2" s="392"/>
      <c r="F2" s="170"/>
      <c r="G2" s="391" t="s">
        <v>135</v>
      </c>
      <c r="H2" s="392"/>
      <c r="I2" s="391" t="s">
        <v>136</v>
      </c>
      <c r="J2" s="392"/>
      <c r="K2" s="391" t="s">
        <v>137</v>
      </c>
      <c r="L2" s="392"/>
      <c r="M2" s="391" t="s">
        <v>138</v>
      </c>
      <c r="N2" s="392"/>
      <c r="O2" s="170"/>
      <c r="P2" s="388" t="s">
        <v>139</v>
      </c>
      <c r="Q2" s="389"/>
      <c r="R2" s="390"/>
      <c r="S2" s="171"/>
      <c r="T2" s="394" t="s">
        <v>140</v>
      </c>
      <c r="U2" s="395"/>
      <c r="V2" s="396"/>
    </row>
    <row r="3" spans="1:22" s="112" customFormat="1" ht="22" customHeight="1" thickBot="1">
      <c r="D3" s="131" t="s">
        <v>11</v>
      </c>
      <c r="E3" s="132" t="s">
        <v>9</v>
      </c>
      <c r="F3" s="98"/>
      <c r="G3" s="131" t="s">
        <v>11</v>
      </c>
      <c r="H3" s="132" t="s">
        <v>9</v>
      </c>
      <c r="I3" s="131" t="s">
        <v>11</v>
      </c>
      <c r="J3" s="132" t="s">
        <v>9</v>
      </c>
      <c r="K3" s="131" t="s">
        <v>19</v>
      </c>
      <c r="L3" s="132" t="s">
        <v>9</v>
      </c>
      <c r="M3" s="131" t="s">
        <v>19</v>
      </c>
      <c r="N3" s="132" t="s">
        <v>9</v>
      </c>
      <c r="O3" s="98"/>
      <c r="P3" s="131" t="s">
        <v>19</v>
      </c>
      <c r="Q3" s="234" t="s">
        <v>41</v>
      </c>
      <c r="R3" s="132" t="s">
        <v>9</v>
      </c>
      <c r="T3" s="405">
        <f>特別費!P24</f>
        <v>0</v>
      </c>
      <c r="U3" s="406"/>
      <c r="V3" s="407"/>
    </row>
    <row r="4" spans="1:22" s="112" customFormat="1" ht="22" customHeight="1" thickTop="1">
      <c r="D4" s="231">
        <f>設定!B5</f>
        <v>0</v>
      </c>
      <c r="E4" s="227"/>
      <c r="F4" s="153"/>
      <c r="G4" s="231" t="str">
        <f>設定!D5</f>
        <v>所得税</v>
      </c>
      <c r="H4" s="227"/>
      <c r="I4" s="231">
        <f>設定!F5</f>
        <v>0</v>
      </c>
      <c r="J4" s="227"/>
      <c r="K4" s="228"/>
      <c r="L4" s="229"/>
      <c r="M4" s="231" t="str">
        <f>設定!H5</f>
        <v>住居費</v>
      </c>
      <c r="N4" s="227"/>
      <c r="O4" s="153"/>
      <c r="P4" s="231" t="str">
        <f>設定!J5</f>
        <v>食費</v>
      </c>
      <c r="Q4" s="230"/>
      <c r="R4" s="233">
        <f t="shared" ref="R4:R13" si="0">V34</f>
        <v>0</v>
      </c>
      <c r="T4" s="113"/>
      <c r="U4" s="113"/>
      <c r="V4" s="113"/>
    </row>
    <row r="5" spans="1:22" s="112" customFormat="1" ht="22" customHeight="1" thickBot="1">
      <c r="D5" s="231">
        <f>設定!B6</f>
        <v>0</v>
      </c>
      <c r="E5" s="227"/>
      <c r="F5" s="153"/>
      <c r="G5" s="231" t="str">
        <f>設定!D6</f>
        <v>住民税</v>
      </c>
      <c r="H5" s="227"/>
      <c r="I5" s="231">
        <f>設定!F6</f>
        <v>0</v>
      </c>
      <c r="J5" s="227"/>
      <c r="K5" s="228"/>
      <c r="L5" s="229"/>
      <c r="M5" s="231">
        <f>設定!H6</f>
        <v>0</v>
      </c>
      <c r="N5" s="227"/>
      <c r="O5" s="153"/>
      <c r="P5" s="231">
        <f>設定!J6</f>
        <v>0</v>
      </c>
      <c r="Q5" s="230"/>
      <c r="R5" s="233">
        <f t="shared" si="0"/>
        <v>0</v>
      </c>
      <c r="T5" s="134" t="s">
        <v>141</v>
      </c>
      <c r="U5" s="172"/>
      <c r="V5" s="172"/>
    </row>
    <row r="6" spans="1:22" s="112" customFormat="1" ht="22" customHeight="1" thickTop="1">
      <c r="D6" s="231">
        <f>設定!B7</f>
        <v>0</v>
      </c>
      <c r="E6" s="227"/>
      <c r="F6" s="153"/>
      <c r="G6" s="231" t="str">
        <f>設定!D7</f>
        <v>健康保険</v>
      </c>
      <c r="H6" s="227"/>
      <c r="I6" s="231">
        <f>設定!F7</f>
        <v>0</v>
      </c>
      <c r="J6" s="227"/>
      <c r="K6" s="228"/>
      <c r="L6" s="229"/>
      <c r="M6" s="231">
        <f>設定!H7</f>
        <v>0</v>
      </c>
      <c r="N6" s="227"/>
      <c r="O6" s="153"/>
      <c r="P6" s="231">
        <f>設定!J7</f>
        <v>0</v>
      </c>
      <c r="Q6" s="230"/>
      <c r="R6" s="233">
        <f t="shared" si="0"/>
        <v>0</v>
      </c>
      <c r="T6" s="394" t="s">
        <v>41</v>
      </c>
      <c r="U6" s="395"/>
      <c r="V6" s="396"/>
    </row>
    <row r="7" spans="1:22" s="112" customFormat="1" ht="22" customHeight="1" thickBot="1">
      <c r="D7" s="231">
        <f>設定!B8</f>
        <v>0</v>
      </c>
      <c r="E7" s="227"/>
      <c r="F7" s="153"/>
      <c r="G7" s="231" t="str">
        <f>設定!D8</f>
        <v>厚生年金</v>
      </c>
      <c r="H7" s="227"/>
      <c r="I7" s="231">
        <f>設定!F8</f>
        <v>0</v>
      </c>
      <c r="J7" s="227"/>
      <c r="K7" s="228"/>
      <c r="L7" s="229"/>
      <c r="M7" s="231">
        <f>設定!H8</f>
        <v>0</v>
      </c>
      <c r="N7" s="227"/>
      <c r="O7" s="153"/>
      <c r="P7" s="231">
        <f>設定!J8</f>
        <v>0</v>
      </c>
      <c r="Q7" s="230"/>
      <c r="R7" s="233">
        <f t="shared" si="0"/>
        <v>0</v>
      </c>
      <c r="T7" s="397">
        <f>E14-SUM(H14,J14,N14,T3,L14)</f>
        <v>0</v>
      </c>
      <c r="U7" s="398"/>
      <c r="V7" s="399"/>
    </row>
    <row r="8" spans="1:22" s="112" customFormat="1" ht="22" customHeight="1" thickTop="1" thickBot="1">
      <c r="D8" s="231">
        <f>設定!B9</f>
        <v>0</v>
      </c>
      <c r="E8" s="227"/>
      <c r="F8" s="153"/>
      <c r="G8" s="231">
        <f>設定!D9</f>
        <v>0</v>
      </c>
      <c r="H8" s="227"/>
      <c r="I8" s="231">
        <f>設定!F9</f>
        <v>0</v>
      </c>
      <c r="J8" s="227"/>
      <c r="K8" s="228"/>
      <c r="L8" s="229"/>
      <c r="M8" s="231">
        <f>設定!H9</f>
        <v>0</v>
      </c>
      <c r="N8" s="227"/>
      <c r="O8" s="153"/>
      <c r="P8" s="231">
        <f>設定!J9</f>
        <v>0</v>
      </c>
      <c r="Q8" s="230"/>
      <c r="R8" s="233">
        <f t="shared" si="0"/>
        <v>0</v>
      </c>
      <c r="T8" s="190" t="s">
        <v>142</v>
      </c>
      <c r="U8" s="190"/>
      <c r="V8" s="190"/>
    </row>
    <row r="9" spans="1:22" s="112" customFormat="1" ht="22" customHeight="1" thickTop="1">
      <c r="D9" s="231">
        <f>設定!B10</f>
        <v>0</v>
      </c>
      <c r="E9" s="227"/>
      <c r="F9" s="153"/>
      <c r="G9" s="231">
        <f>設定!D10</f>
        <v>0</v>
      </c>
      <c r="H9" s="227"/>
      <c r="I9" s="231">
        <f>設定!F10</f>
        <v>0</v>
      </c>
      <c r="J9" s="227"/>
      <c r="K9" s="228"/>
      <c r="L9" s="229"/>
      <c r="M9" s="231">
        <f>設定!H10</f>
        <v>0</v>
      </c>
      <c r="N9" s="227"/>
      <c r="O9" s="153"/>
      <c r="P9" s="231">
        <f>設定!J10</f>
        <v>0</v>
      </c>
      <c r="Q9" s="230"/>
      <c r="R9" s="233">
        <f t="shared" si="0"/>
        <v>0</v>
      </c>
      <c r="T9" s="394" t="s">
        <v>29</v>
      </c>
      <c r="U9" s="395"/>
      <c r="V9" s="396"/>
    </row>
    <row r="10" spans="1:22" s="112" customFormat="1" ht="22" customHeight="1" thickBot="1">
      <c r="D10" s="231">
        <f>設定!B11</f>
        <v>0</v>
      </c>
      <c r="E10" s="227"/>
      <c r="F10" s="153"/>
      <c r="G10" s="231">
        <f>設定!D11</f>
        <v>0</v>
      </c>
      <c r="H10" s="227"/>
      <c r="I10" s="231">
        <f>設定!F11</f>
        <v>0</v>
      </c>
      <c r="J10" s="227"/>
      <c r="K10" s="228"/>
      <c r="L10" s="229"/>
      <c r="M10" s="231">
        <f>設定!H11</f>
        <v>0</v>
      </c>
      <c r="N10" s="227"/>
      <c r="O10" s="153"/>
      <c r="P10" s="231">
        <f>設定!J11</f>
        <v>0</v>
      </c>
      <c r="Q10" s="230"/>
      <c r="R10" s="233">
        <f t="shared" si="0"/>
        <v>0</v>
      </c>
      <c r="T10" s="400">
        <f>SUM(H14,J14,N14,R14,T3,L14)</f>
        <v>0</v>
      </c>
      <c r="U10" s="401"/>
      <c r="V10" s="402"/>
    </row>
    <row r="11" spans="1:22" s="112" customFormat="1" ht="22" customHeight="1" thickTop="1" thickBot="1">
      <c r="D11" s="231">
        <f>設定!B12</f>
        <v>0</v>
      </c>
      <c r="E11" s="227"/>
      <c r="F11" s="153"/>
      <c r="G11" s="231">
        <f>設定!D12</f>
        <v>0</v>
      </c>
      <c r="H11" s="227"/>
      <c r="I11" s="231">
        <f>設定!F12</f>
        <v>0</v>
      </c>
      <c r="J11" s="227"/>
      <c r="K11" s="228"/>
      <c r="L11" s="229"/>
      <c r="M11" s="231">
        <f>設定!H12</f>
        <v>0</v>
      </c>
      <c r="N11" s="227"/>
      <c r="O11" s="153"/>
      <c r="P11" s="231">
        <f>設定!J12</f>
        <v>0</v>
      </c>
      <c r="Q11" s="230"/>
      <c r="R11" s="233">
        <f t="shared" si="0"/>
        <v>0</v>
      </c>
      <c r="T11" s="393" t="s">
        <v>58</v>
      </c>
      <c r="U11" s="393"/>
      <c r="V11" s="393"/>
    </row>
    <row r="12" spans="1:22" s="112" customFormat="1" ht="22" customHeight="1" thickTop="1">
      <c r="D12" s="231">
        <f>設定!B13</f>
        <v>0</v>
      </c>
      <c r="E12" s="227"/>
      <c r="F12" s="153"/>
      <c r="G12" s="231">
        <f>設定!D13</f>
        <v>0</v>
      </c>
      <c r="H12" s="227"/>
      <c r="I12" s="231">
        <f>設定!F13</f>
        <v>0</v>
      </c>
      <c r="J12" s="227"/>
      <c r="K12" s="228"/>
      <c r="L12" s="229"/>
      <c r="M12" s="231">
        <f>設定!H13</f>
        <v>0</v>
      </c>
      <c r="N12" s="227"/>
      <c r="O12" s="153"/>
      <c r="P12" s="231">
        <f>設定!J13</f>
        <v>0</v>
      </c>
      <c r="Q12" s="230"/>
      <c r="R12" s="233">
        <f t="shared" si="0"/>
        <v>0</v>
      </c>
      <c r="T12" s="394" t="s">
        <v>59</v>
      </c>
      <c r="U12" s="395"/>
      <c r="V12" s="396"/>
    </row>
    <row r="13" spans="1:22" s="112" customFormat="1" ht="22" customHeight="1" thickBot="1">
      <c r="D13" s="231">
        <f>設定!B14</f>
        <v>0</v>
      </c>
      <c r="E13" s="227"/>
      <c r="F13" s="153"/>
      <c r="G13" s="231">
        <f>設定!D14</f>
        <v>0</v>
      </c>
      <c r="H13" s="227"/>
      <c r="I13" s="231">
        <f>設定!F14</f>
        <v>0</v>
      </c>
      <c r="J13" s="227"/>
      <c r="K13" s="228"/>
      <c r="L13" s="229"/>
      <c r="M13" s="231">
        <f>設定!H14</f>
        <v>0</v>
      </c>
      <c r="N13" s="227"/>
      <c r="O13" s="153"/>
      <c r="P13" s="231">
        <f>設定!J14</f>
        <v>0</v>
      </c>
      <c r="Q13" s="230"/>
      <c r="R13" s="233">
        <f t="shared" si="0"/>
        <v>0</v>
      </c>
      <c r="T13" s="397">
        <f>E14-T10</f>
        <v>0</v>
      </c>
      <c r="U13" s="398"/>
      <c r="V13" s="399"/>
    </row>
    <row r="14" spans="1:22" s="112" customFormat="1" ht="22" customHeight="1" thickTop="1" thickBot="1">
      <c r="B14" s="221">
        <v>2023</v>
      </c>
      <c r="C14" s="221">
        <v>4</v>
      </c>
      <c r="D14" s="151" t="s">
        <v>17</v>
      </c>
      <c r="E14" s="232">
        <f>SUM(E4:E13)</f>
        <v>0</v>
      </c>
      <c r="F14" s="153"/>
      <c r="G14" s="151" t="s">
        <v>17</v>
      </c>
      <c r="H14" s="232">
        <f>SUM(H4:H13)</f>
        <v>0</v>
      </c>
      <c r="I14" s="151" t="s">
        <v>17</v>
      </c>
      <c r="J14" s="232">
        <f>SUM(J4:J13)</f>
        <v>0</v>
      </c>
      <c r="K14" s="151" t="s">
        <v>17</v>
      </c>
      <c r="L14" s="152">
        <f>SUM(L4:L13)</f>
        <v>0</v>
      </c>
      <c r="M14" s="151" t="s">
        <v>17</v>
      </c>
      <c r="N14" s="232">
        <f>SUM(N4:N13)</f>
        <v>0</v>
      </c>
      <c r="O14" s="153"/>
      <c r="P14" s="151" t="s">
        <v>17</v>
      </c>
      <c r="Q14" s="183">
        <f>SUM(Q4:Q13)</f>
        <v>0</v>
      </c>
      <c r="R14" s="152">
        <f>SUM(R4:R13)</f>
        <v>0</v>
      </c>
    </row>
    <row r="15" spans="1:22" s="112" customFormat="1" ht="22" customHeight="1" thickTop="1">
      <c r="B15" s="114"/>
      <c r="C15" s="101"/>
      <c r="D15" s="101"/>
      <c r="E15" s="101"/>
      <c r="F15" s="105"/>
      <c r="G15" s="101"/>
      <c r="H15" s="101"/>
      <c r="I15" s="103"/>
      <c r="J15" s="102"/>
      <c r="K15" s="103"/>
    </row>
    <row r="16" spans="1:22" s="112" customFormat="1" ht="22" customHeight="1" thickBot="1">
      <c r="B16" s="115" t="s">
        <v>36</v>
      </c>
      <c r="C16" s="211">
        <f>WEEKDAY(C17)</f>
        <v>7</v>
      </c>
      <c r="D16" s="211">
        <f t="shared" ref="D16:V16" si="1">WEEKDAY(D17)</f>
        <v>1</v>
      </c>
      <c r="E16" s="211">
        <f t="shared" si="1"/>
        <v>2</v>
      </c>
      <c r="F16" s="211">
        <f t="shared" si="1"/>
        <v>3</v>
      </c>
      <c r="G16" s="211">
        <f t="shared" si="1"/>
        <v>4</v>
      </c>
      <c r="H16" s="211">
        <f t="shared" si="1"/>
        <v>5</v>
      </c>
      <c r="I16" s="211">
        <f t="shared" si="1"/>
        <v>6</v>
      </c>
      <c r="J16" s="211">
        <f t="shared" si="1"/>
        <v>7</v>
      </c>
      <c r="K16" s="211">
        <f t="shared" si="1"/>
        <v>1</v>
      </c>
      <c r="L16" s="211">
        <f t="shared" si="1"/>
        <v>2</v>
      </c>
      <c r="M16" s="211">
        <f t="shared" si="1"/>
        <v>3</v>
      </c>
      <c r="N16" s="211">
        <f t="shared" si="1"/>
        <v>4</v>
      </c>
      <c r="O16" s="211">
        <f t="shared" si="1"/>
        <v>5</v>
      </c>
      <c r="P16" s="211">
        <f t="shared" si="1"/>
        <v>6</v>
      </c>
      <c r="Q16" s="211">
        <f t="shared" si="1"/>
        <v>7</v>
      </c>
      <c r="R16" s="211">
        <f t="shared" si="1"/>
        <v>1</v>
      </c>
      <c r="S16" s="211">
        <f t="shared" si="1"/>
        <v>2</v>
      </c>
      <c r="T16" s="211">
        <f t="shared" si="1"/>
        <v>3</v>
      </c>
      <c r="U16" s="211">
        <f t="shared" si="1"/>
        <v>4</v>
      </c>
      <c r="V16" s="211">
        <f t="shared" si="1"/>
        <v>5</v>
      </c>
    </row>
    <row r="17" spans="1:34" s="112" customFormat="1" ht="22" customHeight="1" thickTop="1">
      <c r="A17" s="116"/>
      <c r="B17" s="140" t="s">
        <v>62</v>
      </c>
      <c r="C17" s="212">
        <f>DATE(B14,C14,設定!L5)</f>
        <v>45017</v>
      </c>
      <c r="D17" s="212">
        <f>C17+1</f>
        <v>45018</v>
      </c>
      <c r="E17" s="212">
        <f>D17+1</f>
        <v>45019</v>
      </c>
      <c r="F17" s="212">
        <f t="shared" ref="F17:V17" si="2">E17+1</f>
        <v>45020</v>
      </c>
      <c r="G17" s="212">
        <f t="shared" si="2"/>
        <v>45021</v>
      </c>
      <c r="H17" s="212">
        <f t="shared" si="2"/>
        <v>45022</v>
      </c>
      <c r="I17" s="212">
        <f t="shared" si="2"/>
        <v>45023</v>
      </c>
      <c r="J17" s="212">
        <f t="shared" si="2"/>
        <v>45024</v>
      </c>
      <c r="K17" s="212">
        <f t="shared" si="2"/>
        <v>45025</v>
      </c>
      <c r="L17" s="212">
        <f t="shared" si="2"/>
        <v>45026</v>
      </c>
      <c r="M17" s="212">
        <f t="shared" si="2"/>
        <v>45027</v>
      </c>
      <c r="N17" s="212">
        <f t="shared" si="2"/>
        <v>45028</v>
      </c>
      <c r="O17" s="212">
        <f t="shared" si="2"/>
        <v>45029</v>
      </c>
      <c r="P17" s="212">
        <f t="shared" si="2"/>
        <v>45030</v>
      </c>
      <c r="Q17" s="212">
        <f t="shared" si="2"/>
        <v>45031</v>
      </c>
      <c r="R17" s="212">
        <f t="shared" si="2"/>
        <v>45032</v>
      </c>
      <c r="S17" s="212">
        <f t="shared" si="2"/>
        <v>45033</v>
      </c>
      <c r="T17" s="212">
        <f t="shared" si="2"/>
        <v>45034</v>
      </c>
      <c r="U17" s="212">
        <f t="shared" si="2"/>
        <v>45035</v>
      </c>
      <c r="V17" s="213">
        <f t="shared" si="2"/>
        <v>45036</v>
      </c>
    </row>
    <row r="18" spans="1:34" s="112" customFormat="1" ht="22" customHeight="1" thickBot="1">
      <c r="A18" s="116"/>
      <c r="B18" s="139" t="s">
        <v>60</v>
      </c>
      <c r="C18" s="214">
        <f>C17</f>
        <v>45017</v>
      </c>
      <c r="D18" s="214">
        <f t="shared" ref="D18:V18" si="3">D17</f>
        <v>45018</v>
      </c>
      <c r="E18" s="214">
        <f t="shared" si="3"/>
        <v>45019</v>
      </c>
      <c r="F18" s="214">
        <f t="shared" si="3"/>
        <v>45020</v>
      </c>
      <c r="G18" s="214">
        <f t="shared" si="3"/>
        <v>45021</v>
      </c>
      <c r="H18" s="214">
        <f t="shared" si="3"/>
        <v>45022</v>
      </c>
      <c r="I18" s="214">
        <f t="shared" si="3"/>
        <v>45023</v>
      </c>
      <c r="J18" s="214">
        <f t="shared" si="3"/>
        <v>45024</v>
      </c>
      <c r="K18" s="214">
        <f t="shared" si="3"/>
        <v>45025</v>
      </c>
      <c r="L18" s="214">
        <f t="shared" si="3"/>
        <v>45026</v>
      </c>
      <c r="M18" s="214">
        <f t="shared" si="3"/>
        <v>45027</v>
      </c>
      <c r="N18" s="214">
        <f t="shared" si="3"/>
        <v>45028</v>
      </c>
      <c r="O18" s="214">
        <f t="shared" si="3"/>
        <v>45029</v>
      </c>
      <c r="P18" s="214">
        <f t="shared" si="3"/>
        <v>45030</v>
      </c>
      <c r="Q18" s="214">
        <f t="shared" si="3"/>
        <v>45031</v>
      </c>
      <c r="R18" s="214">
        <f t="shared" si="3"/>
        <v>45032</v>
      </c>
      <c r="S18" s="214">
        <f t="shared" si="3"/>
        <v>45033</v>
      </c>
      <c r="T18" s="214">
        <f t="shared" si="3"/>
        <v>45034</v>
      </c>
      <c r="U18" s="214">
        <f t="shared" si="3"/>
        <v>45035</v>
      </c>
      <c r="V18" s="215">
        <f t="shared" si="3"/>
        <v>45036</v>
      </c>
    </row>
    <row r="19" spans="1:34" s="112" customFormat="1" ht="22" customHeight="1" thickTop="1">
      <c r="B19" s="264" t="str">
        <f>設定!J5</f>
        <v>食費</v>
      </c>
      <c r="C19" s="155"/>
      <c r="D19" s="127"/>
      <c r="E19" s="127"/>
      <c r="F19" s="218"/>
      <c r="G19" s="136"/>
      <c r="H19" s="127"/>
      <c r="I19" s="127"/>
      <c r="J19" s="127"/>
      <c r="K19" s="127"/>
      <c r="L19" s="127"/>
      <c r="M19" s="218"/>
      <c r="N19" s="136"/>
      <c r="O19" s="127"/>
      <c r="P19" s="127"/>
      <c r="Q19" s="127"/>
      <c r="R19" s="127"/>
      <c r="S19" s="127"/>
      <c r="T19" s="218"/>
      <c r="U19" s="136"/>
      <c r="V19" s="128"/>
    </row>
    <row r="20" spans="1:34" s="112" customFormat="1" ht="22" customHeight="1">
      <c r="B20" s="265">
        <f>設定!J6</f>
        <v>0</v>
      </c>
      <c r="C20" s="159"/>
      <c r="D20" s="125"/>
      <c r="E20" s="125"/>
      <c r="F20" s="125"/>
      <c r="G20" s="137"/>
      <c r="H20" s="125"/>
      <c r="I20" s="125"/>
      <c r="J20" s="125"/>
      <c r="K20" s="125"/>
      <c r="L20" s="125"/>
      <c r="M20" s="125"/>
      <c r="N20" s="137"/>
      <c r="O20" s="125"/>
      <c r="P20" s="125"/>
      <c r="Q20" s="125"/>
      <c r="R20" s="125"/>
      <c r="S20" s="125"/>
      <c r="T20" s="125"/>
      <c r="U20" s="137"/>
      <c r="V20" s="126"/>
    </row>
    <row r="21" spans="1:34" s="112" customFormat="1" ht="22" customHeight="1">
      <c r="B21" s="264">
        <f>設定!J7</f>
        <v>0</v>
      </c>
      <c r="C21" s="155"/>
      <c r="D21" s="127"/>
      <c r="E21" s="127"/>
      <c r="F21" s="127"/>
      <c r="G21" s="136"/>
      <c r="H21" s="127"/>
      <c r="I21" s="127"/>
      <c r="J21" s="127"/>
      <c r="K21" s="127"/>
      <c r="L21" s="127"/>
      <c r="M21" s="127"/>
      <c r="N21" s="136"/>
      <c r="O21" s="127"/>
      <c r="P21" s="127"/>
      <c r="Q21" s="127"/>
      <c r="R21" s="127"/>
      <c r="S21" s="127"/>
      <c r="T21" s="127"/>
      <c r="U21" s="136"/>
      <c r="V21" s="128"/>
    </row>
    <row r="22" spans="1:34" s="112" customFormat="1" ht="22" customHeight="1">
      <c r="B22" s="265">
        <f>設定!J8</f>
        <v>0</v>
      </c>
      <c r="C22" s="159"/>
      <c r="D22" s="125"/>
      <c r="E22" s="125"/>
      <c r="F22" s="125"/>
      <c r="G22" s="137"/>
      <c r="H22" s="125"/>
      <c r="I22" s="125"/>
      <c r="J22" s="125"/>
      <c r="K22" s="125"/>
      <c r="L22" s="125"/>
      <c r="M22" s="125"/>
      <c r="N22" s="137"/>
      <c r="O22" s="125"/>
      <c r="P22" s="125"/>
      <c r="Q22" s="125"/>
      <c r="R22" s="125"/>
      <c r="S22" s="125"/>
      <c r="T22" s="125"/>
      <c r="U22" s="137"/>
      <c r="V22" s="126"/>
    </row>
    <row r="23" spans="1:34" s="112" customFormat="1" ht="22" customHeight="1">
      <c r="B23" s="264">
        <f>設定!J9</f>
        <v>0</v>
      </c>
      <c r="C23" s="155"/>
      <c r="D23" s="127"/>
      <c r="E23" s="127"/>
      <c r="F23" s="127"/>
      <c r="G23" s="136"/>
      <c r="H23" s="127"/>
      <c r="I23" s="127"/>
      <c r="J23" s="127"/>
      <c r="K23" s="127"/>
      <c r="L23" s="127"/>
      <c r="M23" s="127"/>
      <c r="N23" s="136"/>
      <c r="O23" s="127"/>
      <c r="P23" s="127"/>
      <c r="Q23" s="127"/>
      <c r="R23" s="127"/>
      <c r="S23" s="127"/>
      <c r="T23" s="127"/>
      <c r="U23" s="136"/>
      <c r="V23" s="128"/>
    </row>
    <row r="24" spans="1:34" s="112" customFormat="1" ht="22" customHeight="1">
      <c r="B24" s="265">
        <f>設定!J10</f>
        <v>0</v>
      </c>
      <c r="C24" s="159"/>
      <c r="D24" s="125"/>
      <c r="E24" s="125"/>
      <c r="F24" s="125"/>
      <c r="G24" s="137"/>
      <c r="H24" s="125"/>
      <c r="I24" s="125"/>
      <c r="J24" s="125"/>
      <c r="K24" s="125"/>
      <c r="L24" s="125"/>
      <c r="M24" s="125"/>
      <c r="N24" s="137"/>
      <c r="O24" s="125"/>
      <c r="P24" s="125"/>
      <c r="Q24" s="125"/>
      <c r="R24" s="125"/>
      <c r="S24" s="125"/>
      <c r="T24" s="125"/>
      <c r="U24" s="137"/>
      <c r="V24" s="126"/>
    </row>
    <row r="25" spans="1:34" s="112" customFormat="1" ht="22" customHeight="1">
      <c r="B25" s="264">
        <f>設定!J11</f>
        <v>0</v>
      </c>
      <c r="C25" s="155"/>
      <c r="D25" s="127"/>
      <c r="E25" s="127"/>
      <c r="F25" s="127"/>
      <c r="G25" s="136"/>
      <c r="H25" s="127"/>
      <c r="I25" s="127"/>
      <c r="J25" s="127"/>
      <c r="K25" s="127"/>
      <c r="L25" s="127"/>
      <c r="M25" s="127"/>
      <c r="N25" s="136"/>
      <c r="O25" s="127"/>
      <c r="P25" s="127"/>
      <c r="Q25" s="127"/>
      <c r="R25" s="127"/>
      <c r="S25" s="127"/>
      <c r="T25" s="127"/>
      <c r="U25" s="136"/>
      <c r="V25" s="128"/>
    </row>
    <row r="26" spans="1:34" s="112" customFormat="1" ht="22" customHeight="1">
      <c r="B26" s="265">
        <f>設定!J12</f>
        <v>0</v>
      </c>
      <c r="C26" s="125"/>
      <c r="D26" s="125"/>
      <c r="E26" s="125"/>
      <c r="F26" s="125"/>
      <c r="G26" s="137"/>
      <c r="H26" s="125"/>
      <c r="I26" s="125"/>
      <c r="J26" s="125"/>
      <c r="K26" s="125"/>
      <c r="L26" s="125"/>
      <c r="M26" s="125"/>
      <c r="N26" s="137"/>
      <c r="O26" s="125"/>
      <c r="P26" s="125"/>
      <c r="Q26" s="125"/>
      <c r="R26" s="125"/>
      <c r="S26" s="125"/>
      <c r="T26" s="125"/>
      <c r="U26" s="137"/>
      <c r="V26" s="126"/>
    </row>
    <row r="27" spans="1:34" s="112" customFormat="1" ht="22" customHeight="1">
      <c r="B27" s="264">
        <f>設定!J13</f>
        <v>0</v>
      </c>
      <c r="C27" s="127"/>
      <c r="D27" s="127"/>
      <c r="E27" s="127"/>
      <c r="F27" s="127"/>
      <c r="G27" s="136"/>
      <c r="H27" s="127"/>
      <c r="I27" s="127"/>
      <c r="J27" s="127"/>
      <c r="K27" s="127"/>
      <c r="L27" s="127"/>
      <c r="M27" s="127"/>
      <c r="N27" s="136"/>
      <c r="O27" s="127"/>
      <c r="P27" s="127"/>
      <c r="Q27" s="127"/>
      <c r="R27" s="127"/>
      <c r="S27" s="127"/>
      <c r="T27" s="127"/>
      <c r="U27" s="136"/>
      <c r="V27" s="128"/>
    </row>
    <row r="28" spans="1:34" s="112" customFormat="1" ht="22" customHeight="1">
      <c r="B28" s="265">
        <f>設定!J14</f>
        <v>0</v>
      </c>
      <c r="C28" s="125"/>
      <c r="D28" s="125"/>
      <c r="E28" s="125"/>
      <c r="F28" s="125"/>
      <c r="G28" s="137"/>
      <c r="H28" s="125"/>
      <c r="I28" s="125"/>
      <c r="J28" s="125"/>
      <c r="K28" s="125"/>
      <c r="L28" s="125"/>
      <c r="M28" s="125"/>
      <c r="N28" s="137"/>
      <c r="O28" s="125"/>
      <c r="P28" s="125"/>
      <c r="Q28" s="125"/>
      <c r="R28" s="125"/>
      <c r="S28" s="125"/>
      <c r="T28" s="125"/>
      <c r="U28" s="137"/>
      <c r="V28" s="126"/>
    </row>
    <row r="29" spans="1:34" s="112" customFormat="1" ht="22" customHeight="1">
      <c r="B29" s="265" t="s">
        <v>47</v>
      </c>
      <c r="C29" s="118"/>
      <c r="D29" s="118"/>
      <c r="E29" s="118"/>
      <c r="F29" s="118"/>
      <c r="G29" s="138"/>
      <c r="H29" s="118"/>
      <c r="I29" s="118"/>
      <c r="J29" s="118"/>
      <c r="K29" s="118"/>
      <c r="L29" s="118"/>
      <c r="M29" s="118"/>
      <c r="N29" s="138"/>
      <c r="O29" s="118"/>
      <c r="P29" s="118"/>
      <c r="Q29" s="118"/>
      <c r="R29" s="118"/>
      <c r="S29" s="118"/>
      <c r="T29" s="118"/>
      <c r="U29" s="138"/>
      <c r="V29" s="119"/>
    </row>
    <row r="30" spans="1:34" s="112" customFormat="1" ht="22" customHeight="1" thickBot="1">
      <c r="B30" s="268" t="s">
        <v>17</v>
      </c>
      <c r="C30" s="120">
        <f>SUM(C19:C28)</f>
        <v>0</v>
      </c>
      <c r="D30" s="120">
        <f>SUM(D19:D28)</f>
        <v>0</v>
      </c>
      <c r="E30" s="120">
        <f t="shared" ref="E30:U30" si="4">SUM(E19:E28)</f>
        <v>0</v>
      </c>
      <c r="F30" s="120">
        <f>SUM(F19:F28)</f>
        <v>0</v>
      </c>
      <c r="G30" s="135">
        <f t="shared" si="4"/>
        <v>0</v>
      </c>
      <c r="H30" s="120">
        <f>SUM(H19:H28)</f>
        <v>0</v>
      </c>
      <c r="I30" s="120">
        <f t="shared" si="4"/>
        <v>0</v>
      </c>
      <c r="J30" s="120">
        <f>SUM(J19:J28)</f>
        <v>0</v>
      </c>
      <c r="K30" s="120">
        <f t="shared" si="4"/>
        <v>0</v>
      </c>
      <c r="L30" s="120">
        <f t="shared" si="4"/>
        <v>0</v>
      </c>
      <c r="M30" s="120">
        <f t="shared" si="4"/>
        <v>0</v>
      </c>
      <c r="N30" s="135">
        <f t="shared" si="4"/>
        <v>0</v>
      </c>
      <c r="O30" s="120">
        <f t="shared" si="4"/>
        <v>0</v>
      </c>
      <c r="P30" s="120">
        <f t="shared" si="4"/>
        <v>0</v>
      </c>
      <c r="Q30" s="120">
        <f t="shared" si="4"/>
        <v>0</v>
      </c>
      <c r="R30" s="120">
        <f t="shared" si="4"/>
        <v>0</v>
      </c>
      <c r="S30" s="120">
        <f t="shared" si="4"/>
        <v>0</v>
      </c>
      <c r="T30" s="120">
        <f t="shared" si="4"/>
        <v>0</v>
      </c>
      <c r="U30" s="135">
        <f t="shared" si="4"/>
        <v>0</v>
      </c>
      <c r="V30" s="121">
        <f>SUM(V19:V28)</f>
        <v>0</v>
      </c>
    </row>
    <row r="31" spans="1:34" s="124" customFormat="1" ht="22" customHeight="1" thickTop="1" thickBot="1">
      <c r="B31" s="122"/>
      <c r="C31" s="211">
        <f>WEEKDAY(C32)</f>
        <v>6</v>
      </c>
      <c r="D31" s="211">
        <f t="shared" ref="D31:M31" si="5">WEEKDAY(D32)</f>
        <v>7</v>
      </c>
      <c r="E31" s="211">
        <f t="shared" si="5"/>
        <v>1</v>
      </c>
      <c r="F31" s="211">
        <f t="shared" si="5"/>
        <v>2</v>
      </c>
      <c r="G31" s="211">
        <f t="shared" si="5"/>
        <v>3</v>
      </c>
      <c r="H31" s="211">
        <f t="shared" si="5"/>
        <v>4</v>
      </c>
      <c r="I31" s="211">
        <f t="shared" si="5"/>
        <v>5</v>
      </c>
      <c r="J31" s="211">
        <f t="shared" si="5"/>
        <v>6</v>
      </c>
      <c r="K31" s="211">
        <f t="shared" si="5"/>
        <v>7</v>
      </c>
      <c r="L31" s="211">
        <f t="shared" si="5"/>
        <v>1</v>
      </c>
      <c r="M31" s="211">
        <f t="shared" si="5"/>
        <v>7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</row>
    <row r="32" spans="1:34" ht="22" customHeight="1" thickTop="1">
      <c r="B32" s="140" t="s">
        <v>62</v>
      </c>
      <c r="C32" s="212">
        <f>V17+1</f>
        <v>45037</v>
      </c>
      <c r="D32" s="212">
        <f>C32+1</f>
        <v>45038</v>
      </c>
      <c r="E32" s="212">
        <f t="shared" ref="E32:L32" si="6">D32+1</f>
        <v>45039</v>
      </c>
      <c r="F32" s="212">
        <f t="shared" si="6"/>
        <v>45040</v>
      </c>
      <c r="G32" s="212">
        <f t="shared" si="6"/>
        <v>45041</v>
      </c>
      <c r="H32" s="212">
        <f t="shared" si="6"/>
        <v>45042</v>
      </c>
      <c r="I32" s="212">
        <f t="shared" si="6"/>
        <v>45043</v>
      </c>
      <c r="J32" s="212">
        <f t="shared" si="6"/>
        <v>45044</v>
      </c>
      <c r="K32" s="212">
        <f t="shared" si="6"/>
        <v>45045</v>
      </c>
      <c r="L32" s="212">
        <f t="shared" si="6"/>
        <v>45046</v>
      </c>
      <c r="M32" s="213"/>
      <c r="P32" s="140" t="s">
        <v>63</v>
      </c>
      <c r="Q32" s="129" t="s">
        <v>53</v>
      </c>
      <c r="R32" s="129" t="s">
        <v>54</v>
      </c>
      <c r="S32" s="129" t="s">
        <v>55</v>
      </c>
      <c r="T32" s="129" t="s">
        <v>56</v>
      </c>
      <c r="U32" s="129" t="s">
        <v>57</v>
      </c>
      <c r="V32" s="130" t="s">
        <v>17</v>
      </c>
    </row>
    <row r="33" spans="2:22" ht="22" customHeight="1" thickBot="1">
      <c r="B33" s="149" t="s">
        <v>60</v>
      </c>
      <c r="C33" s="214">
        <f>C32</f>
        <v>45037</v>
      </c>
      <c r="D33" s="214">
        <f t="shared" ref="D33:L33" si="7">D32</f>
        <v>45038</v>
      </c>
      <c r="E33" s="214">
        <f t="shared" si="7"/>
        <v>45039</v>
      </c>
      <c r="F33" s="214">
        <f t="shared" si="7"/>
        <v>45040</v>
      </c>
      <c r="G33" s="214">
        <f t="shared" si="7"/>
        <v>45041</v>
      </c>
      <c r="H33" s="214">
        <f t="shared" si="7"/>
        <v>45042</v>
      </c>
      <c r="I33" s="214">
        <f t="shared" si="7"/>
        <v>45043</v>
      </c>
      <c r="J33" s="214">
        <f t="shared" si="7"/>
        <v>45044</v>
      </c>
      <c r="K33" s="214">
        <f t="shared" si="7"/>
        <v>45045</v>
      </c>
      <c r="L33" s="214">
        <f t="shared" si="7"/>
        <v>45046</v>
      </c>
      <c r="M33" s="215"/>
      <c r="P33" s="148" t="s">
        <v>61</v>
      </c>
      <c r="Q33" s="216" t="str">
        <f>DAY(C17)&amp;"-"&amp;DAY(I17)&amp;"日"</f>
        <v>1-7日</v>
      </c>
      <c r="R33" s="216" t="str">
        <f>DAY(J17)&amp;"-"&amp;DAY(P17)&amp;"日"</f>
        <v>8-14日</v>
      </c>
      <c r="S33" s="216" t="str">
        <f>DAY(Q17)&amp;"-"&amp;DAY(C32)&amp;"日"</f>
        <v>15-21日</v>
      </c>
      <c r="T33" s="216" t="str">
        <f>DAY(D32)&amp;"-"&amp;DAY(J32)&amp;"日"</f>
        <v>22-28日</v>
      </c>
      <c r="U33" s="216" t="str">
        <f>DAY(K32)&amp;"-"&amp;DAY(L32)&amp;"日"</f>
        <v>29-30日</v>
      </c>
      <c r="V33" s="141" t="str">
        <f>DAY(C17)&amp;"-"&amp;DAY(L32)&amp;"日"</f>
        <v>1-30日</v>
      </c>
    </row>
    <row r="34" spans="2:22" ht="22" customHeight="1" thickTop="1">
      <c r="B34" s="264" t="str">
        <f>設定!J5</f>
        <v>食費</v>
      </c>
      <c r="C34" s="127"/>
      <c r="D34" s="127"/>
      <c r="E34" s="127"/>
      <c r="F34" s="127"/>
      <c r="G34" s="218"/>
      <c r="H34" s="136"/>
      <c r="I34" s="127"/>
      <c r="J34" s="127"/>
      <c r="K34" s="127"/>
      <c r="L34" s="127"/>
      <c r="M34" s="219"/>
      <c r="P34" s="154" t="str">
        <f>設定!J5</f>
        <v>食費</v>
      </c>
      <c r="Q34" s="252">
        <f>SUM(C19:I19)</f>
        <v>0</v>
      </c>
      <c r="R34" s="252">
        <f>SUM(J19:P19)</f>
        <v>0</v>
      </c>
      <c r="S34" s="252">
        <f>SUM(Q19:V19,C34)</f>
        <v>0</v>
      </c>
      <c r="T34" s="252">
        <f>SUM(D34:J34)</f>
        <v>0</v>
      </c>
      <c r="U34" s="252">
        <f>SUM(K34:L34)</f>
        <v>0</v>
      </c>
      <c r="V34" s="253">
        <f>SUM(Q34:U34)</f>
        <v>0</v>
      </c>
    </row>
    <row r="35" spans="2:22" ht="22" customHeight="1">
      <c r="B35" s="265">
        <f>設定!J6</f>
        <v>0</v>
      </c>
      <c r="C35" s="125"/>
      <c r="D35" s="125"/>
      <c r="E35" s="125"/>
      <c r="F35" s="125"/>
      <c r="G35" s="125"/>
      <c r="H35" s="137"/>
      <c r="I35" s="125"/>
      <c r="J35" s="125"/>
      <c r="K35" s="125"/>
      <c r="L35" s="125"/>
      <c r="M35" s="126"/>
      <c r="P35" s="158">
        <f>設定!J6</f>
        <v>0</v>
      </c>
      <c r="Q35" s="254">
        <f t="shared" ref="Q35:Q43" si="8">SUM(C20:I20)</f>
        <v>0</v>
      </c>
      <c r="R35" s="254">
        <f t="shared" ref="R35:R43" si="9">SUM(J20:P20)</f>
        <v>0</v>
      </c>
      <c r="S35" s="254">
        <f t="shared" ref="S35:S43" si="10">SUM(Q20:V20,C35)</f>
        <v>0</v>
      </c>
      <c r="T35" s="254">
        <f t="shared" ref="T35:T43" si="11">SUM(D35:J35)</f>
        <v>0</v>
      </c>
      <c r="U35" s="254">
        <f>SUM(K35:L35)</f>
        <v>0</v>
      </c>
      <c r="V35" s="256">
        <f t="shared" ref="V35:V43" si="12">SUM(Q35:U35)</f>
        <v>0</v>
      </c>
    </row>
    <row r="36" spans="2:22" ht="22" customHeight="1">
      <c r="B36" s="264">
        <f>設定!J7</f>
        <v>0</v>
      </c>
      <c r="C36" s="127"/>
      <c r="D36" s="127"/>
      <c r="E36" s="127"/>
      <c r="F36" s="127"/>
      <c r="G36" s="127"/>
      <c r="H36" s="136"/>
      <c r="I36" s="127"/>
      <c r="J36" s="127"/>
      <c r="K36" s="127"/>
      <c r="L36" s="127"/>
      <c r="M36" s="128"/>
      <c r="P36" s="257">
        <f>設定!J7</f>
        <v>0</v>
      </c>
      <c r="Q36" s="258">
        <f t="shared" si="8"/>
        <v>0</v>
      </c>
      <c r="R36" s="258">
        <f t="shared" si="9"/>
        <v>0</v>
      </c>
      <c r="S36" s="258">
        <f t="shared" si="10"/>
        <v>0</v>
      </c>
      <c r="T36" s="258">
        <f t="shared" si="11"/>
        <v>0</v>
      </c>
      <c r="U36" s="258">
        <f>SUM(K36:L36)</f>
        <v>0</v>
      </c>
      <c r="V36" s="259">
        <f t="shared" si="12"/>
        <v>0</v>
      </c>
    </row>
    <row r="37" spans="2:22" ht="22" customHeight="1">
      <c r="B37" s="265">
        <f>設定!J8</f>
        <v>0</v>
      </c>
      <c r="C37" s="125"/>
      <c r="D37" s="125"/>
      <c r="E37" s="125"/>
      <c r="F37" s="125"/>
      <c r="G37" s="125"/>
      <c r="H37" s="137"/>
      <c r="I37" s="125"/>
      <c r="J37" s="125"/>
      <c r="K37" s="125"/>
      <c r="L37" s="125"/>
      <c r="M37" s="126"/>
      <c r="P37" s="158">
        <f>設定!J8</f>
        <v>0</v>
      </c>
      <c r="Q37" s="254">
        <f t="shared" si="8"/>
        <v>0</v>
      </c>
      <c r="R37" s="254">
        <f t="shared" si="9"/>
        <v>0</v>
      </c>
      <c r="S37" s="254">
        <f t="shared" si="10"/>
        <v>0</v>
      </c>
      <c r="T37" s="254">
        <f t="shared" si="11"/>
        <v>0</v>
      </c>
      <c r="U37" s="254">
        <f t="shared" ref="U37:U43" si="13">SUM(K37:L37)</f>
        <v>0</v>
      </c>
      <c r="V37" s="256">
        <f t="shared" si="12"/>
        <v>0</v>
      </c>
    </row>
    <row r="38" spans="2:22" ht="22" customHeight="1">
      <c r="B38" s="264">
        <f>設定!J9</f>
        <v>0</v>
      </c>
      <c r="C38" s="127"/>
      <c r="D38" s="127"/>
      <c r="E38" s="127"/>
      <c r="F38" s="127"/>
      <c r="G38" s="127"/>
      <c r="H38" s="136"/>
      <c r="I38" s="127"/>
      <c r="J38" s="127"/>
      <c r="K38" s="127"/>
      <c r="L38" s="127"/>
      <c r="M38" s="128"/>
      <c r="P38" s="257">
        <f>設定!J9</f>
        <v>0</v>
      </c>
      <c r="Q38" s="258">
        <f t="shared" si="8"/>
        <v>0</v>
      </c>
      <c r="R38" s="258">
        <f t="shared" si="9"/>
        <v>0</v>
      </c>
      <c r="S38" s="258">
        <f t="shared" si="10"/>
        <v>0</v>
      </c>
      <c r="T38" s="258">
        <f t="shared" si="11"/>
        <v>0</v>
      </c>
      <c r="U38" s="258">
        <f t="shared" si="13"/>
        <v>0</v>
      </c>
      <c r="V38" s="259">
        <f t="shared" si="12"/>
        <v>0</v>
      </c>
    </row>
    <row r="39" spans="2:22" ht="22" customHeight="1">
      <c r="B39" s="265">
        <f>設定!J10</f>
        <v>0</v>
      </c>
      <c r="C39" s="125"/>
      <c r="D39" s="125"/>
      <c r="E39" s="125"/>
      <c r="F39" s="125"/>
      <c r="G39" s="125"/>
      <c r="H39" s="137"/>
      <c r="I39" s="125"/>
      <c r="J39" s="125"/>
      <c r="K39" s="125"/>
      <c r="L39" s="125"/>
      <c r="M39" s="126"/>
      <c r="P39" s="158">
        <f>設定!J10</f>
        <v>0</v>
      </c>
      <c r="Q39" s="254">
        <f t="shared" si="8"/>
        <v>0</v>
      </c>
      <c r="R39" s="254">
        <f t="shared" si="9"/>
        <v>0</v>
      </c>
      <c r="S39" s="254">
        <f t="shared" si="10"/>
        <v>0</v>
      </c>
      <c r="T39" s="254">
        <f t="shared" si="11"/>
        <v>0</v>
      </c>
      <c r="U39" s="254">
        <f t="shared" si="13"/>
        <v>0</v>
      </c>
      <c r="V39" s="256">
        <f t="shared" si="12"/>
        <v>0</v>
      </c>
    </row>
    <row r="40" spans="2:22" ht="22" customHeight="1">
      <c r="B40" s="264">
        <f>設定!J11</f>
        <v>0</v>
      </c>
      <c r="C40" s="127"/>
      <c r="D40" s="127"/>
      <c r="E40" s="127"/>
      <c r="F40" s="127"/>
      <c r="G40" s="127"/>
      <c r="H40" s="136"/>
      <c r="I40" s="127"/>
      <c r="J40" s="127"/>
      <c r="K40" s="127"/>
      <c r="L40" s="127"/>
      <c r="M40" s="128"/>
      <c r="P40" s="257">
        <f>設定!J11</f>
        <v>0</v>
      </c>
      <c r="Q40" s="258">
        <f t="shared" si="8"/>
        <v>0</v>
      </c>
      <c r="R40" s="258">
        <f t="shared" si="9"/>
        <v>0</v>
      </c>
      <c r="S40" s="258">
        <f t="shared" si="10"/>
        <v>0</v>
      </c>
      <c r="T40" s="258">
        <f t="shared" si="11"/>
        <v>0</v>
      </c>
      <c r="U40" s="258">
        <f t="shared" si="13"/>
        <v>0</v>
      </c>
      <c r="V40" s="259">
        <f>SUM(Q40:U40)</f>
        <v>0</v>
      </c>
    </row>
    <row r="41" spans="2:22" ht="22" customHeight="1">
      <c r="B41" s="265">
        <f>設定!J12</f>
        <v>0</v>
      </c>
      <c r="C41" s="125"/>
      <c r="D41" s="125"/>
      <c r="E41" s="125"/>
      <c r="F41" s="125"/>
      <c r="G41" s="125"/>
      <c r="H41" s="137"/>
      <c r="I41" s="125"/>
      <c r="J41" s="125"/>
      <c r="K41" s="125"/>
      <c r="L41" s="125"/>
      <c r="M41" s="126"/>
      <c r="P41" s="158">
        <f>設定!J12</f>
        <v>0</v>
      </c>
      <c r="Q41" s="254">
        <f t="shared" si="8"/>
        <v>0</v>
      </c>
      <c r="R41" s="254">
        <f t="shared" si="9"/>
        <v>0</v>
      </c>
      <c r="S41" s="254">
        <f t="shared" si="10"/>
        <v>0</v>
      </c>
      <c r="T41" s="254">
        <f t="shared" si="11"/>
        <v>0</v>
      </c>
      <c r="U41" s="254">
        <f t="shared" si="13"/>
        <v>0</v>
      </c>
      <c r="V41" s="256">
        <f t="shared" si="12"/>
        <v>0</v>
      </c>
    </row>
    <row r="42" spans="2:22" ht="22" customHeight="1">
      <c r="B42" s="264">
        <f>設定!J13</f>
        <v>0</v>
      </c>
      <c r="C42" s="127"/>
      <c r="D42" s="127"/>
      <c r="E42" s="127"/>
      <c r="F42" s="127"/>
      <c r="G42" s="127"/>
      <c r="H42" s="136"/>
      <c r="I42" s="127"/>
      <c r="J42" s="127"/>
      <c r="K42" s="127"/>
      <c r="L42" s="127"/>
      <c r="M42" s="128"/>
      <c r="P42" s="257">
        <f>設定!J13</f>
        <v>0</v>
      </c>
      <c r="Q42" s="258">
        <f t="shared" si="8"/>
        <v>0</v>
      </c>
      <c r="R42" s="258">
        <f t="shared" si="9"/>
        <v>0</v>
      </c>
      <c r="S42" s="258">
        <f t="shared" si="10"/>
        <v>0</v>
      </c>
      <c r="T42" s="258">
        <f t="shared" si="11"/>
        <v>0</v>
      </c>
      <c r="U42" s="258">
        <f t="shared" si="13"/>
        <v>0</v>
      </c>
      <c r="V42" s="259">
        <f t="shared" si="12"/>
        <v>0</v>
      </c>
    </row>
    <row r="43" spans="2:22" ht="22" customHeight="1">
      <c r="B43" s="265">
        <f>設定!J14</f>
        <v>0</v>
      </c>
      <c r="C43" s="125"/>
      <c r="D43" s="125"/>
      <c r="E43" s="125"/>
      <c r="F43" s="125"/>
      <c r="G43" s="125"/>
      <c r="H43" s="137"/>
      <c r="I43" s="125"/>
      <c r="J43" s="125"/>
      <c r="K43" s="125"/>
      <c r="L43" s="125"/>
      <c r="M43" s="126"/>
      <c r="P43" s="158">
        <f>設定!J14</f>
        <v>0</v>
      </c>
      <c r="Q43" s="254">
        <f t="shared" si="8"/>
        <v>0</v>
      </c>
      <c r="R43" s="254">
        <f t="shared" si="9"/>
        <v>0</v>
      </c>
      <c r="S43" s="254">
        <f t="shared" si="10"/>
        <v>0</v>
      </c>
      <c r="T43" s="254">
        <f t="shared" si="11"/>
        <v>0</v>
      </c>
      <c r="U43" s="254">
        <f t="shared" si="13"/>
        <v>0</v>
      </c>
      <c r="V43" s="256">
        <f t="shared" si="12"/>
        <v>0</v>
      </c>
    </row>
    <row r="44" spans="2:22" s="178" customFormat="1" ht="22" customHeight="1">
      <c r="B44" s="266" t="s">
        <v>47</v>
      </c>
      <c r="C44" s="179"/>
      <c r="D44" s="179"/>
      <c r="E44" s="179"/>
      <c r="F44" s="179"/>
      <c r="G44" s="179"/>
      <c r="H44" s="182"/>
      <c r="I44" s="179"/>
      <c r="J44" s="179"/>
      <c r="K44" s="179"/>
      <c r="L44" s="179"/>
      <c r="M44" s="180"/>
      <c r="N44" s="104"/>
      <c r="P44" s="269" t="s">
        <v>47</v>
      </c>
      <c r="Q44" s="159"/>
      <c r="R44" s="159"/>
      <c r="S44" s="159"/>
      <c r="T44" s="159"/>
      <c r="U44" s="159"/>
      <c r="V44" s="177"/>
    </row>
    <row r="45" spans="2:22" ht="22" customHeight="1" thickBot="1">
      <c r="B45" s="267" t="s">
        <v>17</v>
      </c>
      <c r="C45" s="120">
        <f>SUM(C34:C43)</f>
        <v>0</v>
      </c>
      <c r="D45" s="120">
        <f t="shared" ref="D45:L45" si="14">SUM(D34:D43)</f>
        <v>0</v>
      </c>
      <c r="E45" s="120">
        <f>SUM(E34:E43)</f>
        <v>0</v>
      </c>
      <c r="F45" s="120">
        <f t="shared" si="14"/>
        <v>0</v>
      </c>
      <c r="G45" s="120">
        <f t="shared" si="14"/>
        <v>0</v>
      </c>
      <c r="H45" s="135">
        <f t="shared" si="14"/>
        <v>0</v>
      </c>
      <c r="I45" s="120">
        <f>SUM(I34:I43)</f>
        <v>0</v>
      </c>
      <c r="J45" s="120">
        <f t="shared" si="14"/>
        <v>0</v>
      </c>
      <c r="K45" s="120">
        <f>SUM(K34:K43)</f>
        <v>0</v>
      </c>
      <c r="L45" s="120">
        <f t="shared" si="14"/>
        <v>0</v>
      </c>
      <c r="M45" s="121">
        <f t="shared" ref="M45" si="15">SUM(M34:M43)</f>
        <v>0</v>
      </c>
      <c r="P45" s="260" t="s">
        <v>17</v>
      </c>
      <c r="Q45" s="261">
        <f>SUM(Q34:Q43)</f>
        <v>0</v>
      </c>
      <c r="R45" s="261">
        <f>SUM(R34:R43)</f>
        <v>0</v>
      </c>
      <c r="S45" s="261">
        <f t="shared" ref="S45:V45" si="16">SUM(S34:S43)</f>
        <v>0</v>
      </c>
      <c r="T45" s="261">
        <f t="shared" si="16"/>
        <v>0</v>
      </c>
      <c r="U45" s="261">
        <f t="shared" si="16"/>
        <v>0</v>
      </c>
      <c r="V45" s="262">
        <f t="shared" si="16"/>
        <v>0</v>
      </c>
    </row>
    <row r="46" spans="2:22" ht="19" thickTop="1"/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M2:N2"/>
    <mergeCell ref="T9:V9"/>
    <mergeCell ref="T10:V10"/>
    <mergeCell ref="T11:V11"/>
    <mergeCell ref="T12:V12"/>
    <mergeCell ref="T13:V13"/>
    <mergeCell ref="P2:R2"/>
    <mergeCell ref="T2:V2"/>
    <mergeCell ref="T3:V3"/>
    <mergeCell ref="T6:V6"/>
    <mergeCell ref="T7:V7"/>
    <mergeCell ref="B1:C1"/>
    <mergeCell ref="D2:E2"/>
    <mergeCell ref="G2:H2"/>
    <mergeCell ref="I2:J2"/>
    <mergeCell ref="K2:L2"/>
  </mergeCells>
  <phoneticPr fontId="1"/>
  <conditionalFormatting sqref="K15 K19:K20 K29">
    <cfRule type="expression" dxfId="379" priority="47">
      <formula>#REF!="浪費"</formula>
    </cfRule>
    <cfRule type="expression" dxfId="378" priority="48">
      <formula>#REF!="投資"</formula>
    </cfRule>
    <cfRule type="expression" dxfId="377" priority="49">
      <formula>#REF!="不明"</formula>
    </cfRule>
  </conditionalFormatting>
  <conditionalFormatting sqref="J15 J19:J20 J29 J46:J137">
    <cfRule type="expression" dxfId="376" priority="44">
      <formula>#REF!="浪費"</formula>
    </cfRule>
    <cfRule type="expression" dxfId="375" priority="45">
      <formula>#REF!="投資"</formula>
    </cfRule>
    <cfRule type="expression" dxfId="374" priority="46">
      <formula>#REF!="不明"</formula>
    </cfRule>
  </conditionalFormatting>
  <conditionalFormatting sqref="C30">
    <cfRule type="cellIs" dxfId="373" priority="43" operator="equal">
      <formula>0</formula>
    </cfRule>
  </conditionalFormatting>
  <conditionalFormatting sqref="C30:Q30">
    <cfRule type="cellIs" dxfId="372" priority="42" operator="equal">
      <formula>0</formula>
    </cfRule>
  </conditionalFormatting>
  <conditionalFormatting sqref="C45:M45">
    <cfRule type="cellIs" dxfId="371" priority="41" operator="equal">
      <formula>0</formula>
    </cfRule>
  </conditionalFormatting>
  <conditionalFormatting sqref="R30:T30">
    <cfRule type="cellIs" dxfId="370" priority="40" operator="equal">
      <formula>0</formula>
    </cfRule>
  </conditionalFormatting>
  <conditionalFormatting sqref="U30:V30">
    <cfRule type="cellIs" dxfId="369" priority="39" operator="equal">
      <formula>0</formula>
    </cfRule>
  </conditionalFormatting>
  <conditionalFormatting sqref="K21:K28">
    <cfRule type="expression" dxfId="368" priority="36">
      <formula>#REF!="浪費"</formula>
    </cfRule>
    <cfRule type="expression" dxfId="367" priority="37">
      <formula>#REF!="投資"</formula>
    </cfRule>
    <cfRule type="expression" dxfId="366" priority="38">
      <formula>#REF!="不明"</formula>
    </cfRule>
  </conditionalFormatting>
  <conditionalFormatting sqref="J21:J28">
    <cfRule type="expression" dxfId="365" priority="33">
      <formula>#REF!="浪費"</formula>
    </cfRule>
    <cfRule type="expression" dxfId="364" priority="34">
      <formula>#REF!="投資"</formula>
    </cfRule>
    <cfRule type="expression" dxfId="363" priority="35">
      <formula>#REF!="不明"</formula>
    </cfRule>
  </conditionalFormatting>
  <conditionalFormatting sqref="K34:K43">
    <cfRule type="expression" dxfId="362" priority="30">
      <formula>#REF!="浪費"</formula>
    </cfRule>
    <cfRule type="expression" dxfId="361" priority="31">
      <formula>#REF!="投資"</formula>
    </cfRule>
    <cfRule type="expression" dxfId="360" priority="32">
      <formula>#REF!="不明"</formula>
    </cfRule>
  </conditionalFormatting>
  <conditionalFormatting sqref="J34:J43">
    <cfRule type="expression" dxfId="359" priority="27">
      <formula>#REF!="浪費"</formula>
    </cfRule>
    <cfRule type="expression" dxfId="358" priority="28">
      <formula>#REF!="投資"</formula>
    </cfRule>
    <cfRule type="expression" dxfId="357" priority="29">
      <formula>#REF!="不明"</formula>
    </cfRule>
  </conditionalFormatting>
  <conditionalFormatting sqref="K44">
    <cfRule type="expression" dxfId="356" priority="24">
      <formula>#REF!="浪費"</formula>
    </cfRule>
    <cfRule type="expression" dxfId="355" priority="25">
      <formula>#REF!="投資"</formula>
    </cfRule>
    <cfRule type="expression" dxfId="354" priority="26">
      <formula>#REF!="不明"</formula>
    </cfRule>
  </conditionalFormatting>
  <conditionalFormatting sqref="J44">
    <cfRule type="expression" dxfId="353" priority="21">
      <formula>#REF!="浪費"</formula>
    </cfRule>
    <cfRule type="expression" dxfId="352" priority="22">
      <formula>#REF!="投資"</formula>
    </cfRule>
    <cfRule type="expression" dxfId="351" priority="23">
      <formula>#REF!="不明"</formula>
    </cfRule>
  </conditionalFormatting>
  <conditionalFormatting sqref="C30:V30 C45:M45">
    <cfRule type="cellIs" dxfId="350" priority="13" operator="equal">
      <formula>0</formula>
    </cfRule>
  </conditionalFormatting>
  <conditionalFormatting sqref="T3:V3">
    <cfRule type="cellIs" dxfId="349" priority="12" operator="equal">
      <formula>0</formula>
    </cfRule>
  </conditionalFormatting>
  <conditionalFormatting sqref="C17:V18">
    <cfRule type="expression" dxfId="348" priority="9">
      <formula>C$16=1</formula>
    </cfRule>
    <cfRule type="expression" dxfId="347" priority="10">
      <formula>C$16=7</formula>
    </cfRule>
    <cfRule type="expression" dxfId="346" priority="11">
      <formula>COUNTIF(祝日,C$17)=1</formula>
    </cfRule>
  </conditionalFormatting>
  <conditionalFormatting sqref="C32:M33">
    <cfRule type="expression" dxfId="345" priority="6">
      <formula>C$31=7</formula>
    </cfRule>
    <cfRule type="expression" dxfId="344" priority="7">
      <formula>C$31=1</formula>
    </cfRule>
    <cfRule type="expression" dxfId="343" priority="8">
      <formula>COUNTIF(祝日,C$32)=1</formula>
    </cfRule>
  </conditionalFormatting>
  <conditionalFormatting sqref="Q44:V45">
    <cfRule type="cellIs" dxfId="342" priority="5" operator="equal">
      <formula>0</formula>
    </cfRule>
  </conditionalFormatting>
  <conditionalFormatting sqref="Q34:V43">
    <cfRule type="cellIs" dxfId="341" priority="4" operator="equal">
      <formula>0</formula>
    </cfRule>
  </conditionalFormatting>
  <conditionalFormatting sqref="E14 H14 J14 L14 N14 Q14 R4:R14">
    <cfRule type="cellIs" dxfId="340" priority="2" operator="equal">
      <formula>0</formula>
    </cfRule>
  </conditionalFormatting>
  <conditionalFormatting sqref="T7:V7 T10:V10 T13:V13">
    <cfRule type="cellIs" dxfId="339" priority="1" operator="equal">
      <formula>0</formula>
    </cfRule>
  </conditionalFormatting>
  <pageMargins left="0" right="0" top="0" bottom="0" header="0.31496062992125984" footer="0.31496062992125984"/>
  <pageSetup paperSize="9" scale="6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06A8D-0BD5-458C-AAC4-34EBF794FEB3}">
  <sheetPr>
    <tabColor theme="8" tint="0.59999389629810485"/>
    <pageSetUpPr fitToPage="1"/>
  </sheetPr>
  <dimension ref="A1:AH46"/>
  <sheetViews>
    <sheetView showGridLines="0" workbookViewId="0">
      <selection activeCell="C19" sqref="C19"/>
    </sheetView>
  </sheetViews>
  <sheetFormatPr baseColWidth="10" defaultColWidth="8.83203125" defaultRowHeight="18"/>
  <cols>
    <col min="1" max="1" width="5.1640625" style="105" customWidth="1"/>
    <col min="2" max="2" width="11.1640625" style="114" customWidth="1"/>
    <col min="3" max="5" width="11.1640625" style="101" customWidth="1"/>
    <col min="6" max="6" width="11.1640625" style="105" customWidth="1"/>
    <col min="7" max="8" width="11.1640625" style="101" customWidth="1"/>
    <col min="9" max="9" width="11.1640625" style="103" customWidth="1"/>
    <col min="10" max="10" width="11.1640625" style="102" customWidth="1"/>
    <col min="11" max="11" width="11.1640625" style="103" customWidth="1"/>
    <col min="12" max="12" width="11.1640625" style="104" customWidth="1"/>
    <col min="13" max="22" width="11.1640625" style="103" customWidth="1"/>
    <col min="23" max="34" width="10.6640625" style="105" customWidth="1"/>
    <col min="35" max="46" width="8.6640625" style="105" customWidth="1"/>
    <col min="47" max="16384" width="8.83203125" style="105"/>
  </cols>
  <sheetData>
    <row r="1" spans="1:22" ht="48.75" customHeight="1" thickBot="1">
      <c r="A1" s="99"/>
      <c r="B1" s="191"/>
      <c r="C1" s="192"/>
      <c r="D1" s="100"/>
      <c r="E1" s="100"/>
      <c r="F1" s="133"/>
      <c r="I1" s="102"/>
    </row>
    <row r="2" spans="1:22" s="112" customFormat="1" ht="22" customHeight="1" thickTop="1">
      <c r="D2" s="391" t="s">
        <v>10</v>
      </c>
      <c r="E2" s="392"/>
      <c r="F2" s="170"/>
      <c r="G2" s="391" t="s">
        <v>135</v>
      </c>
      <c r="H2" s="392"/>
      <c r="I2" s="391" t="s">
        <v>136</v>
      </c>
      <c r="J2" s="392"/>
      <c r="K2" s="391" t="s">
        <v>137</v>
      </c>
      <c r="L2" s="392"/>
      <c r="M2" s="391" t="s">
        <v>138</v>
      </c>
      <c r="N2" s="392"/>
      <c r="O2" s="170"/>
      <c r="P2" s="388" t="s">
        <v>139</v>
      </c>
      <c r="Q2" s="389"/>
      <c r="R2" s="390"/>
      <c r="S2" s="171"/>
      <c r="T2" s="394" t="s">
        <v>140</v>
      </c>
      <c r="U2" s="395"/>
      <c r="V2" s="396"/>
    </row>
    <row r="3" spans="1:22" s="112" customFormat="1" ht="22" customHeight="1" thickBot="1">
      <c r="D3" s="131" t="s">
        <v>11</v>
      </c>
      <c r="E3" s="132" t="s">
        <v>9</v>
      </c>
      <c r="F3" s="98"/>
      <c r="G3" s="131" t="s">
        <v>11</v>
      </c>
      <c r="H3" s="132" t="s">
        <v>9</v>
      </c>
      <c r="I3" s="131" t="s">
        <v>11</v>
      </c>
      <c r="J3" s="132" t="s">
        <v>9</v>
      </c>
      <c r="K3" s="131" t="s">
        <v>19</v>
      </c>
      <c r="L3" s="132" t="s">
        <v>9</v>
      </c>
      <c r="M3" s="131" t="s">
        <v>19</v>
      </c>
      <c r="N3" s="132" t="s">
        <v>9</v>
      </c>
      <c r="O3" s="98"/>
      <c r="P3" s="131" t="s">
        <v>19</v>
      </c>
      <c r="Q3" s="234" t="s">
        <v>41</v>
      </c>
      <c r="R3" s="132" t="s">
        <v>9</v>
      </c>
      <c r="T3" s="405">
        <f>特別費!P30</f>
        <v>0</v>
      </c>
      <c r="U3" s="406"/>
      <c r="V3" s="407"/>
    </row>
    <row r="4" spans="1:22" s="112" customFormat="1" ht="22" customHeight="1" thickTop="1">
      <c r="D4" s="231">
        <f>設定!B5</f>
        <v>0</v>
      </c>
      <c r="E4" s="227"/>
      <c r="F4" s="153"/>
      <c r="G4" s="231" t="str">
        <f>設定!D5</f>
        <v>所得税</v>
      </c>
      <c r="H4" s="227"/>
      <c r="I4" s="231">
        <f>設定!F5</f>
        <v>0</v>
      </c>
      <c r="J4" s="227"/>
      <c r="K4" s="228"/>
      <c r="L4" s="229"/>
      <c r="M4" s="231" t="str">
        <f>設定!H5</f>
        <v>住居費</v>
      </c>
      <c r="N4" s="227"/>
      <c r="O4" s="153"/>
      <c r="P4" s="231" t="str">
        <f>設定!J5</f>
        <v>食費</v>
      </c>
      <c r="Q4" s="230"/>
      <c r="R4" s="233">
        <f t="shared" ref="R4:R13" si="0">V34</f>
        <v>0</v>
      </c>
      <c r="T4" s="113"/>
      <c r="U4" s="113"/>
      <c r="V4" s="113"/>
    </row>
    <row r="5" spans="1:22" s="112" customFormat="1" ht="22" customHeight="1" thickBot="1">
      <c r="D5" s="231">
        <f>設定!B6</f>
        <v>0</v>
      </c>
      <c r="E5" s="227"/>
      <c r="F5" s="153"/>
      <c r="G5" s="231" t="str">
        <f>設定!D6</f>
        <v>住民税</v>
      </c>
      <c r="H5" s="227"/>
      <c r="I5" s="231">
        <f>設定!F6</f>
        <v>0</v>
      </c>
      <c r="J5" s="227"/>
      <c r="K5" s="228"/>
      <c r="L5" s="229"/>
      <c r="M5" s="231">
        <f>設定!H6</f>
        <v>0</v>
      </c>
      <c r="N5" s="227"/>
      <c r="O5" s="153"/>
      <c r="P5" s="231">
        <f>設定!J6</f>
        <v>0</v>
      </c>
      <c r="Q5" s="230"/>
      <c r="R5" s="233">
        <f t="shared" si="0"/>
        <v>0</v>
      </c>
      <c r="T5" s="134" t="s">
        <v>141</v>
      </c>
      <c r="U5" s="172"/>
      <c r="V5" s="172"/>
    </row>
    <row r="6" spans="1:22" s="112" customFormat="1" ht="22" customHeight="1" thickTop="1">
      <c r="D6" s="231">
        <f>設定!B7</f>
        <v>0</v>
      </c>
      <c r="E6" s="227"/>
      <c r="F6" s="153"/>
      <c r="G6" s="231" t="str">
        <f>設定!D7</f>
        <v>健康保険</v>
      </c>
      <c r="H6" s="227"/>
      <c r="I6" s="231">
        <f>設定!F7</f>
        <v>0</v>
      </c>
      <c r="J6" s="227"/>
      <c r="K6" s="228"/>
      <c r="L6" s="229"/>
      <c r="M6" s="231">
        <f>設定!H7</f>
        <v>0</v>
      </c>
      <c r="N6" s="227"/>
      <c r="O6" s="153"/>
      <c r="P6" s="231">
        <f>設定!J7</f>
        <v>0</v>
      </c>
      <c r="Q6" s="230"/>
      <c r="R6" s="233">
        <f t="shared" si="0"/>
        <v>0</v>
      </c>
      <c r="T6" s="394" t="s">
        <v>41</v>
      </c>
      <c r="U6" s="395"/>
      <c r="V6" s="396"/>
    </row>
    <row r="7" spans="1:22" s="112" customFormat="1" ht="22" customHeight="1" thickBot="1">
      <c r="D7" s="231">
        <f>設定!B8</f>
        <v>0</v>
      </c>
      <c r="E7" s="227"/>
      <c r="F7" s="153"/>
      <c r="G7" s="231" t="str">
        <f>設定!D8</f>
        <v>厚生年金</v>
      </c>
      <c r="H7" s="227"/>
      <c r="I7" s="231">
        <f>設定!F8</f>
        <v>0</v>
      </c>
      <c r="J7" s="227"/>
      <c r="K7" s="228"/>
      <c r="L7" s="229"/>
      <c r="M7" s="231">
        <f>設定!H8</f>
        <v>0</v>
      </c>
      <c r="N7" s="227"/>
      <c r="O7" s="153"/>
      <c r="P7" s="231">
        <f>設定!J8</f>
        <v>0</v>
      </c>
      <c r="Q7" s="230"/>
      <c r="R7" s="233">
        <f t="shared" si="0"/>
        <v>0</v>
      </c>
      <c r="T7" s="397">
        <f>E14-SUM(H14,J14,N14,T3,L14)</f>
        <v>0</v>
      </c>
      <c r="U7" s="398"/>
      <c r="V7" s="399"/>
    </row>
    <row r="8" spans="1:22" s="112" customFormat="1" ht="22" customHeight="1" thickTop="1" thickBot="1">
      <c r="D8" s="231">
        <f>設定!B9</f>
        <v>0</v>
      </c>
      <c r="E8" s="227"/>
      <c r="F8" s="153"/>
      <c r="G8" s="231">
        <f>設定!D9</f>
        <v>0</v>
      </c>
      <c r="H8" s="227"/>
      <c r="I8" s="231">
        <f>設定!F9</f>
        <v>0</v>
      </c>
      <c r="J8" s="227"/>
      <c r="K8" s="228"/>
      <c r="L8" s="229"/>
      <c r="M8" s="231">
        <f>設定!H9</f>
        <v>0</v>
      </c>
      <c r="N8" s="227"/>
      <c r="O8" s="153"/>
      <c r="P8" s="231">
        <f>設定!J9</f>
        <v>0</v>
      </c>
      <c r="Q8" s="230"/>
      <c r="R8" s="233">
        <f t="shared" si="0"/>
        <v>0</v>
      </c>
      <c r="T8" s="190" t="s">
        <v>142</v>
      </c>
      <c r="U8" s="190"/>
      <c r="V8" s="190"/>
    </row>
    <row r="9" spans="1:22" s="112" customFormat="1" ht="22" customHeight="1" thickTop="1">
      <c r="D9" s="231">
        <f>設定!B10</f>
        <v>0</v>
      </c>
      <c r="E9" s="227"/>
      <c r="F9" s="153"/>
      <c r="G9" s="231">
        <f>設定!D10</f>
        <v>0</v>
      </c>
      <c r="H9" s="227"/>
      <c r="I9" s="231">
        <f>設定!F10</f>
        <v>0</v>
      </c>
      <c r="J9" s="227"/>
      <c r="K9" s="228"/>
      <c r="L9" s="229"/>
      <c r="M9" s="231">
        <f>設定!H10</f>
        <v>0</v>
      </c>
      <c r="N9" s="227"/>
      <c r="O9" s="153"/>
      <c r="P9" s="231">
        <f>設定!J10</f>
        <v>0</v>
      </c>
      <c r="Q9" s="230"/>
      <c r="R9" s="233">
        <f t="shared" si="0"/>
        <v>0</v>
      </c>
      <c r="T9" s="394" t="s">
        <v>29</v>
      </c>
      <c r="U9" s="395"/>
      <c r="V9" s="396"/>
    </row>
    <row r="10" spans="1:22" s="112" customFormat="1" ht="22" customHeight="1" thickBot="1">
      <c r="D10" s="231">
        <f>設定!B11</f>
        <v>0</v>
      </c>
      <c r="E10" s="227"/>
      <c r="F10" s="153"/>
      <c r="G10" s="231">
        <f>設定!D11</f>
        <v>0</v>
      </c>
      <c r="H10" s="227"/>
      <c r="I10" s="231">
        <f>設定!F11</f>
        <v>0</v>
      </c>
      <c r="J10" s="227"/>
      <c r="K10" s="228"/>
      <c r="L10" s="229"/>
      <c r="M10" s="231">
        <f>設定!H11</f>
        <v>0</v>
      </c>
      <c r="N10" s="227"/>
      <c r="O10" s="153"/>
      <c r="P10" s="231">
        <f>設定!J11</f>
        <v>0</v>
      </c>
      <c r="Q10" s="230"/>
      <c r="R10" s="233">
        <f t="shared" si="0"/>
        <v>0</v>
      </c>
      <c r="T10" s="400">
        <f>SUM(H14,J14,N14,R14,T3,L14)</f>
        <v>0</v>
      </c>
      <c r="U10" s="401"/>
      <c r="V10" s="402"/>
    </row>
    <row r="11" spans="1:22" s="112" customFormat="1" ht="22" customHeight="1" thickTop="1" thickBot="1">
      <c r="D11" s="231">
        <f>設定!B12</f>
        <v>0</v>
      </c>
      <c r="E11" s="227"/>
      <c r="F11" s="153"/>
      <c r="G11" s="231">
        <f>設定!D12</f>
        <v>0</v>
      </c>
      <c r="H11" s="227"/>
      <c r="I11" s="231">
        <f>設定!F12</f>
        <v>0</v>
      </c>
      <c r="J11" s="227"/>
      <c r="K11" s="228"/>
      <c r="L11" s="229"/>
      <c r="M11" s="231">
        <f>設定!H12</f>
        <v>0</v>
      </c>
      <c r="N11" s="227"/>
      <c r="O11" s="153"/>
      <c r="P11" s="231">
        <f>設定!J12</f>
        <v>0</v>
      </c>
      <c r="Q11" s="230"/>
      <c r="R11" s="233">
        <f t="shared" si="0"/>
        <v>0</v>
      </c>
      <c r="T11" s="393" t="s">
        <v>58</v>
      </c>
      <c r="U11" s="393"/>
      <c r="V11" s="393"/>
    </row>
    <row r="12" spans="1:22" s="112" customFormat="1" ht="22" customHeight="1" thickTop="1">
      <c r="D12" s="231">
        <f>設定!B13</f>
        <v>0</v>
      </c>
      <c r="E12" s="227"/>
      <c r="F12" s="153"/>
      <c r="G12" s="231">
        <f>設定!D13</f>
        <v>0</v>
      </c>
      <c r="H12" s="227"/>
      <c r="I12" s="231">
        <f>設定!F13</f>
        <v>0</v>
      </c>
      <c r="J12" s="227"/>
      <c r="K12" s="228"/>
      <c r="L12" s="229"/>
      <c r="M12" s="231">
        <f>設定!H13</f>
        <v>0</v>
      </c>
      <c r="N12" s="227"/>
      <c r="O12" s="153"/>
      <c r="P12" s="231">
        <f>設定!J13</f>
        <v>0</v>
      </c>
      <c r="Q12" s="230"/>
      <c r="R12" s="233">
        <f t="shared" si="0"/>
        <v>0</v>
      </c>
      <c r="T12" s="394" t="s">
        <v>59</v>
      </c>
      <c r="U12" s="395"/>
      <c r="V12" s="396"/>
    </row>
    <row r="13" spans="1:22" s="112" customFormat="1" ht="22" customHeight="1" thickBot="1">
      <c r="D13" s="231">
        <f>設定!B14</f>
        <v>0</v>
      </c>
      <c r="E13" s="227"/>
      <c r="F13" s="153"/>
      <c r="G13" s="231">
        <f>設定!D14</f>
        <v>0</v>
      </c>
      <c r="H13" s="227"/>
      <c r="I13" s="231">
        <f>設定!F14</f>
        <v>0</v>
      </c>
      <c r="J13" s="227"/>
      <c r="K13" s="228"/>
      <c r="L13" s="229"/>
      <c r="M13" s="231">
        <f>設定!H14</f>
        <v>0</v>
      </c>
      <c r="N13" s="227"/>
      <c r="O13" s="153"/>
      <c r="P13" s="231">
        <f>設定!J14</f>
        <v>0</v>
      </c>
      <c r="Q13" s="230"/>
      <c r="R13" s="233">
        <f t="shared" si="0"/>
        <v>0</v>
      </c>
      <c r="T13" s="397">
        <f>E14-T10</f>
        <v>0</v>
      </c>
      <c r="U13" s="398"/>
      <c r="V13" s="399"/>
    </row>
    <row r="14" spans="1:22" s="112" customFormat="1" ht="22" customHeight="1" thickTop="1" thickBot="1">
      <c r="B14" s="221">
        <v>2023</v>
      </c>
      <c r="C14" s="221">
        <v>5</v>
      </c>
      <c r="D14" s="151" t="s">
        <v>17</v>
      </c>
      <c r="E14" s="152">
        <f>SUM(E4:E13)</f>
        <v>0</v>
      </c>
      <c r="F14" s="153"/>
      <c r="G14" s="151" t="s">
        <v>17</v>
      </c>
      <c r="H14" s="152">
        <f>SUM(H4:H13)</f>
        <v>0</v>
      </c>
      <c r="I14" s="151" t="s">
        <v>17</v>
      </c>
      <c r="J14" s="152">
        <f>SUM(J4:J13)</f>
        <v>0</v>
      </c>
      <c r="K14" s="151" t="s">
        <v>17</v>
      </c>
      <c r="L14" s="152">
        <f>SUM(L4:L13)</f>
        <v>0</v>
      </c>
      <c r="M14" s="151" t="s">
        <v>17</v>
      </c>
      <c r="N14" s="152">
        <f>SUM(N4:N13)</f>
        <v>0</v>
      </c>
      <c r="O14" s="153"/>
      <c r="P14" s="151" t="s">
        <v>17</v>
      </c>
      <c r="Q14" s="183">
        <f>SUM(Q4:Q13)</f>
        <v>0</v>
      </c>
      <c r="R14" s="152">
        <f>SUM(R4:R13)</f>
        <v>0</v>
      </c>
    </row>
    <row r="15" spans="1:22" s="112" customFormat="1" ht="22" customHeight="1" thickTop="1">
      <c r="B15" s="114"/>
      <c r="C15" s="101"/>
      <c r="D15" s="101"/>
      <c r="E15" s="101"/>
      <c r="F15" s="105"/>
      <c r="G15" s="101"/>
      <c r="H15" s="101"/>
      <c r="I15" s="103"/>
      <c r="J15" s="102"/>
      <c r="K15" s="103"/>
    </row>
    <row r="16" spans="1:22" s="112" customFormat="1" ht="22" customHeight="1" thickBot="1">
      <c r="B16" s="115" t="s">
        <v>36</v>
      </c>
      <c r="C16" s="211">
        <f>WEEKDAY(C17)</f>
        <v>2</v>
      </c>
      <c r="D16" s="211">
        <f t="shared" ref="D16:V16" si="1">WEEKDAY(D17)</f>
        <v>3</v>
      </c>
      <c r="E16" s="211">
        <f t="shared" si="1"/>
        <v>4</v>
      </c>
      <c r="F16" s="211">
        <f t="shared" si="1"/>
        <v>5</v>
      </c>
      <c r="G16" s="211">
        <f t="shared" si="1"/>
        <v>6</v>
      </c>
      <c r="H16" s="211">
        <f t="shared" si="1"/>
        <v>7</v>
      </c>
      <c r="I16" s="211">
        <f t="shared" si="1"/>
        <v>1</v>
      </c>
      <c r="J16" s="211">
        <f t="shared" si="1"/>
        <v>2</v>
      </c>
      <c r="K16" s="211">
        <f t="shared" si="1"/>
        <v>3</v>
      </c>
      <c r="L16" s="211">
        <f t="shared" si="1"/>
        <v>4</v>
      </c>
      <c r="M16" s="211">
        <f t="shared" si="1"/>
        <v>5</v>
      </c>
      <c r="N16" s="211">
        <f t="shared" si="1"/>
        <v>6</v>
      </c>
      <c r="O16" s="211">
        <f t="shared" si="1"/>
        <v>7</v>
      </c>
      <c r="P16" s="211">
        <f t="shared" si="1"/>
        <v>1</v>
      </c>
      <c r="Q16" s="211">
        <f t="shared" si="1"/>
        <v>2</v>
      </c>
      <c r="R16" s="211">
        <f t="shared" si="1"/>
        <v>3</v>
      </c>
      <c r="S16" s="211">
        <f t="shared" si="1"/>
        <v>4</v>
      </c>
      <c r="T16" s="211">
        <f t="shared" si="1"/>
        <v>5</v>
      </c>
      <c r="U16" s="211">
        <f t="shared" si="1"/>
        <v>6</v>
      </c>
      <c r="V16" s="211">
        <f t="shared" si="1"/>
        <v>7</v>
      </c>
    </row>
    <row r="17" spans="1:34" s="112" customFormat="1" ht="22" customHeight="1" thickTop="1">
      <c r="A17" s="116"/>
      <c r="B17" s="140" t="s">
        <v>62</v>
      </c>
      <c r="C17" s="212">
        <f>DATE(B14,C14,設定!L5)</f>
        <v>45047</v>
      </c>
      <c r="D17" s="212">
        <f>C17+1</f>
        <v>45048</v>
      </c>
      <c r="E17" s="212">
        <f>D17+1</f>
        <v>45049</v>
      </c>
      <c r="F17" s="212">
        <f t="shared" ref="F17:V17" si="2">E17+1</f>
        <v>45050</v>
      </c>
      <c r="G17" s="212">
        <f t="shared" si="2"/>
        <v>45051</v>
      </c>
      <c r="H17" s="212">
        <f t="shared" si="2"/>
        <v>45052</v>
      </c>
      <c r="I17" s="212">
        <f t="shared" si="2"/>
        <v>45053</v>
      </c>
      <c r="J17" s="212">
        <f t="shared" si="2"/>
        <v>45054</v>
      </c>
      <c r="K17" s="212">
        <f t="shared" si="2"/>
        <v>45055</v>
      </c>
      <c r="L17" s="212">
        <f t="shared" si="2"/>
        <v>45056</v>
      </c>
      <c r="M17" s="212">
        <f t="shared" si="2"/>
        <v>45057</v>
      </c>
      <c r="N17" s="212">
        <f t="shared" si="2"/>
        <v>45058</v>
      </c>
      <c r="O17" s="212">
        <f t="shared" si="2"/>
        <v>45059</v>
      </c>
      <c r="P17" s="212">
        <f t="shared" si="2"/>
        <v>45060</v>
      </c>
      <c r="Q17" s="212">
        <f t="shared" si="2"/>
        <v>45061</v>
      </c>
      <c r="R17" s="212">
        <f t="shared" si="2"/>
        <v>45062</v>
      </c>
      <c r="S17" s="212">
        <f t="shared" si="2"/>
        <v>45063</v>
      </c>
      <c r="T17" s="212">
        <f t="shared" si="2"/>
        <v>45064</v>
      </c>
      <c r="U17" s="212">
        <f t="shared" si="2"/>
        <v>45065</v>
      </c>
      <c r="V17" s="213">
        <f t="shared" si="2"/>
        <v>45066</v>
      </c>
    </row>
    <row r="18" spans="1:34" s="112" customFormat="1" ht="22" customHeight="1" thickBot="1">
      <c r="A18" s="116"/>
      <c r="B18" s="139" t="s">
        <v>60</v>
      </c>
      <c r="C18" s="214">
        <f>C17</f>
        <v>45047</v>
      </c>
      <c r="D18" s="214">
        <f t="shared" ref="D18:V18" si="3">D17</f>
        <v>45048</v>
      </c>
      <c r="E18" s="214">
        <f t="shared" si="3"/>
        <v>45049</v>
      </c>
      <c r="F18" s="214">
        <f t="shared" si="3"/>
        <v>45050</v>
      </c>
      <c r="G18" s="214">
        <f t="shared" si="3"/>
        <v>45051</v>
      </c>
      <c r="H18" s="214">
        <f t="shared" si="3"/>
        <v>45052</v>
      </c>
      <c r="I18" s="214">
        <f t="shared" si="3"/>
        <v>45053</v>
      </c>
      <c r="J18" s="214">
        <f t="shared" si="3"/>
        <v>45054</v>
      </c>
      <c r="K18" s="214">
        <f t="shared" si="3"/>
        <v>45055</v>
      </c>
      <c r="L18" s="214">
        <f t="shared" si="3"/>
        <v>45056</v>
      </c>
      <c r="M18" s="214">
        <f t="shared" si="3"/>
        <v>45057</v>
      </c>
      <c r="N18" s="214">
        <f t="shared" si="3"/>
        <v>45058</v>
      </c>
      <c r="O18" s="214">
        <f t="shared" si="3"/>
        <v>45059</v>
      </c>
      <c r="P18" s="214">
        <f t="shared" si="3"/>
        <v>45060</v>
      </c>
      <c r="Q18" s="214">
        <f t="shared" si="3"/>
        <v>45061</v>
      </c>
      <c r="R18" s="214">
        <f t="shared" si="3"/>
        <v>45062</v>
      </c>
      <c r="S18" s="214">
        <f t="shared" si="3"/>
        <v>45063</v>
      </c>
      <c r="T18" s="214">
        <f t="shared" si="3"/>
        <v>45064</v>
      </c>
      <c r="U18" s="214">
        <f t="shared" si="3"/>
        <v>45065</v>
      </c>
      <c r="V18" s="215">
        <f t="shared" si="3"/>
        <v>45066</v>
      </c>
    </row>
    <row r="19" spans="1:34" s="112" customFormat="1" ht="22" customHeight="1" thickTop="1">
      <c r="B19" s="264" t="str">
        <f>設定!J5</f>
        <v>食費</v>
      </c>
      <c r="C19" s="155"/>
      <c r="D19" s="218"/>
      <c r="E19" s="136"/>
      <c r="F19" s="127"/>
      <c r="G19" s="127"/>
      <c r="H19" s="127"/>
      <c r="I19" s="127"/>
      <c r="J19" s="127"/>
      <c r="K19" s="218"/>
      <c r="L19" s="136"/>
      <c r="M19" s="127"/>
      <c r="N19" s="127"/>
      <c r="O19" s="127"/>
      <c r="P19" s="127"/>
      <c r="Q19" s="127"/>
      <c r="R19" s="218"/>
      <c r="S19" s="136"/>
      <c r="T19" s="127"/>
      <c r="U19" s="143"/>
      <c r="V19" s="128"/>
    </row>
    <row r="20" spans="1:34" s="112" customFormat="1" ht="22" customHeight="1">
      <c r="B20" s="265">
        <f>設定!J6</f>
        <v>0</v>
      </c>
      <c r="C20" s="159"/>
      <c r="D20" s="125"/>
      <c r="E20" s="137"/>
      <c r="F20" s="125"/>
      <c r="G20" s="125"/>
      <c r="H20" s="125"/>
      <c r="I20" s="125"/>
      <c r="J20" s="125"/>
      <c r="K20" s="125"/>
      <c r="L20" s="137"/>
      <c r="M20" s="125"/>
      <c r="N20" s="125"/>
      <c r="O20" s="125"/>
      <c r="P20" s="125"/>
      <c r="Q20" s="125"/>
      <c r="R20" s="125"/>
      <c r="S20" s="137"/>
      <c r="T20" s="125"/>
      <c r="U20" s="144"/>
      <c r="V20" s="126"/>
    </row>
    <row r="21" spans="1:34" s="112" customFormat="1" ht="22" customHeight="1">
      <c r="B21" s="264">
        <f>設定!J7</f>
        <v>0</v>
      </c>
      <c r="C21" s="155"/>
      <c r="D21" s="127"/>
      <c r="E21" s="136"/>
      <c r="F21" s="127"/>
      <c r="G21" s="127"/>
      <c r="H21" s="127"/>
      <c r="I21" s="127"/>
      <c r="J21" s="127"/>
      <c r="K21" s="127"/>
      <c r="L21" s="136"/>
      <c r="M21" s="127"/>
      <c r="N21" s="127"/>
      <c r="O21" s="127"/>
      <c r="P21" s="127"/>
      <c r="Q21" s="127"/>
      <c r="R21" s="127"/>
      <c r="S21" s="136"/>
      <c r="T21" s="127"/>
      <c r="U21" s="143"/>
      <c r="V21" s="128"/>
    </row>
    <row r="22" spans="1:34" s="112" customFormat="1" ht="22" customHeight="1">
      <c r="B22" s="265">
        <f>設定!J8</f>
        <v>0</v>
      </c>
      <c r="C22" s="159"/>
      <c r="D22" s="125"/>
      <c r="E22" s="137"/>
      <c r="F22" s="125"/>
      <c r="G22" s="125"/>
      <c r="H22" s="125"/>
      <c r="I22" s="125"/>
      <c r="J22" s="125"/>
      <c r="K22" s="125"/>
      <c r="L22" s="137"/>
      <c r="M22" s="125"/>
      <c r="N22" s="125"/>
      <c r="O22" s="125"/>
      <c r="P22" s="125"/>
      <c r="Q22" s="125"/>
      <c r="R22" s="125"/>
      <c r="S22" s="137"/>
      <c r="T22" s="125"/>
      <c r="U22" s="144"/>
      <c r="V22" s="126"/>
    </row>
    <row r="23" spans="1:34" s="112" customFormat="1" ht="22" customHeight="1">
      <c r="B23" s="264">
        <f>設定!J9</f>
        <v>0</v>
      </c>
      <c r="C23" s="155"/>
      <c r="D23" s="127"/>
      <c r="E23" s="136"/>
      <c r="F23" s="127"/>
      <c r="G23" s="127"/>
      <c r="H23" s="127"/>
      <c r="I23" s="127"/>
      <c r="J23" s="127"/>
      <c r="K23" s="127"/>
      <c r="L23" s="136"/>
      <c r="M23" s="127"/>
      <c r="N23" s="127"/>
      <c r="O23" s="127"/>
      <c r="P23" s="127"/>
      <c r="Q23" s="127"/>
      <c r="R23" s="127"/>
      <c r="S23" s="136"/>
      <c r="T23" s="127"/>
      <c r="U23" s="143"/>
      <c r="V23" s="128"/>
    </row>
    <row r="24" spans="1:34" s="112" customFormat="1" ht="22" customHeight="1">
      <c r="B24" s="265">
        <f>設定!J10</f>
        <v>0</v>
      </c>
      <c r="C24" s="159"/>
      <c r="D24" s="125"/>
      <c r="E24" s="137"/>
      <c r="F24" s="125"/>
      <c r="G24" s="125"/>
      <c r="H24" s="125"/>
      <c r="I24" s="125"/>
      <c r="J24" s="125"/>
      <c r="K24" s="125"/>
      <c r="L24" s="137"/>
      <c r="M24" s="125"/>
      <c r="N24" s="125"/>
      <c r="O24" s="125"/>
      <c r="P24" s="125"/>
      <c r="Q24" s="125"/>
      <c r="R24" s="125"/>
      <c r="S24" s="137"/>
      <c r="T24" s="125"/>
      <c r="U24" s="144"/>
      <c r="V24" s="126"/>
    </row>
    <row r="25" spans="1:34" s="112" customFormat="1" ht="22" customHeight="1">
      <c r="B25" s="264">
        <f>設定!J11</f>
        <v>0</v>
      </c>
      <c r="C25" s="155"/>
      <c r="D25" s="127"/>
      <c r="E25" s="136"/>
      <c r="F25" s="127"/>
      <c r="G25" s="127"/>
      <c r="H25" s="127"/>
      <c r="I25" s="127"/>
      <c r="J25" s="127"/>
      <c r="K25" s="127"/>
      <c r="L25" s="136"/>
      <c r="M25" s="127"/>
      <c r="N25" s="127"/>
      <c r="O25" s="127"/>
      <c r="P25" s="127"/>
      <c r="Q25" s="127"/>
      <c r="R25" s="127"/>
      <c r="S25" s="136"/>
      <c r="T25" s="127"/>
      <c r="U25" s="143"/>
      <c r="V25" s="128"/>
    </row>
    <row r="26" spans="1:34" s="112" customFormat="1" ht="22" customHeight="1">
      <c r="B26" s="265">
        <f>設定!J12</f>
        <v>0</v>
      </c>
      <c r="C26" s="125"/>
      <c r="D26" s="125"/>
      <c r="E26" s="137"/>
      <c r="F26" s="125"/>
      <c r="G26" s="125"/>
      <c r="H26" s="125"/>
      <c r="I26" s="125"/>
      <c r="J26" s="125"/>
      <c r="K26" s="125"/>
      <c r="L26" s="137"/>
      <c r="M26" s="125"/>
      <c r="N26" s="125"/>
      <c r="O26" s="125"/>
      <c r="P26" s="125"/>
      <c r="Q26" s="125"/>
      <c r="R26" s="125"/>
      <c r="S26" s="137"/>
      <c r="T26" s="125"/>
      <c r="U26" s="144"/>
      <c r="V26" s="126"/>
    </row>
    <row r="27" spans="1:34" s="112" customFormat="1" ht="22" customHeight="1">
      <c r="B27" s="264">
        <f>設定!J13</f>
        <v>0</v>
      </c>
      <c r="C27" s="127"/>
      <c r="D27" s="127"/>
      <c r="E27" s="136"/>
      <c r="F27" s="127"/>
      <c r="G27" s="127"/>
      <c r="H27" s="127"/>
      <c r="I27" s="127"/>
      <c r="J27" s="127"/>
      <c r="K27" s="127"/>
      <c r="L27" s="136"/>
      <c r="M27" s="127"/>
      <c r="N27" s="127"/>
      <c r="O27" s="127"/>
      <c r="P27" s="127"/>
      <c r="Q27" s="127"/>
      <c r="R27" s="127"/>
      <c r="S27" s="136"/>
      <c r="T27" s="127"/>
      <c r="U27" s="143"/>
      <c r="V27" s="128"/>
    </row>
    <row r="28" spans="1:34" s="112" customFormat="1" ht="22" customHeight="1">
      <c r="B28" s="265">
        <f>設定!J14</f>
        <v>0</v>
      </c>
      <c r="C28" s="125"/>
      <c r="D28" s="125"/>
      <c r="E28" s="137"/>
      <c r="F28" s="125"/>
      <c r="G28" s="125"/>
      <c r="H28" s="125"/>
      <c r="I28" s="125"/>
      <c r="J28" s="125"/>
      <c r="K28" s="125"/>
      <c r="L28" s="137"/>
      <c r="M28" s="125"/>
      <c r="N28" s="125"/>
      <c r="O28" s="125"/>
      <c r="P28" s="125"/>
      <c r="Q28" s="125"/>
      <c r="R28" s="125"/>
      <c r="S28" s="137"/>
      <c r="T28" s="125"/>
      <c r="U28" s="144"/>
      <c r="V28" s="126"/>
    </row>
    <row r="29" spans="1:34" s="112" customFormat="1" ht="22" customHeight="1">
      <c r="B29" s="265" t="s">
        <v>47</v>
      </c>
      <c r="C29" s="118"/>
      <c r="D29" s="118"/>
      <c r="E29" s="138"/>
      <c r="F29" s="118"/>
      <c r="G29" s="118"/>
      <c r="H29" s="118"/>
      <c r="I29" s="118"/>
      <c r="J29" s="118"/>
      <c r="K29" s="118"/>
      <c r="L29" s="138"/>
      <c r="M29" s="118"/>
      <c r="N29" s="118"/>
      <c r="O29" s="118"/>
      <c r="P29" s="118"/>
      <c r="Q29" s="118"/>
      <c r="R29" s="118"/>
      <c r="S29" s="138"/>
      <c r="T29" s="118"/>
      <c r="U29" s="145"/>
      <c r="V29" s="119"/>
    </row>
    <row r="30" spans="1:34" s="112" customFormat="1" ht="22" customHeight="1" thickBot="1">
      <c r="B30" s="268" t="s">
        <v>17</v>
      </c>
      <c r="C30" s="120">
        <f>SUM(C19:C28)</f>
        <v>0</v>
      </c>
      <c r="D30" s="120">
        <f t="shared" ref="D30:U30" si="4">SUM(D19:D28)</f>
        <v>0</v>
      </c>
      <c r="E30" s="135">
        <f>SUM(E19:E28)</f>
        <v>0</v>
      </c>
      <c r="F30" s="120">
        <f t="shared" si="4"/>
        <v>0</v>
      </c>
      <c r="G30" s="120">
        <f>SUM(G19:G28)</f>
        <v>0</v>
      </c>
      <c r="H30" s="120">
        <f t="shared" si="4"/>
        <v>0</v>
      </c>
      <c r="I30" s="120">
        <f>SUM(I19:I28)</f>
        <v>0</v>
      </c>
      <c r="J30" s="120">
        <f t="shared" si="4"/>
        <v>0</v>
      </c>
      <c r="K30" s="120">
        <f t="shared" si="4"/>
        <v>0</v>
      </c>
      <c r="L30" s="135">
        <f t="shared" si="4"/>
        <v>0</v>
      </c>
      <c r="M30" s="120">
        <f t="shared" si="4"/>
        <v>0</v>
      </c>
      <c r="N30" s="120">
        <f t="shared" si="4"/>
        <v>0</v>
      </c>
      <c r="O30" s="120">
        <f t="shared" si="4"/>
        <v>0</v>
      </c>
      <c r="P30" s="120">
        <f t="shared" si="4"/>
        <v>0</v>
      </c>
      <c r="Q30" s="120">
        <f t="shared" si="4"/>
        <v>0</v>
      </c>
      <c r="R30" s="120">
        <f t="shared" si="4"/>
        <v>0</v>
      </c>
      <c r="S30" s="135">
        <f t="shared" si="4"/>
        <v>0</v>
      </c>
      <c r="T30" s="120">
        <f t="shared" si="4"/>
        <v>0</v>
      </c>
      <c r="U30" s="263">
        <f t="shared" si="4"/>
        <v>0</v>
      </c>
      <c r="V30" s="121">
        <f>SUM(V19:V28)</f>
        <v>0</v>
      </c>
    </row>
    <row r="31" spans="1:34" s="124" customFormat="1" ht="22" customHeight="1" thickTop="1" thickBot="1">
      <c r="B31" s="122"/>
      <c r="C31" s="211">
        <f>WEEKDAY(C32)</f>
        <v>1</v>
      </c>
      <c r="D31" s="211">
        <f t="shared" ref="D31:M31" si="5">WEEKDAY(D32)</f>
        <v>2</v>
      </c>
      <c r="E31" s="211">
        <f t="shared" si="5"/>
        <v>3</v>
      </c>
      <c r="F31" s="211">
        <f t="shared" si="5"/>
        <v>4</v>
      </c>
      <c r="G31" s="211">
        <f t="shared" si="5"/>
        <v>5</v>
      </c>
      <c r="H31" s="211">
        <f t="shared" si="5"/>
        <v>6</v>
      </c>
      <c r="I31" s="211">
        <f t="shared" si="5"/>
        <v>7</v>
      </c>
      <c r="J31" s="211">
        <f t="shared" si="5"/>
        <v>1</v>
      </c>
      <c r="K31" s="211">
        <f t="shared" si="5"/>
        <v>2</v>
      </c>
      <c r="L31" s="211">
        <f t="shared" si="5"/>
        <v>3</v>
      </c>
      <c r="M31" s="211">
        <f t="shared" si="5"/>
        <v>4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</row>
    <row r="32" spans="1:34" ht="22" customHeight="1" thickTop="1">
      <c r="B32" s="140" t="s">
        <v>62</v>
      </c>
      <c r="C32" s="212">
        <f>V17+1</f>
        <v>45067</v>
      </c>
      <c r="D32" s="212">
        <f>C32+1</f>
        <v>45068</v>
      </c>
      <c r="E32" s="212">
        <f t="shared" ref="E32:M32" si="6">D32+1</f>
        <v>45069</v>
      </c>
      <c r="F32" s="212">
        <f t="shared" si="6"/>
        <v>45070</v>
      </c>
      <c r="G32" s="212">
        <f t="shared" si="6"/>
        <v>45071</v>
      </c>
      <c r="H32" s="212">
        <f t="shared" si="6"/>
        <v>45072</v>
      </c>
      <c r="I32" s="212">
        <f t="shared" si="6"/>
        <v>45073</v>
      </c>
      <c r="J32" s="212">
        <f t="shared" si="6"/>
        <v>45074</v>
      </c>
      <c r="K32" s="212">
        <f t="shared" si="6"/>
        <v>45075</v>
      </c>
      <c r="L32" s="212">
        <f t="shared" si="6"/>
        <v>45076</v>
      </c>
      <c r="M32" s="213">
        <f t="shared" si="6"/>
        <v>45077</v>
      </c>
      <c r="P32" s="140" t="s">
        <v>63</v>
      </c>
      <c r="Q32" s="129" t="s">
        <v>53</v>
      </c>
      <c r="R32" s="129" t="s">
        <v>54</v>
      </c>
      <c r="S32" s="129" t="s">
        <v>55</v>
      </c>
      <c r="T32" s="129" t="s">
        <v>56</v>
      </c>
      <c r="U32" s="129" t="s">
        <v>57</v>
      </c>
      <c r="V32" s="130" t="s">
        <v>17</v>
      </c>
    </row>
    <row r="33" spans="2:22" ht="22" customHeight="1" thickBot="1">
      <c r="B33" s="149" t="s">
        <v>60</v>
      </c>
      <c r="C33" s="214">
        <f>C32</f>
        <v>45067</v>
      </c>
      <c r="D33" s="214">
        <f t="shared" ref="D33:M33" si="7">D32</f>
        <v>45068</v>
      </c>
      <c r="E33" s="214">
        <f t="shared" si="7"/>
        <v>45069</v>
      </c>
      <c r="F33" s="214">
        <f t="shared" si="7"/>
        <v>45070</v>
      </c>
      <c r="G33" s="214">
        <f t="shared" si="7"/>
        <v>45071</v>
      </c>
      <c r="H33" s="214">
        <f t="shared" si="7"/>
        <v>45072</v>
      </c>
      <c r="I33" s="214">
        <f t="shared" si="7"/>
        <v>45073</v>
      </c>
      <c r="J33" s="214">
        <f t="shared" si="7"/>
        <v>45074</v>
      </c>
      <c r="K33" s="214">
        <f t="shared" si="7"/>
        <v>45075</v>
      </c>
      <c r="L33" s="214">
        <f t="shared" si="7"/>
        <v>45076</v>
      </c>
      <c r="M33" s="215">
        <f t="shared" si="7"/>
        <v>45077</v>
      </c>
      <c r="P33" s="148" t="s">
        <v>61</v>
      </c>
      <c r="Q33" s="216" t="str">
        <f>DAY(C17)&amp;"-"&amp;DAY(I17)&amp;"日"</f>
        <v>1-7日</v>
      </c>
      <c r="R33" s="216" t="str">
        <f>DAY(J17)&amp;"-"&amp;DAY(P17)&amp;"日"</f>
        <v>8-14日</v>
      </c>
      <c r="S33" s="216" t="str">
        <f>DAY(Q17)&amp;"-"&amp;DAY(C32)&amp;"日"</f>
        <v>15-21日</v>
      </c>
      <c r="T33" s="216" t="str">
        <f>DAY(D32)&amp;"-"&amp;DAY(J32)&amp;"日"</f>
        <v>22-28日</v>
      </c>
      <c r="U33" s="216" t="str">
        <f>DAY(K32)&amp;"-"&amp;DAY(M32)&amp;"日"</f>
        <v>29-31日</v>
      </c>
      <c r="V33" s="141" t="str">
        <f>DAY(C17)&amp;"-"&amp;DAY(M32)&amp;"日"</f>
        <v>1-31日</v>
      </c>
    </row>
    <row r="34" spans="2:22" ht="22" customHeight="1" thickTop="1">
      <c r="B34" s="264" t="str">
        <f>設定!J5</f>
        <v>食費</v>
      </c>
      <c r="C34" s="127"/>
      <c r="D34" s="127"/>
      <c r="E34" s="218"/>
      <c r="F34" s="136"/>
      <c r="G34" s="127"/>
      <c r="H34" s="127"/>
      <c r="I34" s="127"/>
      <c r="J34" s="127"/>
      <c r="K34" s="127"/>
      <c r="L34" s="218"/>
      <c r="M34" s="147"/>
      <c r="P34" s="154" t="str">
        <f>設定!J5</f>
        <v>食費</v>
      </c>
      <c r="Q34" s="252">
        <f>SUM(C19:I19)</f>
        <v>0</v>
      </c>
      <c r="R34" s="252">
        <f>SUM(J19:P19)</f>
        <v>0</v>
      </c>
      <c r="S34" s="252">
        <f>SUM(Q19:V19,C34)</f>
        <v>0</v>
      </c>
      <c r="T34" s="252">
        <f>SUM(D34:J34)</f>
        <v>0</v>
      </c>
      <c r="U34" s="252">
        <f>SUM(K34:M34)</f>
        <v>0</v>
      </c>
      <c r="V34" s="253">
        <f>SUM(Q34:U34)</f>
        <v>0</v>
      </c>
    </row>
    <row r="35" spans="2:22" ht="22" customHeight="1">
      <c r="B35" s="265">
        <f>設定!J6</f>
        <v>0</v>
      </c>
      <c r="C35" s="125"/>
      <c r="D35" s="125"/>
      <c r="E35" s="125"/>
      <c r="F35" s="137"/>
      <c r="G35" s="125"/>
      <c r="H35" s="125"/>
      <c r="I35" s="125"/>
      <c r="J35" s="125"/>
      <c r="K35" s="125"/>
      <c r="L35" s="125"/>
      <c r="M35" s="146"/>
      <c r="P35" s="158">
        <f>設定!J6</f>
        <v>0</v>
      </c>
      <c r="Q35" s="254">
        <f t="shared" ref="Q35:Q43" si="8">SUM(C20:I20)</f>
        <v>0</v>
      </c>
      <c r="R35" s="254">
        <f t="shared" ref="R35:R43" si="9">SUM(J20:P20)</f>
        <v>0</v>
      </c>
      <c r="S35" s="254">
        <f t="shared" ref="S35:S43" si="10">SUM(Q20:V20,C35)</f>
        <v>0</v>
      </c>
      <c r="T35" s="254">
        <f>SUM(D35:J35)</f>
        <v>0</v>
      </c>
      <c r="U35" s="255">
        <f>SUM(K35:M35)</f>
        <v>0</v>
      </c>
      <c r="V35" s="256">
        <f>SUM(Q35:U35)</f>
        <v>0</v>
      </c>
    </row>
    <row r="36" spans="2:22" ht="22" customHeight="1">
      <c r="B36" s="264">
        <f>設定!J7</f>
        <v>0</v>
      </c>
      <c r="C36" s="127"/>
      <c r="D36" s="127"/>
      <c r="E36" s="127"/>
      <c r="F36" s="136"/>
      <c r="G36" s="127"/>
      <c r="H36" s="127"/>
      <c r="I36" s="127"/>
      <c r="J36" s="127"/>
      <c r="K36" s="127"/>
      <c r="L36" s="127"/>
      <c r="M36" s="147"/>
      <c r="P36" s="257">
        <f>設定!J7</f>
        <v>0</v>
      </c>
      <c r="Q36" s="258">
        <f t="shared" si="8"/>
        <v>0</v>
      </c>
      <c r="R36" s="258">
        <f t="shared" si="9"/>
        <v>0</v>
      </c>
      <c r="S36" s="258">
        <f t="shared" si="10"/>
        <v>0</v>
      </c>
      <c r="T36" s="258">
        <f t="shared" ref="T36:T43" si="11">SUM(D36:J36)</f>
        <v>0</v>
      </c>
      <c r="U36" s="252">
        <f t="shared" ref="U36:U43" si="12">SUM(K36:M36)</f>
        <v>0</v>
      </c>
      <c r="V36" s="259">
        <f t="shared" ref="V36:V43" si="13">SUM(Q36:U36)</f>
        <v>0</v>
      </c>
    </row>
    <row r="37" spans="2:22" ht="22" customHeight="1">
      <c r="B37" s="265">
        <f>設定!J8</f>
        <v>0</v>
      </c>
      <c r="C37" s="125"/>
      <c r="D37" s="125"/>
      <c r="E37" s="125"/>
      <c r="F37" s="137"/>
      <c r="G37" s="125"/>
      <c r="H37" s="125"/>
      <c r="I37" s="125"/>
      <c r="J37" s="125"/>
      <c r="K37" s="125"/>
      <c r="L37" s="125"/>
      <c r="M37" s="146"/>
      <c r="P37" s="158">
        <f>設定!J8</f>
        <v>0</v>
      </c>
      <c r="Q37" s="254">
        <f t="shared" si="8"/>
        <v>0</v>
      </c>
      <c r="R37" s="254">
        <f t="shared" si="9"/>
        <v>0</v>
      </c>
      <c r="S37" s="254">
        <f t="shared" si="10"/>
        <v>0</v>
      </c>
      <c r="T37" s="254">
        <f t="shared" si="11"/>
        <v>0</v>
      </c>
      <c r="U37" s="255">
        <f t="shared" si="12"/>
        <v>0</v>
      </c>
      <c r="V37" s="256">
        <f>SUM(Q37:U37)</f>
        <v>0</v>
      </c>
    </row>
    <row r="38" spans="2:22" ht="22" customHeight="1">
      <c r="B38" s="264">
        <f>設定!J9</f>
        <v>0</v>
      </c>
      <c r="C38" s="127"/>
      <c r="D38" s="127"/>
      <c r="E38" s="127"/>
      <c r="F38" s="136"/>
      <c r="G38" s="127"/>
      <c r="H38" s="127"/>
      <c r="I38" s="127"/>
      <c r="J38" s="127"/>
      <c r="K38" s="127"/>
      <c r="L38" s="127"/>
      <c r="M38" s="147"/>
      <c r="P38" s="257">
        <f>設定!J9</f>
        <v>0</v>
      </c>
      <c r="Q38" s="258">
        <f t="shared" si="8"/>
        <v>0</v>
      </c>
      <c r="R38" s="258">
        <f t="shared" si="9"/>
        <v>0</v>
      </c>
      <c r="S38" s="258">
        <f t="shared" si="10"/>
        <v>0</v>
      </c>
      <c r="T38" s="258">
        <f t="shared" si="11"/>
        <v>0</v>
      </c>
      <c r="U38" s="252">
        <f t="shared" si="12"/>
        <v>0</v>
      </c>
      <c r="V38" s="259">
        <f t="shared" si="13"/>
        <v>0</v>
      </c>
    </row>
    <row r="39" spans="2:22" ht="22" customHeight="1">
      <c r="B39" s="265">
        <f>設定!J10</f>
        <v>0</v>
      </c>
      <c r="C39" s="125"/>
      <c r="D39" s="125"/>
      <c r="E39" s="125"/>
      <c r="F39" s="137"/>
      <c r="G39" s="125"/>
      <c r="H39" s="125"/>
      <c r="I39" s="125"/>
      <c r="J39" s="125"/>
      <c r="K39" s="125"/>
      <c r="L39" s="125"/>
      <c r="M39" s="146"/>
      <c r="P39" s="158">
        <f>設定!J10</f>
        <v>0</v>
      </c>
      <c r="Q39" s="254">
        <f t="shared" si="8"/>
        <v>0</v>
      </c>
      <c r="R39" s="254">
        <f t="shared" si="9"/>
        <v>0</v>
      </c>
      <c r="S39" s="254">
        <f t="shared" si="10"/>
        <v>0</v>
      </c>
      <c r="T39" s="254">
        <f t="shared" si="11"/>
        <v>0</v>
      </c>
      <c r="U39" s="255">
        <f t="shared" si="12"/>
        <v>0</v>
      </c>
      <c r="V39" s="256">
        <f t="shared" si="13"/>
        <v>0</v>
      </c>
    </row>
    <row r="40" spans="2:22" ht="22" customHeight="1">
      <c r="B40" s="264">
        <f>設定!J11</f>
        <v>0</v>
      </c>
      <c r="C40" s="127"/>
      <c r="D40" s="127"/>
      <c r="E40" s="127"/>
      <c r="F40" s="136"/>
      <c r="G40" s="127"/>
      <c r="H40" s="127"/>
      <c r="I40" s="127"/>
      <c r="J40" s="127"/>
      <c r="K40" s="127"/>
      <c r="L40" s="127"/>
      <c r="M40" s="147"/>
      <c r="P40" s="257">
        <f>設定!J11</f>
        <v>0</v>
      </c>
      <c r="Q40" s="258">
        <f t="shared" si="8"/>
        <v>0</v>
      </c>
      <c r="R40" s="258">
        <f t="shared" si="9"/>
        <v>0</v>
      </c>
      <c r="S40" s="258">
        <f t="shared" si="10"/>
        <v>0</v>
      </c>
      <c r="T40" s="258">
        <f t="shared" si="11"/>
        <v>0</v>
      </c>
      <c r="U40" s="252">
        <f t="shared" si="12"/>
        <v>0</v>
      </c>
      <c r="V40" s="259">
        <f>SUM(Q40:U40)</f>
        <v>0</v>
      </c>
    </row>
    <row r="41" spans="2:22" ht="22" customHeight="1">
      <c r="B41" s="265">
        <f>設定!J12</f>
        <v>0</v>
      </c>
      <c r="C41" s="125"/>
      <c r="D41" s="125"/>
      <c r="E41" s="125"/>
      <c r="F41" s="137"/>
      <c r="G41" s="125"/>
      <c r="H41" s="125"/>
      <c r="I41" s="125"/>
      <c r="J41" s="125"/>
      <c r="K41" s="125"/>
      <c r="L41" s="125"/>
      <c r="M41" s="146"/>
      <c r="P41" s="158">
        <f>設定!J12</f>
        <v>0</v>
      </c>
      <c r="Q41" s="254">
        <f t="shared" si="8"/>
        <v>0</v>
      </c>
      <c r="R41" s="254">
        <f t="shared" si="9"/>
        <v>0</v>
      </c>
      <c r="S41" s="254">
        <f t="shared" si="10"/>
        <v>0</v>
      </c>
      <c r="T41" s="254">
        <f t="shared" si="11"/>
        <v>0</v>
      </c>
      <c r="U41" s="255">
        <f t="shared" si="12"/>
        <v>0</v>
      </c>
      <c r="V41" s="256">
        <f t="shared" si="13"/>
        <v>0</v>
      </c>
    </row>
    <row r="42" spans="2:22" ht="22" customHeight="1">
      <c r="B42" s="264">
        <f>設定!J13</f>
        <v>0</v>
      </c>
      <c r="C42" s="127"/>
      <c r="D42" s="127"/>
      <c r="E42" s="127"/>
      <c r="F42" s="136"/>
      <c r="G42" s="127"/>
      <c r="H42" s="127"/>
      <c r="I42" s="127"/>
      <c r="J42" s="127"/>
      <c r="K42" s="127"/>
      <c r="L42" s="127"/>
      <c r="M42" s="147"/>
      <c r="P42" s="257">
        <f>設定!J13</f>
        <v>0</v>
      </c>
      <c r="Q42" s="258">
        <f t="shared" si="8"/>
        <v>0</v>
      </c>
      <c r="R42" s="258">
        <f t="shared" si="9"/>
        <v>0</v>
      </c>
      <c r="S42" s="258">
        <f t="shared" si="10"/>
        <v>0</v>
      </c>
      <c r="T42" s="258">
        <f t="shared" si="11"/>
        <v>0</v>
      </c>
      <c r="U42" s="252">
        <f t="shared" si="12"/>
        <v>0</v>
      </c>
      <c r="V42" s="259">
        <f t="shared" si="13"/>
        <v>0</v>
      </c>
    </row>
    <row r="43" spans="2:22" ht="22" customHeight="1">
      <c r="B43" s="265">
        <f>設定!J14</f>
        <v>0</v>
      </c>
      <c r="C43" s="125"/>
      <c r="D43" s="125"/>
      <c r="E43" s="125"/>
      <c r="F43" s="137"/>
      <c r="G43" s="125"/>
      <c r="H43" s="125"/>
      <c r="I43" s="125"/>
      <c r="J43" s="125"/>
      <c r="K43" s="125"/>
      <c r="L43" s="125"/>
      <c r="M43" s="146"/>
      <c r="P43" s="158">
        <f>設定!J14</f>
        <v>0</v>
      </c>
      <c r="Q43" s="254">
        <f t="shared" si="8"/>
        <v>0</v>
      </c>
      <c r="R43" s="254">
        <f t="shared" si="9"/>
        <v>0</v>
      </c>
      <c r="S43" s="254">
        <f t="shared" si="10"/>
        <v>0</v>
      </c>
      <c r="T43" s="254">
        <f t="shared" si="11"/>
        <v>0</v>
      </c>
      <c r="U43" s="255">
        <f t="shared" si="12"/>
        <v>0</v>
      </c>
      <c r="V43" s="256">
        <f t="shared" si="13"/>
        <v>0</v>
      </c>
    </row>
    <row r="44" spans="2:22" s="178" customFormat="1" ht="22" customHeight="1">
      <c r="B44" s="266" t="s">
        <v>47</v>
      </c>
      <c r="C44" s="179"/>
      <c r="D44" s="179"/>
      <c r="E44" s="179"/>
      <c r="F44" s="182"/>
      <c r="G44" s="179"/>
      <c r="H44" s="179"/>
      <c r="I44" s="179"/>
      <c r="J44" s="179"/>
      <c r="K44" s="179"/>
      <c r="L44" s="179"/>
      <c r="M44" s="181"/>
      <c r="N44" s="104"/>
      <c r="P44" s="269" t="s">
        <v>47</v>
      </c>
      <c r="Q44" s="159"/>
      <c r="R44" s="159"/>
      <c r="S44" s="159"/>
      <c r="T44" s="159"/>
      <c r="U44" s="159"/>
      <c r="V44" s="177"/>
    </row>
    <row r="45" spans="2:22" ht="22" customHeight="1" thickBot="1">
      <c r="B45" s="267" t="s">
        <v>17</v>
      </c>
      <c r="C45" s="120">
        <f t="shared" ref="C45:L45" si="14">SUM(C34:C43)</f>
        <v>0</v>
      </c>
      <c r="D45" s="120">
        <f>SUM(D34:D43)</f>
        <v>0</v>
      </c>
      <c r="E45" s="120">
        <f t="shared" si="14"/>
        <v>0</v>
      </c>
      <c r="F45" s="135">
        <f t="shared" si="14"/>
        <v>0</v>
      </c>
      <c r="G45" s="120">
        <f t="shared" si="14"/>
        <v>0</v>
      </c>
      <c r="H45" s="120">
        <f>SUM(H34:H43)</f>
        <v>0</v>
      </c>
      <c r="I45" s="120">
        <f t="shared" si="14"/>
        <v>0</v>
      </c>
      <c r="J45" s="120">
        <f>SUM(J34:J43)</f>
        <v>0</v>
      </c>
      <c r="K45" s="120">
        <f t="shared" si="14"/>
        <v>0</v>
      </c>
      <c r="L45" s="120">
        <f t="shared" si="14"/>
        <v>0</v>
      </c>
      <c r="M45" s="270">
        <f>SUM(M34:M43)</f>
        <v>0</v>
      </c>
      <c r="P45" s="260" t="s">
        <v>17</v>
      </c>
      <c r="Q45" s="261">
        <f>SUM(Q34:Q43)</f>
        <v>0</v>
      </c>
      <c r="R45" s="261">
        <f>SUM(R34:R43)</f>
        <v>0</v>
      </c>
      <c r="S45" s="261">
        <f t="shared" ref="S45:V45" si="15">SUM(S34:S43)</f>
        <v>0</v>
      </c>
      <c r="T45" s="261">
        <f t="shared" si="15"/>
        <v>0</v>
      </c>
      <c r="U45" s="261">
        <f t="shared" si="15"/>
        <v>0</v>
      </c>
      <c r="V45" s="262">
        <f t="shared" si="15"/>
        <v>0</v>
      </c>
    </row>
    <row r="46" spans="2:22" ht="19" thickTop="1"/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T9:V9"/>
    <mergeCell ref="T10:V10"/>
    <mergeCell ref="T11:V11"/>
    <mergeCell ref="T12:V12"/>
    <mergeCell ref="T13:V13"/>
    <mergeCell ref="P2:R2"/>
    <mergeCell ref="T2:V2"/>
    <mergeCell ref="T3:V3"/>
    <mergeCell ref="T6:V6"/>
    <mergeCell ref="T7:V7"/>
    <mergeCell ref="D2:E2"/>
    <mergeCell ref="G2:H2"/>
    <mergeCell ref="I2:J2"/>
    <mergeCell ref="K2:L2"/>
    <mergeCell ref="M2:N2"/>
  </mergeCells>
  <phoneticPr fontId="1"/>
  <conditionalFormatting sqref="K15 J19:J20 J29">
    <cfRule type="expression" dxfId="338" priority="43">
      <formula>#REF!="浪費"</formula>
    </cfRule>
    <cfRule type="expression" dxfId="337" priority="44">
      <formula>#REF!="投資"</formula>
    </cfRule>
    <cfRule type="expression" dxfId="336" priority="45">
      <formula>#REF!="不明"</formula>
    </cfRule>
  </conditionalFormatting>
  <conditionalFormatting sqref="J15 I19:I20 I29 J46:J137">
    <cfRule type="expression" dxfId="335" priority="40">
      <formula>#REF!="浪費"</formula>
    </cfRule>
    <cfRule type="expression" dxfId="334" priority="41">
      <formula>#REF!="投資"</formula>
    </cfRule>
    <cfRule type="expression" dxfId="333" priority="42">
      <formula>#REF!="不明"</formula>
    </cfRule>
  </conditionalFormatting>
  <conditionalFormatting sqref="C30:P30 T30:V30 C45:M45">
    <cfRule type="cellIs" dxfId="332" priority="38" operator="equal">
      <formula>0</formula>
    </cfRule>
  </conditionalFormatting>
  <conditionalFormatting sqref="Q30:S30">
    <cfRule type="cellIs" dxfId="331" priority="36" operator="equal">
      <formula>0</formula>
    </cfRule>
  </conditionalFormatting>
  <conditionalFormatting sqref="J21:J28">
    <cfRule type="expression" dxfId="330" priority="32">
      <formula>#REF!="浪費"</formula>
    </cfRule>
    <cfRule type="expression" dxfId="329" priority="33">
      <formula>#REF!="投資"</formula>
    </cfRule>
    <cfRule type="expression" dxfId="328" priority="34">
      <formula>#REF!="不明"</formula>
    </cfRule>
  </conditionalFormatting>
  <conditionalFormatting sqref="I21:I28">
    <cfRule type="expression" dxfId="327" priority="29">
      <formula>#REF!="浪費"</formula>
    </cfRule>
    <cfRule type="expression" dxfId="326" priority="30">
      <formula>#REF!="投資"</formula>
    </cfRule>
    <cfRule type="expression" dxfId="325" priority="31">
      <formula>#REF!="不明"</formula>
    </cfRule>
  </conditionalFormatting>
  <conditionalFormatting sqref="J34:J43">
    <cfRule type="expression" dxfId="324" priority="26">
      <formula>#REF!="浪費"</formula>
    </cfRule>
    <cfRule type="expression" dxfId="323" priority="27">
      <formula>#REF!="投資"</formula>
    </cfRule>
    <cfRule type="expression" dxfId="322" priority="28">
      <formula>#REF!="不明"</formula>
    </cfRule>
  </conditionalFormatting>
  <conditionalFormatting sqref="I34:I43">
    <cfRule type="expression" dxfId="321" priority="23">
      <formula>#REF!="浪費"</formula>
    </cfRule>
    <cfRule type="expression" dxfId="320" priority="24">
      <formula>#REF!="投資"</formula>
    </cfRule>
    <cfRule type="expression" dxfId="319" priority="25">
      <formula>#REF!="不明"</formula>
    </cfRule>
  </conditionalFormatting>
  <conditionalFormatting sqref="J44">
    <cfRule type="expression" dxfId="318" priority="20">
      <formula>#REF!="浪費"</formula>
    </cfRule>
    <cfRule type="expression" dxfId="317" priority="21">
      <formula>#REF!="投資"</formula>
    </cfRule>
    <cfRule type="expression" dxfId="316" priority="22">
      <formula>#REF!="不明"</formula>
    </cfRule>
  </conditionalFormatting>
  <conditionalFormatting sqref="I44">
    <cfRule type="expression" dxfId="315" priority="17">
      <formula>#REF!="浪費"</formula>
    </cfRule>
    <cfRule type="expression" dxfId="314" priority="18">
      <formula>#REF!="投資"</formula>
    </cfRule>
    <cfRule type="expression" dxfId="313" priority="19">
      <formula>#REF!="不明"</formula>
    </cfRule>
  </conditionalFormatting>
  <conditionalFormatting sqref="C30:V30 C45:M45">
    <cfRule type="cellIs" dxfId="312" priority="15" operator="equal">
      <formula>0</formula>
    </cfRule>
  </conditionalFormatting>
  <conditionalFormatting sqref="T3:V3">
    <cfRule type="cellIs" dxfId="311" priority="14" operator="equal">
      <formula>0</formula>
    </cfRule>
  </conditionalFormatting>
  <conditionalFormatting sqref="C17:V18">
    <cfRule type="expression" dxfId="310" priority="11">
      <formula>C$16=1</formula>
    </cfRule>
    <cfRule type="expression" dxfId="309" priority="12">
      <formula>C$16=7</formula>
    </cfRule>
    <cfRule type="expression" dxfId="308" priority="13">
      <formula>COUNTIF(祝日,C$17)=1</formula>
    </cfRule>
  </conditionalFormatting>
  <conditionalFormatting sqref="C32:M33">
    <cfRule type="expression" dxfId="307" priority="8">
      <formula>C$31=7</formula>
    </cfRule>
    <cfRule type="expression" dxfId="306" priority="9">
      <formula>C$31=1</formula>
    </cfRule>
    <cfRule type="expression" dxfId="305" priority="10">
      <formula>COUNTIF(祝日,C$32)=1</formula>
    </cfRule>
  </conditionalFormatting>
  <conditionalFormatting sqref="Q44:V45">
    <cfRule type="cellIs" dxfId="304" priority="4" operator="equal">
      <formula>0</formula>
    </cfRule>
  </conditionalFormatting>
  <conditionalFormatting sqref="Q34:V43">
    <cfRule type="cellIs" dxfId="303" priority="3" operator="equal">
      <formula>0</formula>
    </cfRule>
  </conditionalFormatting>
  <conditionalFormatting sqref="E14 H14 J14 L14 N14 Q14 R4:R14">
    <cfRule type="cellIs" dxfId="302" priority="2" operator="equal">
      <formula>0</formula>
    </cfRule>
  </conditionalFormatting>
  <conditionalFormatting sqref="T7:V7 T10:V10 T13:V13">
    <cfRule type="cellIs" dxfId="301" priority="1" operator="equal">
      <formula>0</formula>
    </cfRule>
  </conditionalFormatting>
  <pageMargins left="0" right="0" top="0" bottom="0" header="0.31496062992125984" footer="0.31496062992125984"/>
  <pageSetup paperSize="9" scale="6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5AC06-2BC3-4445-8CEB-796B3E48F32B}">
  <sheetPr>
    <tabColor theme="8" tint="0.59999389629810485"/>
    <pageSetUpPr fitToPage="1"/>
  </sheetPr>
  <dimension ref="A1:AH46"/>
  <sheetViews>
    <sheetView showGridLines="0" workbookViewId="0">
      <selection activeCell="C19" sqref="C19"/>
    </sheetView>
  </sheetViews>
  <sheetFormatPr baseColWidth="10" defaultColWidth="8.83203125" defaultRowHeight="18"/>
  <cols>
    <col min="1" max="1" width="3.6640625" style="105" customWidth="1"/>
    <col min="2" max="2" width="11.1640625" style="114" customWidth="1"/>
    <col min="3" max="5" width="11.1640625" style="101" customWidth="1"/>
    <col min="6" max="6" width="11.1640625" style="105" customWidth="1"/>
    <col min="7" max="8" width="11.1640625" style="101" customWidth="1"/>
    <col min="9" max="9" width="11.1640625" style="103" customWidth="1"/>
    <col min="10" max="10" width="11.1640625" style="102" customWidth="1"/>
    <col min="11" max="11" width="11.1640625" style="103" customWidth="1"/>
    <col min="12" max="12" width="11.1640625" style="104" customWidth="1"/>
    <col min="13" max="22" width="11.1640625" style="103" customWidth="1"/>
    <col min="23" max="34" width="10.6640625" style="105" customWidth="1"/>
    <col min="35" max="46" width="8.6640625" style="105" customWidth="1"/>
    <col min="47" max="16384" width="8.83203125" style="105"/>
  </cols>
  <sheetData>
    <row r="1" spans="1:22" ht="40.5" customHeight="1" thickBot="1">
      <c r="A1" s="99"/>
      <c r="B1" s="403"/>
      <c r="C1" s="404"/>
      <c r="D1" s="100"/>
      <c r="E1" s="100"/>
      <c r="F1" s="133"/>
      <c r="I1" s="102"/>
    </row>
    <row r="2" spans="1:22" s="112" customFormat="1" ht="22" customHeight="1" thickTop="1">
      <c r="D2" s="391" t="s">
        <v>10</v>
      </c>
      <c r="E2" s="392"/>
      <c r="F2" s="170"/>
      <c r="G2" s="391" t="s">
        <v>135</v>
      </c>
      <c r="H2" s="392"/>
      <c r="I2" s="391" t="s">
        <v>136</v>
      </c>
      <c r="J2" s="392"/>
      <c r="K2" s="391" t="s">
        <v>137</v>
      </c>
      <c r="L2" s="392"/>
      <c r="M2" s="391" t="s">
        <v>138</v>
      </c>
      <c r="N2" s="392"/>
      <c r="O2" s="170"/>
      <c r="P2" s="388" t="s">
        <v>139</v>
      </c>
      <c r="Q2" s="389"/>
      <c r="R2" s="390"/>
      <c r="S2" s="171"/>
      <c r="T2" s="394" t="s">
        <v>140</v>
      </c>
      <c r="U2" s="395"/>
      <c r="V2" s="396"/>
    </row>
    <row r="3" spans="1:22" s="112" customFormat="1" ht="22" customHeight="1" thickBot="1">
      <c r="D3" s="131" t="s">
        <v>11</v>
      </c>
      <c r="E3" s="132" t="s">
        <v>9</v>
      </c>
      <c r="F3" s="98"/>
      <c r="G3" s="131" t="s">
        <v>11</v>
      </c>
      <c r="H3" s="132" t="s">
        <v>9</v>
      </c>
      <c r="I3" s="131" t="s">
        <v>11</v>
      </c>
      <c r="J3" s="132" t="s">
        <v>9</v>
      </c>
      <c r="K3" s="131" t="s">
        <v>19</v>
      </c>
      <c r="L3" s="132" t="s">
        <v>9</v>
      </c>
      <c r="M3" s="131" t="s">
        <v>19</v>
      </c>
      <c r="N3" s="132" t="s">
        <v>9</v>
      </c>
      <c r="O3" s="98"/>
      <c r="P3" s="131" t="s">
        <v>19</v>
      </c>
      <c r="Q3" s="234" t="s">
        <v>41</v>
      </c>
      <c r="R3" s="132" t="s">
        <v>9</v>
      </c>
      <c r="T3" s="405">
        <f>特別費!P36</f>
        <v>0</v>
      </c>
      <c r="U3" s="406"/>
      <c r="V3" s="407"/>
    </row>
    <row r="4" spans="1:22" s="112" customFormat="1" ht="22" customHeight="1" thickTop="1">
      <c r="D4" s="231">
        <f>設定!B5</f>
        <v>0</v>
      </c>
      <c r="E4" s="227"/>
      <c r="F4" s="153"/>
      <c r="G4" s="231" t="str">
        <f>設定!D5</f>
        <v>所得税</v>
      </c>
      <c r="H4" s="227"/>
      <c r="I4" s="231">
        <f>設定!F5</f>
        <v>0</v>
      </c>
      <c r="J4" s="227"/>
      <c r="K4" s="228"/>
      <c r="L4" s="229"/>
      <c r="M4" s="231" t="str">
        <f>設定!H5</f>
        <v>住居費</v>
      </c>
      <c r="N4" s="227"/>
      <c r="O4" s="153"/>
      <c r="P4" s="231" t="str">
        <f>設定!J5</f>
        <v>食費</v>
      </c>
      <c r="Q4" s="230"/>
      <c r="R4" s="233">
        <f t="shared" ref="R4:R13" si="0">V34</f>
        <v>0</v>
      </c>
      <c r="T4" s="113"/>
      <c r="U4" s="113"/>
      <c r="V4" s="113"/>
    </row>
    <row r="5" spans="1:22" s="112" customFormat="1" ht="22" customHeight="1" thickBot="1">
      <c r="D5" s="231">
        <f>設定!B6</f>
        <v>0</v>
      </c>
      <c r="E5" s="227"/>
      <c r="F5" s="153"/>
      <c r="G5" s="231" t="str">
        <f>設定!D6</f>
        <v>住民税</v>
      </c>
      <c r="H5" s="227"/>
      <c r="I5" s="231">
        <f>設定!F6</f>
        <v>0</v>
      </c>
      <c r="J5" s="227"/>
      <c r="K5" s="228"/>
      <c r="L5" s="229"/>
      <c r="M5" s="231">
        <f>設定!H6</f>
        <v>0</v>
      </c>
      <c r="N5" s="227"/>
      <c r="O5" s="153"/>
      <c r="P5" s="231">
        <f>設定!J6</f>
        <v>0</v>
      </c>
      <c r="Q5" s="230"/>
      <c r="R5" s="233">
        <f t="shared" si="0"/>
        <v>0</v>
      </c>
      <c r="T5" s="134" t="s">
        <v>141</v>
      </c>
      <c r="U5" s="172"/>
      <c r="V5" s="172"/>
    </row>
    <row r="6" spans="1:22" s="112" customFormat="1" ht="22" customHeight="1" thickTop="1">
      <c r="D6" s="231">
        <f>設定!B7</f>
        <v>0</v>
      </c>
      <c r="E6" s="227"/>
      <c r="F6" s="153"/>
      <c r="G6" s="231" t="str">
        <f>設定!D7</f>
        <v>健康保険</v>
      </c>
      <c r="H6" s="227"/>
      <c r="I6" s="231">
        <f>設定!F7</f>
        <v>0</v>
      </c>
      <c r="J6" s="227"/>
      <c r="K6" s="228"/>
      <c r="L6" s="229"/>
      <c r="M6" s="231">
        <f>設定!H7</f>
        <v>0</v>
      </c>
      <c r="N6" s="227"/>
      <c r="O6" s="153"/>
      <c r="P6" s="231">
        <f>設定!J7</f>
        <v>0</v>
      </c>
      <c r="Q6" s="230"/>
      <c r="R6" s="233">
        <f t="shared" si="0"/>
        <v>0</v>
      </c>
      <c r="T6" s="394" t="s">
        <v>41</v>
      </c>
      <c r="U6" s="395"/>
      <c r="V6" s="396"/>
    </row>
    <row r="7" spans="1:22" s="112" customFormat="1" ht="22" customHeight="1" thickBot="1">
      <c r="D7" s="231">
        <f>設定!B8</f>
        <v>0</v>
      </c>
      <c r="E7" s="227"/>
      <c r="F7" s="153"/>
      <c r="G7" s="231" t="str">
        <f>設定!D8</f>
        <v>厚生年金</v>
      </c>
      <c r="H7" s="227"/>
      <c r="I7" s="231">
        <f>設定!F8</f>
        <v>0</v>
      </c>
      <c r="J7" s="227"/>
      <c r="K7" s="228"/>
      <c r="L7" s="229"/>
      <c r="M7" s="231">
        <f>設定!H8</f>
        <v>0</v>
      </c>
      <c r="N7" s="227"/>
      <c r="O7" s="153"/>
      <c r="P7" s="231">
        <f>設定!J8</f>
        <v>0</v>
      </c>
      <c r="Q7" s="230"/>
      <c r="R7" s="233">
        <f t="shared" si="0"/>
        <v>0</v>
      </c>
      <c r="T7" s="397">
        <f>E14-SUM(H14,J14,N14,T3,L14)</f>
        <v>0</v>
      </c>
      <c r="U7" s="398"/>
      <c r="V7" s="399"/>
    </row>
    <row r="8" spans="1:22" s="112" customFormat="1" ht="22" customHeight="1" thickTop="1" thickBot="1">
      <c r="D8" s="231">
        <f>設定!B9</f>
        <v>0</v>
      </c>
      <c r="E8" s="227"/>
      <c r="F8" s="153"/>
      <c r="G8" s="231">
        <f>設定!D9</f>
        <v>0</v>
      </c>
      <c r="H8" s="227"/>
      <c r="I8" s="231">
        <f>設定!F9</f>
        <v>0</v>
      </c>
      <c r="J8" s="227"/>
      <c r="K8" s="228"/>
      <c r="L8" s="229"/>
      <c r="M8" s="231">
        <f>設定!H9</f>
        <v>0</v>
      </c>
      <c r="N8" s="227"/>
      <c r="O8" s="153"/>
      <c r="P8" s="231">
        <f>設定!J9</f>
        <v>0</v>
      </c>
      <c r="Q8" s="230"/>
      <c r="R8" s="233">
        <f t="shared" si="0"/>
        <v>0</v>
      </c>
      <c r="T8" s="190" t="s">
        <v>142</v>
      </c>
      <c r="U8" s="190"/>
      <c r="V8" s="190"/>
    </row>
    <row r="9" spans="1:22" s="112" customFormat="1" ht="22" customHeight="1" thickTop="1">
      <c r="D9" s="231">
        <f>設定!B10</f>
        <v>0</v>
      </c>
      <c r="E9" s="227"/>
      <c r="F9" s="153"/>
      <c r="G9" s="231">
        <f>設定!D10</f>
        <v>0</v>
      </c>
      <c r="H9" s="227"/>
      <c r="I9" s="231">
        <f>設定!F10</f>
        <v>0</v>
      </c>
      <c r="J9" s="227"/>
      <c r="K9" s="228"/>
      <c r="L9" s="229"/>
      <c r="M9" s="231">
        <f>設定!H10</f>
        <v>0</v>
      </c>
      <c r="N9" s="227"/>
      <c r="O9" s="153"/>
      <c r="P9" s="231">
        <f>設定!J10</f>
        <v>0</v>
      </c>
      <c r="Q9" s="230"/>
      <c r="R9" s="233">
        <f t="shared" si="0"/>
        <v>0</v>
      </c>
      <c r="T9" s="394" t="s">
        <v>29</v>
      </c>
      <c r="U9" s="395"/>
      <c r="V9" s="396"/>
    </row>
    <row r="10" spans="1:22" s="112" customFormat="1" ht="22" customHeight="1" thickBot="1">
      <c r="D10" s="231">
        <f>設定!B11</f>
        <v>0</v>
      </c>
      <c r="E10" s="227"/>
      <c r="F10" s="153"/>
      <c r="G10" s="231">
        <f>設定!D11</f>
        <v>0</v>
      </c>
      <c r="H10" s="227"/>
      <c r="I10" s="231">
        <f>設定!F11</f>
        <v>0</v>
      </c>
      <c r="J10" s="227"/>
      <c r="K10" s="228"/>
      <c r="L10" s="229"/>
      <c r="M10" s="231">
        <f>設定!H11</f>
        <v>0</v>
      </c>
      <c r="N10" s="227"/>
      <c r="O10" s="153"/>
      <c r="P10" s="231">
        <f>設定!J11</f>
        <v>0</v>
      </c>
      <c r="Q10" s="230"/>
      <c r="R10" s="233">
        <f t="shared" si="0"/>
        <v>0</v>
      </c>
      <c r="T10" s="400">
        <f>SUM(H14,J14,N14,R14,T3,L14)</f>
        <v>0</v>
      </c>
      <c r="U10" s="401"/>
      <c r="V10" s="402"/>
    </row>
    <row r="11" spans="1:22" s="112" customFormat="1" ht="22" customHeight="1" thickTop="1" thickBot="1">
      <c r="D11" s="231">
        <f>設定!B12</f>
        <v>0</v>
      </c>
      <c r="E11" s="227"/>
      <c r="F11" s="153"/>
      <c r="G11" s="231">
        <f>設定!D12</f>
        <v>0</v>
      </c>
      <c r="H11" s="227"/>
      <c r="I11" s="231">
        <f>設定!F12</f>
        <v>0</v>
      </c>
      <c r="J11" s="227"/>
      <c r="K11" s="228"/>
      <c r="L11" s="229"/>
      <c r="M11" s="231">
        <f>設定!H12</f>
        <v>0</v>
      </c>
      <c r="N11" s="227"/>
      <c r="O11" s="153"/>
      <c r="P11" s="231">
        <f>設定!J12</f>
        <v>0</v>
      </c>
      <c r="Q11" s="230"/>
      <c r="R11" s="233">
        <f t="shared" si="0"/>
        <v>0</v>
      </c>
      <c r="T11" s="393" t="s">
        <v>58</v>
      </c>
      <c r="U11" s="393"/>
      <c r="V11" s="393"/>
    </row>
    <row r="12" spans="1:22" s="112" customFormat="1" ht="22" customHeight="1" thickTop="1">
      <c r="D12" s="231">
        <f>設定!B13</f>
        <v>0</v>
      </c>
      <c r="E12" s="227"/>
      <c r="F12" s="153"/>
      <c r="G12" s="231">
        <f>設定!D13</f>
        <v>0</v>
      </c>
      <c r="H12" s="227"/>
      <c r="I12" s="231">
        <f>設定!F13</f>
        <v>0</v>
      </c>
      <c r="J12" s="227"/>
      <c r="K12" s="228"/>
      <c r="L12" s="229"/>
      <c r="M12" s="231">
        <f>設定!H13</f>
        <v>0</v>
      </c>
      <c r="N12" s="227"/>
      <c r="O12" s="153"/>
      <c r="P12" s="231">
        <f>設定!J13</f>
        <v>0</v>
      </c>
      <c r="Q12" s="230"/>
      <c r="R12" s="233">
        <f t="shared" si="0"/>
        <v>0</v>
      </c>
      <c r="T12" s="394" t="s">
        <v>59</v>
      </c>
      <c r="U12" s="395"/>
      <c r="V12" s="396"/>
    </row>
    <row r="13" spans="1:22" s="112" customFormat="1" ht="22" customHeight="1" thickBot="1">
      <c r="D13" s="231">
        <f>設定!B14</f>
        <v>0</v>
      </c>
      <c r="E13" s="227"/>
      <c r="F13" s="153"/>
      <c r="G13" s="231">
        <f>設定!D14</f>
        <v>0</v>
      </c>
      <c r="H13" s="227"/>
      <c r="I13" s="231">
        <f>設定!F14</f>
        <v>0</v>
      </c>
      <c r="J13" s="227"/>
      <c r="K13" s="228"/>
      <c r="L13" s="229"/>
      <c r="M13" s="231">
        <f>設定!H14</f>
        <v>0</v>
      </c>
      <c r="N13" s="227"/>
      <c r="O13" s="153"/>
      <c r="P13" s="231">
        <f>設定!J14</f>
        <v>0</v>
      </c>
      <c r="Q13" s="230"/>
      <c r="R13" s="233">
        <f t="shared" si="0"/>
        <v>0</v>
      </c>
      <c r="T13" s="397">
        <f>E14-T10</f>
        <v>0</v>
      </c>
      <c r="U13" s="398"/>
      <c r="V13" s="399"/>
    </row>
    <row r="14" spans="1:22" s="112" customFormat="1" ht="22" customHeight="1" thickTop="1" thickBot="1">
      <c r="B14" s="221">
        <v>2023</v>
      </c>
      <c r="C14" s="221">
        <v>6</v>
      </c>
      <c r="D14" s="151" t="s">
        <v>17</v>
      </c>
      <c r="E14" s="232">
        <f>SUM(E4:E13)</f>
        <v>0</v>
      </c>
      <c r="F14" s="153"/>
      <c r="G14" s="151" t="s">
        <v>17</v>
      </c>
      <c r="H14" s="232">
        <f>SUM(H4:H13)</f>
        <v>0</v>
      </c>
      <c r="I14" s="151" t="s">
        <v>17</v>
      </c>
      <c r="J14" s="232">
        <f>SUM(J4:J13)</f>
        <v>0</v>
      </c>
      <c r="K14" s="151" t="s">
        <v>17</v>
      </c>
      <c r="L14" s="232">
        <f>SUM(L4:L13)</f>
        <v>0</v>
      </c>
      <c r="M14" s="151" t="s">
        <v>17</v>
      </c>
      <c r="N14" s="232">
        <f>SUM(N4:N13)</f>
        <v>0</v>
      </c>
      <c r="O14" s="153"/>
      <c r="P14" s="151" t="s">
        <v>17</v>
      </c>
      <c r="Q14" s="251">
        <f>SUM(Q4:Q13)</f>
        <v>0</v>
      </c>
      <c r="R14" s="232">
        <f>SUM(R4:R13)</f>
        <v>0</v>
      </c>
    </row>
    <row r="15" spans="1:22" s="112" customFormat="1" ht="22" customHeight="1" thickTop="1">
      <c r="B15" s="114"/>
      <c r="C15" s="101"/>
      <c r="D15" s="101"/>
      <c r="E15" s="101"/>
      <c r="F15" s="105"/>
      <c r="G15" s="101"/>
      <c r="H15" s="101"/>
      <c r="I15" s="103"/>
      <c r="J15" s="102"/>
      <c r="K15" s="103"/>
    </row>
    <row r="16" spans="1:22" s="112" customFormat="1" ht="22" customHeight="1" thickBot="1">
      <c r="B16" s="115" t="s">
        <v>36</v>
      </c>
      <c r="C16" s="211">
        <f>WEEKDAY(C17)</f>
        <v>5</v>
      </c>
      <c r="D16" s="211">
        <f t="shared" ref="D16:V16" si="1">WEEKDAY(D17)</f>
        <v>6</v>
      </c>
      <c r="E16" s="211">
        <f t="shared" si="1"/>
        <v>7</v>
      </c>
      <c r="F16" s="211">
        <f t="shared" si="1"/>
        <v>1</v>
      </c>
      <c r="G16" s="211">
        <f t="shared" si="1"/>
        <v>2</v>
      </c>
      <c r="H16" s="211">
        <f t="shared" si="1"/>
        <v>3</v>
      </c>
      <c r="I16" s="211">
        <f t="shared" si="1"/>
        <v>4</v>
      </c>
      <c r="J16" s="211">
        <f t="shared" si="1"/>
        <v>5</v>
      </c>
      <c r="K16" s="211">
        <f t="shared" si="1"/>
        <v>6</v>
      </c>
      <c r="L16" s="211">
        <f t="shared" si="1"/>
        <v>7</v>
      </c>
      <c r="M16" s="211">
        <f t="shared" si="1"/>
        <v>1</v>
      </c>
      <c r="N16" s="211">
        <f t="shared" si="1"/>
        <v>2</v>
      </c>
      <c r="O16" s="211">
        <f t="shared" si="1"/>
        <v>3</v>
      </c>
      <c r="P16" s="211">
        <f t="shared" si="1"/>
        <v>4</v>
      </c>
      <c r="Q16" s="211">
        <f t="shared" si="1"/>
        <v>5</v>
      </c>
      <c r="R16" s="211">
        <f t="shared" si="1"/>
        <v>6</v>
      </c>
      <c r="S16" s="211">
        <f t="shared" si="1"/>
        <v>7</v>
      </c>
      <c r="T16" s="211">
        <f t="shared" si="1"/>
        <v>1</v>
      </c>
      <c r="U16" s="211">
        <f t="shared" si="1"/>
        <v>2</v>
      </c>
      <c r="V16" s="211">
        <f t="shared" si="1"/>
        <v>3</v>
      </c>
    </row>
    <row r="17" spans="1:34" s="112" customFormat="1" ht="22" customHeight="1" thickTop="1">
      <c r="A17" s="116"/>
      <c r="B17" s="140" t="s">
        <v>62</v>
      </c>
      <c r="C17" s="212">
        <f>DATE(B14,C14,設定!L5)</f>
        <v>45078</v>
      </c>
      <c r="D17" s="212">
        <f>C17+1</f>
        <v>45079</v>
      </c>
      <c r="E17" s="212">
        <f>D17+1</f>
        <v>45080</v>
      </c>
      <c r="F17" s="212">
        <f t="shared" ref="F17:V17" si="2">E17+1</f>
        <v>45081</v>
      </c>
      <c r="G17" s="212">
        <f t="shared" si="2"/>
        <v>45082</v>
      </c>
      <c r="H17" s="212">
        <f t="shared" si="2"/>
        <v>45083</v>
      </c>
      <c r="I17" s="212">
        <f t="shared" si="2"/>
        <v>45084</v>
      </c>
      <c r="J17" s="212">
        <f t="shared" si="2"/>
        <v>45085</v>
      </c>
      <c r="K17" s="212">
        <f t="shared" si="2"/>
        <v>45086</v>
      </c>
      <c r="L17" s="212">
        <f t="shared" si="2"/>
        <v>45087</v>
      </c>
      <c r="M17" s="212">
        <f t="shared" si="2"/>
        <v>45088</v>
      </c>
      <c r="N17" s="212">
        <f t="shared" si="2"/>
        <v>45089</v>
      </c>
      <c r="O17" s="212">
        <f t="shared" si="2"/>
        <v>45090</v>
      </c>
      <c r="P17" s="212">
        <f t="shared" si="2"/>
        <v>45091</v>
      </c>
      <c r="Q17" s="212">
        <f t="shared" si="2"/>
        <v>45092</v>
      </c>
      <c r="R17" s="212">
        <f t="shared" si="2"/>
        <v>45093</v>
      </c>
      <c r="S17" s="212">
        <f t="shared" si="2"/>
        <v>45094</v>
      </c>
      <c r="T17" s="212">
        <f t="shared" si="2"/>
        <v>45095</v>
      </c>
      <c r="U17" s="212">
        <f t="shared" si="2"/>
        <v>45096</v>
      </c>
      <c r="V17" s="213">
        <f t="shared" si="2"/>
        <v>45097</v>
      </c>
    </row>
    <row r="18" spans="1:34" s="112" customFormat="1" ht="22" customHeight="1" thickBot="1">
      <c r="A18" s="116"/>
      <c r="B18" s="139" t="s">
        <v>60</v>
      </c>
      <c r="C18" s="214">
        <f>C17</f>
        <v>45078</v>
      </c>
      <c r="D18" s="214">
        <f t="shared" ref="D18:V18" si="3">D17</f>
        <v>45079</v>
      </c>
      <c r="E18" s="214">
        <f t="shared" si="3"/>
        <v>45080</v>
      </c>
      <c r="F18" s="214">
        <f t="shared" si="3"/>
        <v>45081</v>
      </c>
      <c r="G18" s="214">
        <f t="shared" si="3"/>
        <v>45082</v>
      </c>
      <c r="H18" s="214">
        <f t="shared" si="3"/>
        <v>45083</v>
      </c>
      <c r="I18" s="214">
        <f t="shared" si="3"/>
        <v>45084</v>
      </c>
      <c r="J18" s="214">
        <f t="shared" si="3"/>
        <v>45085</v>
      </c>
      <c r="K18" s="214">
        <f t="shared" si="3"/>
        <v>45086</v>
      </c>
      <c r="L18" s="214">
        <f t="shared" si="3"/>
        <v>45087</v>
      </c>
      <c r="M18" s="214">
        <f t="shared" si="3"/>
        <v>45088</v>
      </c>
      <c r="N18" s="214">
        <f t="shared" si="3"/>
        <v>45089</v>
      </c>
      <c r="O18" s="214">
        <f t="shared" si="3"/>
        <v>45090</v>
      </c>
      <c r="P18" s="214">
        <f t="shared" si="3"/>
        <v>45091</v>
      </c>
      <c r="Q18" s="214">
        <f t="shared" si="3"/>
        <v>45092</v>
      </c>
      <c r="R18" s="214">
        <f t="shared" si="3"/>
        <v>45093</v>
      </c>
      <c r="S18" s="214">
        <f t="shared" si="3"/>
        <v>45094</v>
      </c>
      <c r="T18" s="214">
        <f t="shared" si="3"/>
        <v>45095</v>
      </c>
      <c r="U18" s="214">
        <f t="shared" si="3"/>
        <v>45096</v>
      </c>
      <c r="V18" s="215">
        <f t="shared" si="3"/>
        <v>45097</v>
      </c>
    </row>
    <row r="19" spans="1:34" s="112" customFormat="1" ht="22" customHeight="1" thickTop="1">
      <c r="B19" s="264" t="str">
        <f>設定!J5</f>
        <v>食費</v>
      </c>
      <c r="C19" s="155"/>
      <c r="D19" s="127"/>
      <c r="E19" s="127"/>
      <c r="F19" s="127"/>
      <c r="G19" s="127"/>
      <c r="H19" s="218"/>
      <c r="I19" s="136"/>
      <c r="J19" s="127"/>
      <c r="K19" s="127"/>
      <c r="L19" s="127"/>
      <c r="M19" s="127"/>
      <c r="N19" s="127"/>
      <c r="O19" s="218"/>
      <c r="P19" s="136"/>
      <c r="Q19" s="127"/>
      <c r="R19" s="127"/>
      <c r="S19" s="127"/>
      <c r="T19" s="127"/>
      <c r="U19" s="127"/>
      <c r="V19" s="128"/>
    </row>
    <row r="20" spans="1:34" s="112" customFormat="1" ht="22" customHeight="1">
      <c r="B20" s="265">
        <f>設定!J6</f>
        <v>0</v>
      </c>
      <c r="C20" s="159"/>
      <c r="D20" s="125"/>
      <c r="E20" s="125"/>
      <c r="F20" s="125"/>
      <c r="G20" s="125"/>
      <c r="H20" s="125"/>
      <c r="I20" s="137"/>
      <c r="J20" s="125"/>
      <c r="K20" s="125"/>
      <c r="L20" s="125"/>
      <c r="M20" s="125"/>
      <c r="N20" s="125"/>
      <c r="O20" s="125"/>
      <c r="P20" s="137"/>
      <c r="Q20" s="125"/>
      <c r="R20" s="125"/>
      <c r="S20" s="125"/>
      <c r="T20" s="125"/>
      <c r="U20" s="125"/>
      <c r="V20" s="126"/>
    </row>
    <row r="21" spans="1:34" s="112" customFormat="1" ht="22" customHeight="1">
      <c r="B21" s="264">
        <f>設定!J7</f>
        <v>0</v>
      </c>
      <c r="C21" s="155"/>
      <c r="D21" s="127"/>
      <c r="E21" s="127"/>
      <c r="F21" s="127"/>
      <c r="G21" s="127"/>
      <c r="H21" s="127"/>
      <c r="I21" s="136"/>
      <c r="J21" s="127"/>
      <c r="K21" s="127"/>
      <c r="L21" s="127"/>
      <c r="M21" s="127"/>
      <c r="N21" s="127"/>
      <c r="O21" s="127"/>
      <c r="P21" s="136"/>
      <c r="Q21" s="127"/>
      <c r="R21" s="127"/>
      <c r="S21" s="127"/>
      <c r="T21" s="127"/>
      <c r="U21" s="127"/>
      <c r="V21" s="128"/>
    </row>
    <row r="22" spans="1:34" s="112" customFormat="1" ht="22" customHeight="1">
      <c r="B22" s="265">
        <f>設定!J8</f>
        <v>0</v>
      </c>
      <c r="C22" s="159"/>
      <c r="D22" s="125"/>
      <c r="E22" s="125"/>
      <c r="F22" s="125"/>
      <c r="G22" s="125"/>
      <c r="H22" s="125"/>
      <c r="I22" s="137"/>
      <c r="J22" s="125"/>
      <c r="K22" s="125"/>
      <c r="L22" s="125"/>
      <c r="M22" s="125"/>
      <c r="N22" s="125"/>
      <c r="O22" s="125"/>
      <c r="P22" s="137"/>
      <c r="Q22" s="125"/>
      <c r="R22" s="125"/>
      <c r="S22" s="125"/>
      <c r="T22" s="125"/>
      <c r="U22" s="125"/>
      <c r="V22" s="126"/>
    </row>
    <row r="23" spans="1:34" s="112" customFormat="1" ht="22" customHeight="1">
      <c r="B23" s="264">
        <f>設定!J9</f>
        <v>0</v>
      </c>
      <c r="C23" s="155"/>
      <c r="D23" s="127"/>
      <c r="E23" s="127"/>
      <c r="F23" s="127"/>
      <c r="G23" s="127"/>
      <c r="H23" s="127"/>
      <c r="I23" s="136"/>
      <c r="J23" s="127"/>
      <c r="K23" s="127"/>
      <c r="L23" s="127"/>
      <c r="M23" s="127"/>
      <c r="N23" s="127"/>
      <c r="O23" s="127"/>
      <c r="P23" s="136"/>
      <c r="Q23" s="127"/>
      <c r="R23" s="127"/>
      <c r="S23" s="127"/>
      <c r="T23" s="127"/>
      <c r="U23" s="127"/>
      <c r="V23" s="128"/>
    </row>
    <row r="24" spans="1:34" s="112" customFormat="1" ht="22" customHeight="1">
      <c r="B24" s="265">
        <f>設定!J10</f>
        <v>0</v>
      </c>
      <c r="C24" s="159"/>
      <c r="D24" s="125"/>
      <c r="E24" s="125"/>
      <c r="F24" s="125"/>
      <c r="G24" s="125"/>
      <c r="H24" s="125"/>
      <c r="I24" s="137"/>
      <c r="J24" s="125"/>
      <c r="K24" s="125"/>
      <c r="L24" s="125"/>
      <c r="M24" s="125"/>
      <c r="N24" s="125"/>
      <c r="O24" s="125"/>
      <c r="P24" s="137"/>
      <c r="Q24" s="125"/>
      <c r="R24" s="125"/>
      <c r="S24" s="125"/>
      <c r="T24" s="125"/>
      <c r="U24" s="125"/>
      <c r="V24" s="126"/>
    </row>
    <row r="25" spans="1:34" s="112" customFormat="1" ht="22" customHeight="1">
      <c r="B25" s="264">
        <f>設定!J11</f>
        <v>0</v>
      </c>
      <c r="C25" s="155"/>
      <c r="D25" s="127"/>
      <c r="E25" s="127"/>
      <c r="F25" s="127"/>
      <c r="G25" s="127"/>
      <c r="H25" s="127"/>
      <c r="I25" s="136"/>
      <c r="J25" s="127"/>
      <c r="K25" s="127"/>
      <c r="L25" s="127"/>
      <c r="M25" s="127"/>
      <c r="N25" s="127"/>
      <c r="O25" s="127"/>
      <c r="P25" s="136"/>
      <c r="Q25" s="127"/>
      <c r="R25" s="127"/>
      <c r="S25" s="127"/>
      <c r="T25" s="127"/>
      <c r="U25" s="127"/>
      <c r="V25" s="128"/>
    </row>
    <row r="26" spans="1:34" s="112" customFormat="1" ht="22" customHeight="1">
      <c r="B26" s="265">
        <f>設定!J12</f>
        <v>0</v>
      </c>
      <c r="C26" s="125"/>
      <c r="D26" s="125"/>
      <c r="E26" s="125"/>
      <c r="F26" s="125"/>
      <c r="G26" s="125"/>
      <c r="H26" s="125"/>
      <c r="I26" s="137"/>
      <c r="J26" s="125"/>
      <c r="K26" s="125"/>
      <c r="L26" s="125"/>
      <c r="M26" s="125"/>
      <c r="N26" s="125"/>
      <c r="O26" s="125"/>
      <c r="P26" s="137"/>
      <c r="Q26" s="125"/>
      <c r="R26" s="125"/>
      <c r="S26" s="125"/>
      <c r="T26" s="125"/>
      <c r="U26" s="125"/>
      <c r="V26" s="126"/>
    </row>
    <row r="27" spans="1:34" s="112" customFormat="1" ht="22" customHeight="1">
      <c r="B27" s="264">
        <f>設定!J13</f>
        <v>0</v>
      </c>
      <c r="C27" s="127"/>
      <c r="D27" s="127"/>
      <c r="E27" s="127"/>
      <c r="F27" s="127"/>
      <c r="G27" s="127"/>
      <c r="H27" s="127"/>
      <c r="I27" s="136"/>
      <c r="J27" s="127"/>
      <c r="K27" s="127"/>
      <c r="L27" s="127"/>
      <c r="M27" s="127"/>
      <c r="N27" s="127"/>
      <c r="O27" s="127"/>
      <c r="P27" s="136"/>
      <c r="Q27" s="127"/>
      <c r="R27" s="127"/>
      <c r="S27" s="127"/>
      <c r="T27" s="127"/>
      <c r="U27" s="127"/>
      <c r="V27" s="128"/>
    </row>
    <row r="28" spans="1:34" s="112" customFormat="1" ht="22" customHeight="1">
      <c r="B28" s="265">
        <f>設定!J14</f>
        <v>0</v>
      </c>
      <c r="C28" s="125"/>
      <c r="D28" s="125"/>
      <c r="E28" s="125"/>
      <c r="F28" s="125"/>
      <c r="G28" s="125"/>
      <c r="H28" s="125"/>
      <c r="I28" s="137"/>
      <c r="J28" s="125"/>
      <c r="K28" s="125"/>
      <c r="L28" s="125"/>
      <c r="M28" s="125"/>
      <c r="N28" s="125"/>
      <c r="O28" s="125"/>
      <c r="P28" s="137"/>
      <c r="Q28" s="125"/>
      <c r="R28" s="125"/>
      <c r="S28" s="125"/>
      <c r="T28" s="125"/>
      <c r="U28" s="125"/>
      <c r="V28" s="126"/>
    </row>
    <row r="29" spans="1:34" s="112" customFormat="1" ht="22" customHeight="1">
      <c r="B29" s="265" t="s">
        <v>47</v>
      </c>
      <c r="C29" s="118"/>
      <c r="D29" s="118"/>
      <c r="E29" s="118"/>
      <c r="F29" s="118"/>
      <c r="G29" s="118"/>
      <c r="H29" s="118"/>
      <c r="I29" s="138"/>
      <c r="J29" s="118"/>
      <c r="K29" s="118"/>
      <c r="L29" s="118"/>
      <c r="M29" s="118"/>
      <c r="N29" s="118"/>
      <c r="O29" s="118"/>
      <c r="P29" s="138"/>
      <c r="Q29" s="118"/>
      <c r="R29" s="118"/>
      <c r="S29" s="118"/>
      <c r="T29" s="118"/>
      <c r="U29" s="118"/>
      <c r="V29" s="119"/>
    </row>
    <row r="30" spans="1:34" s="112" customFormat="1" ht="22" customHeight="1" thickBot="1">
      <c r="B30" s="268" t="s">
        <v>17</v>
      </c>
      <c r="C30" s="120">
        <f>SUM(C19:C28)</f>
        <v>0</v>
      </c>
      <c r="D30" s="120">
        <f>SUM(D19:D28)</f>
        <v>0</v>
      </c>
      <c r="E30" s="120">
        <f t="shared" ref="E30:U30" si="4">SUM(E19:E28)</f>
        <v>0</v>
      </c>
      <c r="F30" s="120">
        <f>SUM(F19:F28)</f>
        <v>0</v>
      </c>
      <c r="G30" s="120">
        <f t="shared" si="4"/>
        <v>0</v>
      </c>
      <c r="H30" s="120">
        <f>SUM(H19:H28)</f>
        <v>0</v>
      </c>
      <c r="I30" s="135">
        <f t="shared" si="4"/>
        <v>0</v>
      </c>
      <c r="J30" s="120">
        <f>SUM(J19:J28)</f>
        <v>0</v>
      </c>
      <c r="K30" s="120">
        <f t="shared" si="4"/>
        <v>0</v>
      </c>
      <c r="L30" s="120">
        <f t="shared" si="4"/>
        <v>0</v>
      </c>
      <c r="M30" s="120">
        <f t="shared" si="4"/>
        <v>0</v>
      </c>
      <c r="N30" s="120">
        <f t="shared" si="4"/>
        <v>0</v>
      </c>
      <c r="O30" s="120">
        <f t="shared" si="4"/>
        <v>0</v>
      </c>
      <c r="P30" s="135">
        <f t="shared" si="4"/>
        <v>0</v>
      </c>
      <c r="Q30" s="120">
        <f t="shared" si="4"/>
        <v>0</v>
      </c>
      <c r="R30" s="120">
        <f t="shared" si="4"/>
        <v>0</v>
      </c>
      <c r="S30" s="120">
        <f t="shared" si="4"/>
        <v>0</v>
      </c>
      <c r="T30" s="120">
        <f t="shared" si="4"/>
        <v>0</v>
      </c>
      <c r="U30" s="120">
        <f t="shared" si="4"/>
        <v>0</v>
      </c>
      <c r="V30" s="121">
        <f>SUM(V19:V28)</f>
        <v>0</v>
      </c>
    </row>
    <row r="31" spans="1:34" s="124" customFormat="1" ht="22" customHeight="1" thickTop="1" thickBot="1">
      <c r="B31" s="122"/>
      <c r="C31" s="211">
        <f>WEEKDAY(C32)</f>
        <v>4</v>
      </c>
      <c r="D31" s="211">
        <f t="shared" ref="D31:M31" si="5">WEEKDAY(D32)</f>
        <v>5</v>
      </c>
      <c r="E31" s="211">
        <f t="shared" si="5"/>
        <v>6</v>
      </c>
      <c r="F31" s="211">
        <f t="shared" si="5"/>
        <v>7</v>
      </c>
      <c r="G31" s="211">
        <f t="shared" si="5"/>
        <v>1</v>
      </c>
      <c r="H31" s="211">
        <f t="shared" si="5"/>
        <v>2</v>
      </c>
      <c r="I31" s="211">
        <f t="shared" si="5"/>
        <v>3</v>
      </c>
      <c r="J31" s="211">
        <f t="shared" si="5"/>
        <v>4</v>
      </c>
      <c r="K31" s="211">
        <f t="shared" si="5"/>
        <v>5</v>
      </c>
      <c r="L31" s="211">
        <f t="shared" si="5"/>
        <v>6</v>
      </c>
      <c r="M31" s="211">
        <f t="shared" si="5"/>
        <v>7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</row>
    <row r="32" spans="1:34" ht="22" customHeight="1" thickTop="1">
      <c r="B32" s="140" t="s">
        <v>62</v>
      </c>
      <c r="C32" s="212">
        <f>V17+1</f>
        <v>45098</v>
      </c>
      <c r="D32" s="212">
        <f>C32+1</f>
        <v>45099</v>
      </c>
      <c r="E32" s="212">
        <f t="shared" ref="E32:L32" si="6">D32+1</f>
        <v>45100</v>
      </c>
      <c r="F32" s="212">
        <f t="shared" si="6"/>
        <v>45101</v>
      </c>
      <c r="G32" s="212">
        <f t="shared" si="6"/>
        <v>45102</v>
      </c>
      <c r="H32" s="212">
        <f t="shared" si="6"/>
        <v>45103</v>
      </c>
      <c r="I32" s="212">
        <f t="shared" si="6"/>
        <v>45104</v>
      </c>
      <c r="J32" s="212">
        <f t="shared" si="6"/>
        <v>45105</v>
      </c>
      <c r="K32" s="212">
        <f t="shared" si="6"/>
        <v>45106</v>
      </c>
      <c r="L32" s="212">
        <f t="shared" si="6"/>
        <v>45107</v>
      </c>
      <c r="M32" s="213"/>
      <c r="P32" s="140" t="s">
        <v>63</v>
      </c>
      <c r="Q32" s="129" t="s">
        <v>53</v>
      </c>
      <c r="R32" s="129" t="s">
        <v>54</v>
      </c>
      <c r="S32" s="129" t="s">
        <v>55</v>
      </c>
      <c r="T32" s="129" t="s">
        <v>56</v>
      </c>
      <c r="U32" s="129" t="s">
        <v>57</v>
      </c>
      <c r="V32" s="130" t="s">
        <v>17</v>
      </c>
    </row>
    <row r="33" spans="2:22" ht="22" customHeight="1" thickBot="1">
      <c r="B33" s="149" t="s">
        <v>60</v>
      </c>
      <c r="C33" s="214">
        <f>C32</f>
        <v>45098</v>
      </c>
      <c r="D33" s="214">
        <f t="shared" ref="D33:L33" si="7">D32</f>
        <v>45099</v>
      </c>
      <c r="E33" s="214">
        <f t="shared" si="7"/>
        <v>45100</v>
      </c>
      <c r="F33" s="214">
        <f t="shared" si="7"/>
        <v>45101</v>
      </c>
      <c r="G33" s="214">
        <f t="shared" si="7"/>
        <v>45102</v>
      </c>
      <c r="H33" s="214">
        <f t="shared" si="7"/>
        <v>45103</v>
      </c>
      <c r="I33" s="214">
        <f t="shared" si="7"/>
        <v>45104</v>
      </c>
      <c r="J33" s="214">
        <f t="shared" si="7"/>
        <v>45105</v>
      </c>
      <c r="K33" s="214">
        <f t="shared" si="7"/>
        <v>45106</v>
      </c>
      <c r="L33" s="214">
        <f t="shared" si="7"/>
        <v>45107</v>
      </c>
      <c r="M33" s="215"/>
      <c r="P33" s="148" t="s">
        <v>61</v>
      </c>
      <c r="Q33" s="216" t="str">
        <f>DAY(C17)&amp;"-"&amp;DAY(I17)&amp;"日"</f>
        <v>1-7日</v>
      </c>
      <c r="R33" s="216" t="str">
        <f>DAY(J17)&amp;"-"&amp;DAY(P17)&amp;"日"</f>
        <v>8-14日</v>
      </c>
      <c r="S33" s="216" t="str">
        <f>DAY(Q17)&amp;"-"&amp;DAY(C32)&amp;"日"</f>
        <v>15-21日</v>
      </c>
      <c r="T33" s="216" t="str">
        <f>DAY(D32)&amp;"-"&amp;DAY(J32)&amp;"日"</f>
        <v>22-28日</v>
      </c>
      <c r="U33" s="216" t="str">
        <f>DAY(K32)&amp;"-"&amp;DAY(L32)&amp;"日"</f>
        <v>29-30日</v>
      </c>
      <c r="V33" s="141" t="str">
        <f>DAY(C17)&amp;"-"&amp;DAY(L32)&amp;"日"</f>
        <v>1-30日</v>
      </c>
    </row>
    <row r="34" spans="2:22" ht="22" customHeight="1" thickTop="1">
      <c r="B34" s="264" t="str">
        <f>設定!J5</f>
        <v>食費</v>
      </c>
      <c r="C34" s="127"/>
      <c r="D34" s="127"/>
      <c r="E34" s="127"/>
      <c r="F34" s="127"/>
      <c r="G34" s="127"/>
      <c r="H34" s="127"/>
      <c r="I34" s="218"/>
      <c r="J34" s="136"/>
      <c r="K34" s="127"/>
      <c r="L34" s="218"/>
      <c r="M34" s="219"/>
      <c r="P34" s="154" t="str">
        <f>設定!J5</f>
        <v>食費</v>
      </c>
      <c r="Q34" s="252">
        <f>SUM(C19:I19)</f>
        <v>0</v>
      </c>
      <c r="R34" s="252">
        <f>SUM(J19:P19)</f>
        <v>0</v>
      </c>
      <c r="S34" s="252">
        <f>SUM(Q19:V19,C34)</f>
        <v>0</v>
      </c>
      <c r="T34" s="252">
        <f>SUM(D34:J34)</f>
        <v>0</v>
      </c>
      <c r="U34" s="252">
        <f>SUM(K34:L34)</f>
        <v>0</v>
      </c>
      <c r="V34" s="253">
        <f>SUM(Q34:U34)</f>
        <v>0</v>
      </c>
    </row>
    <row r="35" spans="2:22" ht="22" customHeight="1">
      <c r="B35" s="265">
        <f>設定!J6</f>
        <v>0</v>
      </c>
      <c r="C35" s="125"/>
      <c r="D35" s="125"/>
      <c r="E35" s="125"/>
      <c r="F35" s="125"/>
      <c r="G35" s="125"/>
      <c r="H35" s="125"/>
      <c r="I35" s="125"/>
      <c r="J35" s="137"/>
      <c r="K35" s="125"/>
      <c r="L35" s="125"/>
      <c r="M35" s="126"/>
      <c r="P35" s="158">
        <f>設定!J6</f>
        <v>0</v>
      </c>
      <c r="Q35" s="254">
        <f t="shared" ref="Q35:Q43" si="8">SUM(C20:I20)</f>
        <v>0</v>
      </c>
      <c r="R35" s="254">
        <f t="shared" ref="R35:R43" si="9">SUM(J20:P20)</f>
        <v>0</v>
      </c>
      <c r="S35" s="254">
        <f t="shared" ref="S35:S43" si="10">SUM(Q20:V20,C35)</f>
        <v>0</v>
      </c>
      <c r="T35" s="254">
        <f t="shared" ref="T35:T43" si="11">SUM(D35:J35)</f>
        <v>0</v>
      </c>
      <c r="U35" s="254">
        <f t="shared" ref="U35:U43" si="12">SUM(K35:L35)</f>
        <v>0</v>
      </c>
      <c r="V35" s="256">
        <f t="shared" ref="V35:V43" si="13">SUM(Q35:U35)</f>
        <v>0</v>
      </c>
    </row>
    <row r="36" spans="2:22" ht="22" customHeight="1">
      <c r="B36" s="264">
        <f>設定!J7</f>
        <v>0</v>
      </c>
      <c r="C36" s="127"/>
      <c r="D36" s="127"/>
      <c r="E36" s="127"/>
      <c r="F36" s="127"/>
      <c r="G36" s="127"/>
      <c r="H36" s="127"/>
      <c r="I36" s="127"/>
      <c r="J36" s="136"/>
      <c r="K36" s="127"/>
      <c r="L36" s="127"/>
      <c r="M36" s="128"/>
      <c r="P36" s="257">
        <f>設定!J7</f>
        <v>0</v>
      </c>
      <c r="Q36" s="258">
        <f t="shared" si="8"/>
        <v>0</v>
      </c>
      <c r="R36" s="258">
        <f t="shared" si="9"/>
        <v>0</v>
      </c>
      <c r="S36" s="258">
        <f t="shared" si="10"/>
        <v>0</v>
      </c>
      <c r="T36" s="258">
        <f t="shared" si="11"/>
        <v>0</v>
      </c>
      <c r="U36" s="258">
        <f t="shared" si="12"/>
        <v>0</v>
      </c>
      <c r="V36" s="259">
        <f t="shared" si="13"/>
        <v>0</v>
      </c>
    </row>
    <row r="37" spans="2:22" ht="22" customHeight="1">
      <c r="B37" s="265">
        <f>設定!J8</f>
        <v>0</v>
      </c>
      <c r="C37" s="125"/>
      <c r="D37" s="125"/>
      <c r="E37" s="125"/>
      <c r="F37" s="125"/>
      <c r="G37" s="125"/>
      <c r="H37" s="125"/>
      <c r="I37" s="125"/>
      <c r="J37" s="137"/>
      <c r="K37" s="125"/>
      <c r="L37" s="125"/>
      <c r="M37" s="126"/>
      <c r="P37" s="158">
        <f>設定!J8</f>
        <v>0</v>
      </c>
      <c r="Q37" s="254">
        <f t="shared" si="8"/>
        <v>0</v>
      </c>
      <c r="R37" s="254">
        <f t="shared" si="9"/>
        <v>0</v>
      </c>
      <c r="S37" s="254">
        <f t="shared" si="10"/>
        <v>0</v>
      </c>
      <c r="T37" s="254">
        <f t="shared" si="11"/>
        <v>0</v>
      </c>
      <c r="U37" s="254">
        <f t="shared" si="12"/>
        <v>0</v>
      </c>
      <c r="V37" s="256">
        <f t="shared" si="13"/>
        <v>0</v>
      </c>
    </row>
    <row r="38" spans="2:22" ht="22" customHeight="1">
      <c r="B38" s="264">
        <f>設定!J9</f>
        <v>0</v>
      </c>
      <c r="C38" s="127"/>
      <c r="D38" s="127"/>
      <c r="E38" s="127"/>
      <c r="F38" s="127"/>
      <c r="G38" s="127"/>
      <c r="H38" s="127"/>
      <c r="I38" s="127"/>
      <c r="J38" s="136"/>
      <c r="K38" s="127"/>
      <c r="L38" s="127"/>
      <c r="M38" s="128"/>
      <c r="P38" s="257">
        <f>設定!J9</f>
        <v>0</v>
      </c>
      <c r="Q38" s="258">
        <f t="shared" si="8"/>
        <v>0</v>
      </c>
      <c r="R38" s="258">
        <f t="shared" si="9"/>
        <v>0</v>
      </c>
      <c r="S38" s="258">
        <f t="shared" si="10"/>
        <v>0</v>
      </c>
      <c r="T38" s="258">
        <f t="shared" si="11"/>
        <v>0</v>
      </c>
      <c r="U38" s="258">
        <f t="shared" si="12"/>
        <v>0</v>
      </c>
      <c r="V38" s="259">
        <f t="shared" si="13"/>
        <v>0</v>
      </c>
    </row>
    <row r="39" spans="2:22" ht="22" customHeight="1">
      <c r="B39" s="265">
        <f>設定!J10</f>
        <v>0</v>
      </c>
      <c r="C39" s="125"/>
      <c r="D39" s="125"/>
      <c r="E39" s="125"/>
      <c r="F39" s="125"/>
      <c r="G39" s="125"/>
      <c r="H39" s="125"/>
      <c r="I39" s="125"/>
      <c r="J39" s="137"/>
      <c r="K39" s="125"/>
      <c r="L39" s="125"/>
      <c r="M39" s="126"/>
      <c r="P39" s="158">
        <f>設定!J10</f>
        <v>0</v>
      </c>
      <c r="Q39" s="254">
        <f t="shared" si="8"/>
        <v>0</v>
      </c>
      <c r="R39" s="254">
        <f t="shared" si="9"/>
        <v>0</v>
      </c>
      <c r="S39" s="254">
        <f t="shared" si="10"/>
        <v>0</v>
      </c>
      <c r="T39" s="254">
        <f t="shared" si="11"/>
        <v>0</v>
      </c>
      <c r="U39" s="254">
        <f t="shared" si="12"/>
        <v>0</v>
      </c>
      <c r="V39" s="256">
        <f t="shared" si="13"/>
        <v>0</v>
      </c>
    </row>
    <row r="40" spans="2:22" ht="22" customHeight="1">
      <c r="B40" s="264">
        <f>設定!J11</f>
        <v>0</v>
      </c>
      <c r="C40" s="127"/>
      <c r="D40" s="127"/>
      <c r="E40" s="127"/>
      <c r="F40" s="127"/>
      <c r="G40" s="127"/>
      <c r="H40" s="127"/>
      <c r="I40" s="127"/>
      <c r="J40" s="136"/>
      <c r="K40" s="127"/>
      <c r="L40" s="127"/>
      <c r="M40" s="128"/>
      <c r="P40" s="257">
        <f>設定!J11</f>
        <v>0</v>
      </c>
      <c r="Q40" s="258">
        <f t="shared" si="8"/>
        <v>0</v>
      </c>
      <c r="R40" s="258">
        <f t="shared" si="9"/>
        <v>0</v>
      </c>
      <c r="S40" s="258">
        <f t="shared" si="10"/>
        <v>0</v>
      </c>
      <c r="T40" s="258">
        <f t="shared" si="11"/>
        <v>0</v>
      </c>
      <c r="U40" s="258">
        <f t="shared" si="12"/>
        <v>0</v>
      </c>
      <c r="V40" s="259">
        <f t="shared" si="13"/>
        <v>0</v>
      </c>
    </row>
    <row r="41" spans="2:22" ht="22" customHeight="1">
      <c r="B41" s="265">
        <f>設定!J12</f>
        <v>0</v>
      </c>
      <c r="C41" s="125"/>
      <c r="D41" s="125"/>
      <c r="E41" s="125"/>
      <c r="F41" s="125"/>
      <c r="G41" s="125"/>
      <c r="H41" s="125"/>
      <c r="I41" s="125"/>
      <c r="J41" s="137"/>
      <c r="K41" s="125"/>
      <c r="L41" s="125"/>
      <c r="M41" s="126"/>
      <c r="P41" s="158">
        <f>設定!J12</f>
        <v>0</v>
      </c>
      <c r="Q41" s="254">
        <f t="shared" si="8"/>
        <v>0</v>
      </c>
      <c r="R41" s="254">
        <f t="shared" si="9"/>
        <v>0</v>
      </c>
      <c r="S41" s="254">
        <f t="shared" si="10"/>
        <v>0</v>
      </c>
      <c r="T41" s="254">
        <f t="shared" si="11"/>
        <v>0</v>
      </c>
      <c r="U41" s="254">
        <f t="shared" si="12"/>
        <v>0</v>
      </c>
      <c r="V41" s="256">
        <f t="shared" si="13"/>
        <v>0</v>
      </c>
    </row>
    <row r="42" spans="2:22" ht="22" customHeight="1">
      <c r="B42" s="264">
        <f>設定!J13</f>
        <v>0</v>
      </c>
      <c r="C42" s="127"/>
      <c r="D42" s="127"/>
      <c r="E42" s="127"/>
      <c r="F42" s="127"/>
      <c r="G42" s="127"/>
      <c r="H42" s="127"/>
      <c r="I42" s="127"/>
      <c r="J42" s="136"/>
      <c r="K42" s="127"/>
      <c r="L42" s="127"/>
      <c r="M42" s="128"/>
      <c r="P42" s="257">
        <f>設定!J13</f>
        <v>0</v>
      </c>
      <c r="Q42" s="258">
        <f t="shared" si="8"/>
        <v>0</v>
      </c>
      <c r="R42" s="258">
        <f t="shared" si="9"/>
        <v>0</v>
      </c>
      <c r="S42" s="258">
        <f t="shared" si="10"/>
        <v>0</v>
      </c>
      <c r="T42" s="258">
        <f t="shared" si="11"/>
        <v>0</v>
      </c>
      <c r="U42" s="258">
        <f t="shared" si="12"/>
        <v>0</v>
      </c>
      <c r="V42" s="259">
        <f t="shared" si="13"/>
        <v>0</v>
      </c>
    </row>
    <row r="43" spans="2:22" ht="22" customHeight="1">
      <c r="B43" s="265">
        <f>設定!J14</f>
        <v>0</v>
      </c>
      <c r="C43" s="125"/>
      <c r="D43" s="125"/>
      <c r="E43" s="125"/>
      <c r="F43" s="125"/>
      <c r="G43" s="125"/>
      <c r="H43" s="125"/>
      <c r="I43" s="125"/>
      <c r="J43" s="137"/>
      <c r="K43" s="125"/>
      <c r="L43" s="125"/>
      <c r="M43" s="126"/>
      <c r="P43" s="158">
        <f>設定!J14</f>
        <v>0</v>
      </c>
      <c r="Q43" s="254">
        <f t="shared" si="8"/>
        <v>0</v>
      </c>
      <c r="R43" s="254">
        <f t="shared" si="9"/>
        <v>0</v>
      </c>
      <c r="S43" s="254">
        <f t="shared" si="10"/>
        <v>0</v>
      </c>
      <c r="T43" s="254">
        <f t="shared" si="11"/>
        <v>0</v>
      </c>
      <c r="U43" s="254">
        <f t="shared" si="12"/>
        <v>0</v>
      </c>
      <c r="V43" s="256">
        <f t="shared" si="13"/>
        <v>0</v>
      </c>
    </row>
    <row r="44" spans="2:22" s="178" customFormat="1" ht="22" customHeight="1">
      <c r="B44" s="266" t="s">
        <v>47</v>
      </c>
      <c r="C44" s="179"/>
      <c r="D44" s="179"/>
      <c r="E44" s="179"/>
      <c r="F44" s="179"/>
      <c r="G44" s="179"/>
      <c r="H44" s="179"/>
      <c r="I44" s="179"/>
      <c r="J44" s="182"/>
      <c r="K44" s="179"/>
      <c r="L44" s="179"/>
      <c r="M44" s="180"/>
      <c r="N44" s="104"/>
      <c r="P44" s="269" t="s">
        <v>47</v>
      </c>
      <c r="Q44" s="159"/>
      <c r="R44" s="159"/>
      <c r="S44" s="159"/>
      <c r="T44" s="159"/>
      <c r="U44" s="159"/>
      <c r="V44" s="177"/>
    </row>
    <row r="45" spans="2:22" ht="22" customHeight="1" thickBot="1">
      <c r="B45" s="267" t="s">
        <v>17</v>
      </c>
      <c r="C45" s="120">
        <f>SUM(C34:C43)</f>
        <v>0</v>
      </c>
      <c r="D45" s="120">
        <f t="shared" ref="D45:L45" si="14">SUM(D34:D43)</f>
        <v>0</v>
      </c>
      <c r="E45" s="120">
        <f>SUM(E34:E43)</f>
        <v>0</v>
      </c>
      <c r="F45" s="120">
        <f t="shared" si="14"/>
        <v>0</v>
      </c>
      <c r="G45" s="120">
        <f t="shared" si="14"/>
        <v>0</v>
      </c>
      <c r="H45" s="120">
        <f t="shared" si="14"/>
        <v>0</v>
      </c>
      <c r="I45" s="120">
        <f>SUM(I34:I43)</f>
        <v>0</v>
      </c>
      <c r="J45" s="135">
        <f t="shared" si="14"/>
        <v>0</v>
      </c>
      <c r="K45" s="120">
        <f>SUM(K34:K43)</f>
        <v>0</v>
      </c>
      <c r="L45" s="120">
        <f t="shared" si="14"/>
        <v>0</v>
      </c>
      <c r="M45" s="121">
        <f t="shared" ref="M45" si="15">SUM(M34:M43)</f>
        <v>0</v>
      </c>
      <c r="P45" s="260" t="s">
        <v>17</v>
      </c>
      <c r="Q45" s="261">
        <f>SUM(Q34:Q43)</f>
        <v>0</v>
      </c>
      <c r="R45" s="261">
        <f>SUM(R34:R43)</f>
        <v>0</v>
      </c>
      <c r="S45" s="261">
        <f t="shared" ref="S45:V45" si="16">SUM(S34:S43)</f>
        <v>0</v>
      </c>
      <c r="T45" s="261">
        <f t="shared" si="16"/>
        <v>0</v>
      </c>
      <c r="U45" s="261">
        <f t="shared" si="16"/>
        <v>0</v>
      </c>
      <c r="V45" s="262">
        <f t="shared" si="16"/>
        <v>0</v>
      </c>
    </row>
    <row r="46" spans="2:22" ht="19" thickTop="1"/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M2:N2"/>
    <mergeCell ref="T9:V9"/>
    <mergeCell ref="T10:V10"/>
    <mergeCell ref="T11:V11"/>
    <mergeCell ref="T12:V12"/>
    <mergeCell ref="T13:V13"/>
    <mergeCell ref="P2:R2"/>
    <mergeCell ref="T2:V2"/>
    <mergeCell ref="T3:V3"/>
    <mergeCell ref="T6:V6"/>
    <mergeCell ref="T7:V7"/>
    <mergeCell ref="B1:C1"/>
    <mergeCell ref="D2:E2"/>
    <mergeCell ref="G2:H2"/>
    <mergeCell ref="I2:J2"/>
    <mergeCell ref="K2:L2"/>
  </mergeCells>
  <phoneticPr fontId="1"/>
  <conditionalFormatting sqref="K15 K19:K20 K29">
    <cfRule type="expression" dxfId="300" priority="41">
      <formula>#REF!="浪費"</formula>
    </cfRule>
    <cfRule type="expression" dxfId="299" priority="42">
      <formula>#REF!="投資"</formula>
    </cfRule>
    <cfRule type="expression" dxfId="298" priority="43">
      <formula>#REF!="不明"</formula>
    </cfRule>
  </conditionalFormatting>
  <conditionalFormatting sqref="J15 J19:J20 J29 J46:J137">
    <cfRule type="expression" dxfId="297" priority="38">
      <formula>#REF!="浪費"</formula>
    </cfRule>
    <cfRule type="expression" dxfId="296" priority="39">
      <formula>#REF!="投資"</formula>
    </cfRule>
    <cfRule type="expression" dxfId="295" priority="40">
      <formula>#REF!="不明"</formula>
    </cfRule>
  </conditionalFormatting>
  <conditionalFormatting sqref="C30">
    <cfRule type="cellIs" dxfId="294" priority="37" operator="equal">
      <formula>0</formula>
    </cfRule>
  </conditionalFormatting>
  <conditionalFormatting sqref="C30:Q30">
    <cfRule type="cellIs" dxfId="293" priority="36" operator="equal">
      <formula>0</formula>
    </cfRule>
  </conditionalFormatting>
  <conditionalFormatting sqref="C45:M45">
    <cfRule type="cellIs" dxfId="292" priority="35" operator="equal">
      <formula>0</formula>
    </cfRule>
  </conditionalFormatting>
  <conditionalFormatting sqref="R30:T30">
    <cfRule type="cellIs" dxfId="291" priority="34" operator="equal">
      <formula>0</formula>
    </cfRule>
  </conditionalFormatting>
  <conditionalFormatting sqref="U30:V30">
    <cfRule type="cellIs" dxfId="290" priority="33" operator="equal">
      <formula>0</formula>
    </cfRule>
  </conditionalFormatting>
  <conditionalFormatting sqref="K21:K28">
    <cfRule type="expression" dxfId="289" priority="30">
      <formula>#REF!="浪費"</formula>
    </cfRule>
    <cfRule type="expression" dxfId="288" priority="31">
      <formula>#REF!="投資"</formula>
    </cfRule>
    <cfRule type="expression" dxfId="287" priority="32">
      <formula>#REF!="不明"</formula>
    </cfRule>
  </conditionalFormatting>
  <conditionalFormatting sqref="J21:J28">
    <cfRule type="expression" dxfId="286" priority="27">
      <formula>#REF!="浪費"</formula>
    </cfRule>
    <cfRule type="expression" dxfId="285" priority="28">
      <formula>#REF!="投資"</formula>
    </cfRule>
    <cfRule type="expression" dxfId="284" priority="29">
      <formula>#REF!="不明"</formula>
    </cfRule>
  </conditionalFormatting>
  <conditionalFormatting sqref="K34:K43">
    <cfRule type="expression" dxfId="283" priority="24">
      <formula>#REF!="浪費"</formula>
    </cfRule>
    <cfRule type="expression" dxfId="282" priority="25">
      <formula>#REF!="投資"</formula>
    </cfRule>
    <cfRule type="expression" dxfId="281" priority="26">
      <formula>#REF!="不明"</formula>
    </cfRule>
  </conditionalFormatting>
  <conditionalFormatting sqref="J34:J43">
    <cfRule type="expression" dxfId="280" priority="21">
      <formula>#REF!="浪費"</formula>
    </cfRule>
    <cfRule type="expression" dxfId="279" priority="22">
      <formula>#REF!="投資"</formula>
    </cfRule>
    <cfRule type="expression" dxfId="278" priority="23">
      <formula>#REF!="不明"</formula>
    </cfRule>
  </conditionalFormatting>
  <conditionalFormatting sqref="K44">
    <cfRule type="expression" dxfId="277" priority="18">
      <formula>#REF!="浪費"</formula>
    </cfRule>
    <cfRule type="expression" dxfId="276" priority="19">
      <formula>#REF!="投資"</formula>
    </cfRule>
    <cfRule type="expression" dxfId="275" priority="20">
      <formula>#REF!="不明"</formula>
    </cfRule>
  </conditionalFormatting>
  <conditionalFormatting sqref="J44">
    <cfRule type="expression" dxfId="274" priority="15">
      <formula>#REF!="浪費"</formula>
    </cfRule>
    <cfRule type="expression" dxfId="273" priority="16">
      <formula>#REF!="投資"</formula>
    </cfRule>
    <cfRule type="expression" dxfId="272" priority="17">
      <formula>#REF!="不明"</formula>
    </cfRule>
  </conditionalFormatting>
  <conditionalFormatting sqref="C30:V30 C45:M45">
    <cfRule type="cellIs" dxfId="271" priority="13" operator="equal">
      <formula>0</formula>
    </cfRule>
  </conditionalFormatting>
  <conditionalFormatting sqref="T3:V3">
    <cfRule type="cellIs" dxfId="270" priority="12" operator="equal">
      <formula>0</formula>
    </cfRule>
  </conditionalFormatting>
  <conditionalFormatting sqref="C17:V18">
    <cfRule type="expression" dxfId="269" priority="9">
      <formula>C$16=1</formula>
    </cfRule>
    <cfRule type="expression" dxfId="268" priority="10">
      <formula>C$16=7</formula>
    </cfRule>
    <cfRule type="expression" dxfId="267" priority="11">
      <formula>COUNTIF(祝日,C$17)=1</formula>
    </cfRule>
  </conditionalFormatting>
  <conditionalFormatting sqref="C32:M33">
    <cfRule type="expression" dxfId="266" priority="6">
      <formula>C$31=7</formula>
    </cfRule>
    <cfRule type="expression" dxfId="265" priority="7">
      <formula>C$31=1</formula>
    </cfRule>
    <cfRule type="expression" dxfId="264" priority="8">
      <formula>COUNTIF(祝日,C$32)=1</formula>
    </cfRule>
  </conditionalFormatting>
  <conditionalFormatting sqref="Q44:V45">
    <cfRule type="cellIs" dxfId="263" priority="5" operator="equal">
      <formula>0</formula>
    </cfRule>
  </conditionalFormatting>
  <conditionalFormatting sqref="Q34:V43">
    <cfRule type="cellIs" dxfId="262" priority="4" operator="equal">
      <formula>0</formula>
    </cfRule>
  </conditionalFormatting>
  <conditionalFormatting sqref="E14 H14 J14 L14 N14 Q14 R4:R14">
    <cfRule type="cellIs" dxfId="261" priority="2" operator="equal">
      <formula>0</formula>
    </cfRule>
  </conditionalFormatting>
  <conditionalFormatting sqref="T7:V7 T10:V10 T13:V13">
    <cfRule type="cellIs" dxfId="260" priority="1" operator="equal">
      <formula>0</formula>
    </cfRule>
  </conditionalFormatting>
  <pageMargins left="0" right="0" top="0" bottom="0" header="0.31496062992125984" footer="0.31496062992125984"/>
  <pageSetup paperSize="9" scale="67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A6C40-C253-4129-953B-3B2E556BD809}">
  <sheetPr>
    <tabColor theme="8" tint="0.59999389629810485"/>
    <pageSetUpPr fitToPage="1"/>
  </sheetPr>
  <dimension ref="A1:AH46"/>
  <sheetViews>
    <sheetView showGridLines="0" workbookViewId="0">
      <selection activeCell="C19" sqref="C19"/>
    </sheetView>
  </sheetViews>
  <sheetFormatPr baseColWidth="10" defaultColWidth="8.83203125" defaultRowHeight="18"/>
  <cols>
    <col min="1" max="1" width="5.1640625" style="105" customWidth="1"/>
    <col min="2" max="2" width="11.1640625" style="114" customWidth="1"/>
    <col min="3" max="5" width="11.1640625" style="101" customWidth="1"/>
    <col min="6" max="6" width="11.1640625" style="105" customWidth="1"/>
    <col min="7" max="8" width="11.1640625" style="101" customWidth="1"/>
    <col min="9" max="9" width="11.1640625" style="103" customWidth="1"/>
    <col min="10" max="10" width="11.1640625" style="102" customWidth="1"/>
    <col min="11" max="11" width="11.1640625" style="103" customWidth="1"/>
    <col min="12" max="12" width="11.1640625" style="104" customWidth="1"/>
    <col min="13" max="22" width="11.1640625" style="103" customWidth="1"/>
    <col min="23" max="34" width="10.6640625" style="105" customWidth="1"/>
    <col min="35" max="46" width="8.6640625" style="105" customWidth="1"/>
    <col min="47" max="16384" width="8.83203125" style="105"/>
  </cols>
  <sheetData>
    <row r="1" spans="1:22" ht="40.5" customHeight="1" thickBot="1">
      <c r="A1" s="99"/>
      <c r="B1" s="403"/>
      <c r="C1" s="404"/>
      <c r="D1" s="100"/>
      <c r="E1" s="100"/>
      <c r="F1" s="133"/>
      <c r="I1" s="102"/>
    </row>
    <row r="2" spans="1:22" s="112" customFormat="1" ht="22" customHeight="1" thickTop="1">
      <c r="D2" s="391" t="s">
        <v>10</v>
      </c>
      <c r="E2" s="392"/>
      <c r="F2" s="170"/>
      <c r="G2" s="391" t="s">
        <v>135</v>
      </c>
      <c r="H2" s="392"/>
      <c r="I2" s="391" t="s">
        <v>136</v>
      </c>
      <c r="J2" s="392"/>
      <c r="K2" s="391" t="s">
        <v>137</v>
      </c>
      <c r="L2" s="392"/>
      <c r="M2" s="391" t="s">
        <v>138</v>
      </c>
      <c r="N2" s="392"/>
      <c r="O2" s="170"/>
      <c r="P2" s="388" t="s">
        <v>139</v>
      </c>
      <c r="Q2" s="389"/>
      <c r="R2" s="390"/>
      <c r="S2" s="171"/>
      <c r="T2" s="394" t="s">
        <v>140</v>
      </c>
      <c r="U2" s="395"/>
      <c r="V2" s="396"/>
    </row>
    <row r="3" spans="1:22" s="112" customFormat="1" ht="22" customHeight="1" thickBot="1">
      <c r="D3" s="131" t="s">
        <v>11</v>
      </c>
      <c r="E3" s="132" t="s">
        <v>9</v>
      </c>
      <c r="F3" s="98"/>
      <c r="G3" s="131" t="s">
        <v>11</v>
      </c>
      <c r="H3" s="132" t="s">
        <v>9</v>
      </c>
      <c r="I3" s="131" t="s">
        <v>11</v>
      </c>
      <c r="J3" s="132" t="s">
        <v>9</v>
      </c>
      <c r="K3" s="131" t="s">
        <v>19</v>
      </c>
      <c r="L3" s="132" t="s">
        <v>9</v>
      </c>
      <c r="M3" s="131" t="s">
        <v>19</v>
      </c>
      <c r="N3" s="132" t="s">
        <v>9</v>
      </c>
      <c r="O3" s="98"/>
      <c r="P3" s="131" t="s">
        <v>19</v>
      </c>
      <c r="Q3" s="234" t="s">
        <v>41</v>
      </c>
      <c r="R3" s="132" t="s">
        <v>9</v>
      </c>
      <c r="T3" s="405">
        <f>特別費!P42</f>
        <v>0</v>
      </c>
      <c r="U3" s="406"/>
      <c r="V3" s="407"/>
    </row>
    <row r="4" spans="1:22" s="112" customFormat="1" ht="22" customHeight="1" thickTop="1">
      <c r="D4" s="231">
        <f>設定!B5</f>
        <v>0</v>
      </c>
      <c r="E4" s="227"/>
      <c r="F4" s="153"/>
      <c r="G4" s="231" t="str">
        <f>設定!D5</f>
        <v>所得税</v>
      </c>
      <c r="H4" s="227"/>
      <c r="I4" s="231">
        <f>設定!F5</f>
        <v>0</v>
      </c>
      <c r="J4" s="227"/>
      <c r="K4" s="228"/>
      <c r="L4" s="229"/>
      <c r="M4" s="231" t="str">
        <f>設定!H5</f>
        <v>住居費</v>
      </c>
      <c r="N4" s="227"/>
      <c r="O4" s="153"/>
      <c r="P4" s="231" t="str">
        <f>設定!J5</f>
        <v>食費</v>
      </c>
      <c r="Q4" s="230"/>
      <c r="R4" s="233">
        <f t="shared" ref="R4:R13" si="0">V34</f>
        <v>0</v>
      </c>
      <c r="T4" s="113"/>
      <c r="U4" s="113"/>
      <c r="V4" s="113"/>
    </row>
    <row r="5" spans="1:22" s="112" customFormat="1" ht="22" customHeight="1" thickBot="1">
      <c r="D5" s="231">
        <f>設定!B6</f>
        <v>0</v>
      </c>
      <c r="E5" s="227"/>
      <c r="F5" s="153"/>
      <c r="G5" s="231" t="str">
        <f>設定!D6</f>
        <v>住民税</v>
      </c>
      <c r="H5" s="227"/>
      <c r="I5" s="231">
        <f>設定!F6</f>
        <v>0</v>
      </c>
      <c r="J5" s="227"/>
      <c r="K5" s="228"/>
      <c r="L5" s="229"/>
      <c r="M5" s="231">
        <f>設定!H6</f>
        <v>0</v>
      </c>
      <c r="N5" s="227"/>
      <c r="O5" s="153"/>
      <c r="P5" s="231">
        <f>設定!J6</f>
        <v>0</v>
      </c>
      <c r="Q5" s="230"/>
      <c r="R5" s="233">
        <f t="shared" si="0"/>
        <v>0</v>
      </c>
      <c r="T5" s="134" t="s">
        <v>141</v>
      </c>
      <c r="U5" s="172"/>
      <c r="V5" s="172"/>
    </row>
    <row r="6" spans="1:22" s="112" customFormat="1" ht="22" customHeight="1" thickTop="1">
      <c r="D6" s="231">
        <f>設定!B7</f>
        <v>0</v>
      </c>
      <c r="E6" s="227"/>
      <c r="F6" s="153"/>
      <c r="G6" s="231" t="str">
        <f>設定!D7</f>
        <v>健康保険</v>
      </c>
      <c r="H6" s="227"/>
      <c r="I6" s="231">
        <f>設定!F7</f>
        <v>0</v>
      </c>
      <c r="J6" s="227"/>
      <c r="K6" s="228"/>
      <c r="L6" s="229"/>
      <c r="M6" s="231">
        <f>設定!H7</f>
        <v>0</v>
      </c>
      <c r="N6" s="227"/>
      <c r="O6" s="153"/>
      <c r="P6" s="231">
        <f>設定!J7</f>
        <v>0</v>
      </c>
      <c r="Q6" s="230"/>
      <c r="R6" s="233">
        <f t="shared" si="0"/>
        <v>0</v>
      </c>
      <c r="T6" s="394" t="s">
        <v>41</v>
      </c>
      <c r="U6" s="395"/>
      <c r="V6" s="396"/>
    </row>
    <row r="7" spans="1:22" s="112" customFormat="1" ht="22" customHeight="1" thickBot="1">
      <c r="D7" s="231">
        <f>設定!B8</f>
        <v>0</v>
      </c>
      <c r="E7" s="227"/>
      <c r="F7" s="153"/>
      <c r="G7" s="231" t="str">
        <f>設定!D8</f>
        <v>厚生年金</v>
      </c>
      <c r="H7" s="227"/>
      <c r="I7" s="231">
        <f>設定!F8</f>
        <v>0</v>
      </c>
      <c r="J7" s="227"/>
      <c r="K7" s="228"/>
      <c r="L7" s="229"/>
      <c r="M7" s="231">
        <f>設定!H8</f>
        <v>0</v>
      </c>
      <c r="N7" s="227"/>
      <c r="O7" s="153"/>
      <c r="P7" s="231">
        <f>設定!J8</f>
        <v>0</v>
      </c>
      <c r="Q7" s="230"/>
      <c r="R7" s="233">
        <f t="shared" si="0"/>
        <v>0</v>
      </c>
      <c r="T7" s="397">
        <f>E14-SUM(H14,J14,N14,T3,L14)</f>
        <v>0</v>
      </c>
      <c r="U7" s="398"/>
      <c r="V7" s="399"/>
    </row>
    <row r="8" spans="1:22" s="112" customFormat="1" ht="22" customHeight="1" thickTop="1" thickBot="1">
      <c r="D8" s="231">
        <f>設定!B9</f>
        <v>0</v>
      </c>
      <c r="E8" s="227"/>
      <c r="F8" s="153"/>
      <c r="G8" s="231">
        <f>設定!D9</f>
        <v>0</v>
      </c>
      <c r="H8" s="227"/>
      <c r="I8" s="231">
        <f>設定!F9</f>
        <v>0</v>
      </c>
      <c r="J8" s="227"/>
      <c r="K8" s="228"/>
      <c r="L8" s="229"/>
      <c r="M8" s="231">
        <f>設定!H9</f>
        <v>0</v>
      </c>
      <c r="N8" s="227"/>
      <c r="O8" s="153"/>
      <c r="P8" s="231">
        <f>設定!J9</f>
        <v>0</v>
      </c>
      <c r="Q8" s="230"/>
      <c r="R8" s="233">
        <f t="shared" si="0"/>
        <v>0</v>
      </c>
      <c r="T8" s="190" t="s">
        <v>142</v>
      </c>
      <c r="U8" s="190"/>
      <c r="V8" s="190"/>
    </row>
    <row r="9" spans="1:22" s="112" customFormat="1" ht="22" customHeight="1" thickTop="1">
      <c r="D9" s="231">
        <f>設定!B10</f>
        <v>0</v>
      </c>
      <c r="E9" s="227"/>
      <c r="F9" s="153"/>
      <c r="G9" s="231">
        <f>設定!D10</f>
        <v>0</v>
      </c>
      <c r="H9" s="227"/>
      <c r="I9" s="231">
        <f>設定!F10</f>
        <v>0</v>
      </c>
      <c r="J9" s="227"/>
      <c r="K9" s="228"/>
      <c r="L9" s="229"/>
      <c r="M9" s="231">
        <f>設定!H10</f>
        <v>0</v>
      </c>
      <c r="N9" s="227"/>
      <c r="O9" s="153"/>
      <c r="P9" s="231">
        <f>設定!J10</f>
        <v>0</v>
      </c>
      <c r="Q9" s="230"/>
      <c r="R9" s="233">
        <f t="shared" si="0"/>
        <v>0</v>
      </c>
      <c r="T9" s="394" t="s">
        <v>29</v>
      </c>
      <c r="U9" s="395"/>
      <c r="V9" s="396"/>
    </row>
    <row r="10" spans="1:22" s="112" customFormat="1" ht="22" customHeight="1" thickBot="1">
      <c r="D10" s="231">
        <f>設定!B11</f>
        <v>0</v>
      </c>
      <c r="E10" s="227"/>
      <c r="F10" s="153"/>
      <c r="G10" s="231">
        <f>設定!D11</f>
        <v>0</v>
      </c>
      <c r="H10" s="227"/>
      <c r="I10" s="231">
        <f>設定!F11</f>
        <v>0</v>
      </c>
      <c r="J10" s="227"/>
      <c r="K10" s="228"/>
      <c r="L10" s="229"/>
      <c r="M10" s="231">
        <f>設定!H11</f>
        <v>0</v>
      </c>
      <c r="N10" s="227"/>
      <c r="O10" s="153"/>
      <c r="P10" s="231">
        <f>設定!J11</f>
        <v>0</v>
      </c>
      <c r="Q10" s="230"/>
      <c r="R10" s="233">
        <f t="shared" si="0"/>
        <v>0</v>
      </c>
      <c r="T10" s="400">
        <f>SUM(H14,J14,N14,R14,T3,L14)</f>
        <v>0</v>
      </c>
      <c r="U10" s="401"/>
      <c r="V10" s="402"/>
    </row>
    <row r="11" spans="1:22" s="112" customFormat="1" ht="22" customHeight="1" thickTop="1" thickBot="1">
      <c r="D11" s="231">
        <f>設定!B12</f>
        <v>0</v>
      </c>
      <c r="E11" s="227"/>
      <c r="F11" s="153"/>
      <c r="G11" s="231">
        <f>設定!D12</f>
        <v>0</v>
      </c>
      <c r="H11" s="227"/>
      <c r="I11" s="231">
        <f>設定!F12</f>
        <v>0</v>
      </c>
      <c r="J11" s="227"/>
      <c r="K11" s="228"/>
      <c r="L11" s="229"/>
      <c r="M11" s="231">
        <f>設定!H12</f>
        <v>0</v>
      </c>
      <c r="N11" s="227"/>
      <c r="O11" s="153"/>
      <c r="P11" s="231">
        <f>設定!J12</f>
        <v>0</v>
      </c>
      <c r="Q11" s="230"/>
      <c r="R11" s="233">
        <f t="shared" si="0"/>
        <v>0</v>
      </c>
      <c r="T11" s="393" t="s">
        <v>58</v>
      </c>
      <c r="U11" s="393"/>
      <c r="V11" s="393"/>
    </row>
    <row r="12" spans="1:22" s="112" customFormat="1" ht="22" customHeight="1" thickTop="1">
      <c r="D12" s="231">
        <f>設定!B13</f>
        <v>0</v>
      </c>
      <c r="E12" s="227"/>
      <c r="F12" s="153"/>
      <c r="G12" s="231">
        <f>設定!D13</f>
        <v>0</v>
      </c>
      <c r="H12" s="227"/>
      <c r="I12" s="231">
        <f>設定!F13</f>
        <v>0</v>
      </c>
      <c r="J12" s="227"/>
      <c r="K12" s="228"/>
      <c r="L12" s="229"/>
      <c r="M12" s="231">
        <f>設定!H13</f>
        <v>0</v>
      </c>
      <c r="N12" s="227"/>
      <c r="O12" s="153"/>
      <c r="P12" s="231">
        <f>設定!J13</f>
        <v>0</v>
      </c>
      <c r="Q12" s="230"/>
      <c r="R12" s="233">
        <f t="shared" si="0"/>
        <v>0</v>
      </c>
      <c r="T12" s="394" t="s">
        <v>59</v>
      </c>
      <c r="U12" s="395"/>
      <c r="V12" s="396"/>
    </row>
    <row r="13" spans="1:22" s="112" customFormat="1" ht="22" customHeight="1" thickBot="1">
      <c r="D13" s="231">
        <f>設定!B14</f>
        <v>0</v>
      </c>
      <c r="E13" s="227"/>
      <c r="F13" s="153"/>
      <c r="G13" s="231">
        <f>設定!D14</f>
        <v>0</v>
      </c>
      <c r="H13" s="227"/>
      <c r="I13" s="231">
        <f>設定!F14</f>
        <v>0</v>
      </c>
      <c r="J13" s="227"/>
      <c r="K13" s="228"/>
      <c r="L13" s="229"/>
      <c r="M13" s="231">
        <f>設定!H14</f>
        <v>0</v>
      </c>
      <c r="N13" s="227"/>
      <c r="O13" s="153"/>
      <c r="P13" s="231">
        <f>設定!J14</f>
        <v>0</v>
      </c>
      <c r="Q13" s="230"/>
      <c r="R13" s="233">
        <f t="shared" si="0"/>
        <v>0</v>
      </c>
      <c r="T13" s="397">
        <f>E14-T10</f>
        <v>0</v>
      </c>
      <c r="U13" s="398"/>
      <c r="V13" s="399"/>
    </row>
    <row r="14" spans="1:22" s="112" customFormat="1" ht="22" customHeight="1" thickTop="1" thickBot="1">
      <c r="B14" s="221">
        <v>2023</v>
      </c>
      <c r="C14" s="221">
        <v>7</v>
      </c>
      <c r="D14" s="151" t="s">
        <v>17</v>
      </c>
      <c r="E14" s="232">
        <f>SUM(E4:E13)</f>
        <v>0</v>
      </c>
      <c r="F14" s="153"/>
      <c r="G14" s="151" t="s">
        <v>17</v>
      </c>
      <c r="H14" s="232">
        <f>SUM(H4:H13)</f>
        <v>0</v>
      </c>
      <c r="I14" s="151" t="s">
        <v>17</v>
      </c>
      <c r="J14" s="232">
        <f>SUM(J4:J13)</f>
        <v>0</v>
      </c>
      <c r="K14" s="151" t="s">
        <v>17</v>
      </c>
      <c r="L14" s="232">
        <f>SUM(L4:L13)</f>
        <v>0</v>
      </c>
      <c r="M14" s="151" t="s">
        <v>17</v>
      </c>
      <c r="N14" s="232">
        <f>SUM(N4:N13)</f>
        <v>0</v>
      </c>
      <c r="O14" s="153"/>
      <c r="P14" s="151" t="s">
        <v>17</v>
      </c>
      <c r="Q14" s="251">
        <f>SUM(Q4:Q13)</f>
        <v>0</v>
      </c>
      <c r="R14" s="232">
        <f>SUM(R4:R13)</f>
        <v>0</v>
      </c>
    </row>
    <row r="15" spans="1:22" s="112" customFormat="1" ht="22" customHeight="1" thickTop="1">
      <c r="B15" s="114"/>
      <c r="C15" s="101"/>
      <c r="D15" s="101"/>
      <c r="E15" s="101"/>
      <c r="F15" s="105"/>
      <c r="G15" s="101"/>
      <c r="H15" s="101"/>
      <c r="I15" s="103"/>
      <c r="J15" s="102"/>
      <c r="K15" s="103"/>
    </row>
    <row r="16" spans="1:22" s="112" customFormat="1" ht="22" customHeight="1" thickBot="1">
      <c r="B16" s="115" t="s">
        <v>36</v>
      </c>
      <c r="C16" s="211">
        <f>WEEKDAY(C17)</f>
        <v>7</v>
      </c>
      <c r="D16" s="211">
        <f t="shared" ref="D16:V16" si="1">WEEKDAY(D17)</f>
        <v>1</v>
      </c>
      <c r="E16" s="211">
        <f t="shared" si="1"/>
        <v>2</v>
      </c>
      <c r="F16" s="211">
        <f t="shared" si="1"/>
        <v>3</v>
      </c>
      <c r="G16" s="211">
        <f t="shared" si="1"/>
        <v>4</v>
      </c>
      <c r="H16" s="211">
        <f t="shared" si="1"/>
        <v>5</v>
      </c>
      <c r="I16" s="211">
        <f t="shared" si="1"/>
        <v>6</v>
      </c>
      <c r="J16" s="211">
        <f t="shared" si="1"/>
        <v>7</v>
      </c>
      <c r="K16" s="211">
        <f t="shared" si="1"/>
        <v>1</v>
      </c>
      <c r="L16" s="211">
        <f t="shared" si="1"/>
        <v>2</v>
      </c>
      <c r="M16" s="211">
        <f t="shared" si="1"/>
        <v>3</v>
      </c>
      <c r="N16" s="211">
        <f t="shared" si="1"/>
        <v>4</v>
      </c>
      <c r="O16" s="211">
        <f t="shared" si="1"/>
        <v>5</v>
      </c>
      <c r="P16" s="211">
        <f t="shared" si="1"/>
        <v>6</v>
      </c>
      <c r="Q16" s="211">
        <f t="shared" si="1"/>
        <v>7</v>
      </c>
      <c r="R16" s="211">
        <f t="shared" si="1"/>
        <v>1</v>
      </c>
      <c r="S16" s="211">
        <f t="shared" si="1"/>
        <v>2</v>
      </c>
      <c r="T16" s="211">
        <f t="shared" si="1"/>
        <v>3</v>
      </c>
      <c r="U16" s="211">
        <f t="shared" si="1"/>
        <v>4</v>
      </c>
      <c r="V16" s="211">
        <f t="shared" si="1"/>
        <v>5</v>
      </c>
    </row>
    <row r="17" spans="1:34" s="112" customFormat="1" ht="22" customHeight="1" thickTop="1">
      <c r="A17" s="116"/>
      <c r="B17" s="140" t="s">
        <v>62</v>
      </c>
      <c r="C17" s="212">
        <f>DATE(B14,C14,設定!L5)</f>
        <v>45108</v>
      </c>
      <c r="D17" s="212">
        <f>C17+1</f>
        <v>45109</v>
      </c>
      <c r="E17" s="212">
        <f>D17+1</f>
        <v>45110</v>
      </c>
      <c r="F17" s="212">
        <f t="shared" ref="F17:V17" si="2">E17+1</f>
        <v>45111</v>
      </c>
      <c r="G17" s="212">
        <f t="shared" si="2"/>
        <v>45112</v>
      </c>
      <c r="H17" s="212">
        <f t="shared" si="2"/>
        <v>45113</v>
      </c>
      <c r="I17" s="212">
        <f t="shared" si="2"/>
        <v>45114</v>
      </c>
      <c r="J17" s="212">
        <f t="shared" si="2"/>
        <v>45115</v>
      </c>
      <c r="K17" s="212">
        <f t="shared" si="2"/>
        <v>45116</v>
      </c>
      <c r="L17" s="212">
        <f t="shared" si="2"/>
        <v>45117</v>
      </c>
      <c r="M17" s="212">
        <f t="shared" si="2"/>
        <v>45118</v>
      </c>
      <c r="N17" s="212">
        <f t="shared" si="2"/>
        <v>45119</v>
      </c>
      <c r="O17" s="212">
        <f t="shared" si="2"/>
        <v>45120</v>
      </c>
      <c r="P17" s="212">
        <f t="shared" si="2"/>
        <v>45121</v>
      </c>
      <c r="Q17" s="212">
        <f t="shared" si="2"/>
        <v>45122</v>
      </c>
      <c r="R17" s="212">
        <f t="shared" si="2"/>
        <v>45123</v>
      </c>
      <c r="S17" s="212">
        <f t="shared" si="2"/>
        <v>45124</v>
      </c>
      <c r="T17" s="212">
        <f t="shared" si="2"/>
        <v>45125</v>
      </c>
      <c r="U17" s="212">
        <f t="shared" si="2"/>
        <v>45126</v>
      </c>
      <c r="V17" s="213">
        <f t="shared" si="2"/>
        <v>45127</v>
      </c>
    </row>
    <row r="18" spans="1:34" s="112" customFormat="1" ht="22" customHeight="1" thickBot="1">
      <c r="A18" s="116"/>
      <c r="B18" s="139" t="s">
        <v>60</v>
      </c>
      <c r="C18" s="214">
        <f>C17</f>
        <v>45108</v>
      </c>
      <c r="D18" s="214">
        <f t="shared" ref="D18:V18" si="3">D17</f>
        <v>45109</v>
      </c>
      <c r="E18" s="214">
        <f t="shared" si="3"/>
        <v>45110</v>
      </c>
      <c r="F18" s="214">
        <f t="shared" si="3"/>
        <v>45111</v>
      </c>
      <c r="G18" s="214">
        <f t="shared" si="3"/>
        <v>45112</v>
      </c>
      <c r="H18" s="214">
        <f t="shared" si="3"/>
        <v>45113</v>
      </c>
      <c r="I18" s="214">
        <f t="shared" si="3"/>
        <v>45114</v>
      </c>
      <c r="J18" s="214">
        <f t="shared" si="3"/>
        <v>45115</v>
      </c>
      <c r="K18" s="214">
        <f t="shared" si="3"/>
        <v>45116</v>
      </c>
      <c r="L18" s="214">
        <f t="shared" si="3"/>
        <v>45117</v>
      </c>
      <c r="M18" s="214">
        <f t="shared" si="3"/>
        <v>45118</v>
      </c>
      <c r="N18" s="214">
        <f t="shared" si="3"/>
        <v>45119</v>
      </c>
      <c r="O18" s="214">
        <f t="shared" si="3"/>
        <v>45120</v>
      </c>
      <c r="P18" s="214">
        <f t="shared" si="3"/>
        <v>45121</v>
      </c>
      <c r="Q18" s="214">
        <f t="shared" si="3"/>
        <v>45122</v>
      </c>
      <c r="R18" s="214">
        <f t="shared" si="3"/>
        <v>45123</v>
      </c>
      <c r="S18" s="214">
        <f t="shared" si="3"/>
        <v>45124</v>
      </c>
      <c r="T18" s="214">
        <f t="shared" si="3"/>
        <v>45125</v>
      </c>
      <c r="U18" s="214">
        <f t="shared" si="3"/>
        <v>45126</v>
      </c>
      <c r="V18" s="215">
        <f t="shared" si="3"/>
        <v>45127</v>
      </c>
    </row>
    <row r="19" spans="1:34" s="112" customFormat="1" ht="22" customHeight="1" thickTop="1">
      <c r="B19" s="264" t="str">
        <f>設定!J5</f>
        <v>食費</v>
      </c>
      <c r="C19" s="155"/>
      <c r="D19" s="127"/>
      <c r="E19" s="127"/>
      <c r="F19" s="218"/>
      <c r="G19" s="136"/>
      <c r="H19" s="127"/>
      <c r="I19" s="127"/>
      <c r="J19" s="127"/>
      <c r="K19" s="127"/>
      <c r="L19" s="127"/>
      <c r="M19" s="218"/>
      <c r="N19" s="136"/>
      <c r="O19" s="127"/>
      <c r="P19" s="127"/>
      <c r="Q19" s="127"/>
      <c r="R19" s="127"/>
      <c r="S19" s="127"/>
      <c r="T19" s="218"/>
      <c r="U19" s="136"/>
      <c r="V19" s="128"/>
    </row>
    <row r="20" spans="1:34" s="112" customFormat="1" ht="22" customHeight="1">
      <c r="B20" s="265">
        <f>設定!J6</f>
        <v>0</v>
      </c>
      <c r="C20" s="159"/>
      <c r="D20" s="125"/>
      <c r="E20" s="125"/>
      <c r="F20" s="125"/>
      <c r="G20" s="137"/>
      <c r="H20" s="125"/>
      <c r="I20" s="125"/>
      <c r="J20" s="125"/>
      <c r="K20" s="125"/>
      <c r="L20" s="125"/>
      <c r="M20" s="125"/>
      <c r="N20" s="137"/>
      <c r="O20" s="125"/>
      <c r="P20" s="125"/>
      <c r="Q20" s="125"/>
      <c r="R20" s="125"/>
      <c r="S20" s="125"/>
      <c r="T20" s="125"/>
      <c r="U20" s="137"/>
      <c r="V20" s="126"/>
    </row>
    <row r="21" spans="1:34" s="112" customFormat="1" ht="22" customHeight="1">
      <c r="B21" s="264">
        <f>設定!J7</f>
        <v>0</v>
      </c>
      <c r="C21" s="155"/>
      <c r="D21" s="127"/>
      <c r="E21" s="127"/>
      <c r="F21" s="127"/>
      <c r="G21" s="136"/>
      <c r="H21" s="127"/>
      <c r="I21" s="127"/>
      <c r="J21" s="127"/>
      <c r="K21" s="127"/>
      <c r="L21" s="127"/>
      <c r="M21" s="127"/>
      <c r="N21" s="136"/>
      <c r="O21" s="127"/>
      <c r="P21" s="127"/>
      <c r="Q21" s="127"/>
      <c r="R21" s="127"/>
      <c r="S21" s="127"/>
      <c r="T21" s="127"/>
      <c r="U21" s="136"/>
      <c r="V21" s="128"/>
    </row>
    <row r="22" spans="1:34" s="112" customFormat="1" ht="22" customHeight="1">
      <c r="B22" s="265">
        <f>設定!J8</f>
        <v>0</v>
      </c>
      <c r="C22" s="159"/>
      <c r="D22" s="125"/>
      <c r="E22" s="125"/>
      <c r="F22" s="125"/>
      <c r="G22" s="137"/>
      <c r="H22" s="125"/>
      <c r="I22" s="125"/>
      <c r="J22" s="125"/>
      <c r="K22" s="125"/>
      <c r="L22" s="125"/>
      <c r="M22" s="125"/>
      <c r="N22" s="137"/>
      <c r="O22" s="125"/>
      <c r="P22" s="125"/>
      <c r="Q22" s="125"/>
      <c r="R22" s="125"/>
      <c r="S22" s="125"/>
      <c r="T22" s="125"/>
      <c r="U22" s="137"/>
      <c r="V22" s="126"/>
    </row>
    <row r="23" spans="1:34" s="112" customFormat="1" ht="22" customHeight="1">
      <c r="B23" s="264">
        <f>設定!J9</f>
        <v>0</v>
      </c>
      <c r="C23" s="155"/>
      <c r="D23" s="127"/>
      <c r="E23" s="127"/>
      <c r="F23" s="127"/>
      <c r="G23" s="136"/>
      <c r="H23" s="127"/>
      <c r="I23" s="127"/>
      <c r="J23" s="127"/>
      <c r="K23" s="127"/>
      <c r="L23" s="127"/>
      <c r="M23" s="127"/>
      <c r="N23" s="136"/>
      <c r="O23" s="127"/>
      <c r="P23" s="127"/>
      <c r="Q23" s="127"/>
      <c r="R23" s="127"/>
      <c r="S23" s="127"/>
      <c r="T23" s="127"/>
      <c r="U23" s="136"/>
      <c r="V23" s="128"/>
    </row>
    <row r="24" spans="1:34" s="112" customFormat="1" ht="22" customHeight="1">
      <c r="B24" s="265">
        <f>設定!J10</f>
        <v>0</v>
      </c>
      <c r="C24" s="159"/>
      <c r="D24" s="125"/>
      <c r="E24" s="125"/>
      <c r="F24" s="125"/>
      <c r="G24" s="137"/>
      <c r="H24" s="125"/>
      <c r="I24" s="125"/>
      <c r="J24" s="125"/>
      <c r="K24" s="125"/>
      <c r="L24" s="125"/>
      <c r="M24" s="125"/>
      <c r="N24" s="137"/>
      <c r="O24" s="125"/>
      <c r="P24" s="125"/>
      <c r="Q24" s="125"/>
      <c r="R24" s="125"/>
      <c r="S24" s="125"/>
      <c r="T24" s="125"/>
      <c r="U24" s="137"/>
      <c r="V24" s="126"/>
    </row>
    <row r="25" spans="1:34" s="112" customFormat="1" ht="22" customHeight="1">
      <c r="B25" s="264">
        <f>設定!J11</f>
        <v>0</v>
      </c>
      <c r="C25" s="155"/>
      <c r="D25" s="127"/>
      <c r="E25" s="127"/>
      <c r="F25" s="127"/>
      <c r="G25" s="136"/>
      <c r="H25" s="127"/>
      <c r="I25" s="127"/>
      <c r="J25" s="127"/>
      <c r="K25" s="127"/>
      <c r="L25" s="127"/>
      <c r="M25" s="127"/>
      <c r="N25" s="136"/>
      <c r="O25" s="127"/>
      <c r="P25" s="127"/>
      <c r="Q25" s="127"/>
      <c r="R25" s="127"/>
      <c r="S25" s="127"/>
      <c r="T25" s="127"/>
      <c r="U25" s="136"/>
      <c r="V25" s="128"/>
    </row>
    <row r="26" spans="1:34" s="112" customFormat="1" ht="22" customHeight="1">
      <c r="B26" s="265">
        <f>設定!J12</f>
        <v>0</v>
      </c>
      <c r="C26" s="125"/>
      <c r="D26" s="125"/>
      <c r="E26" s="125"/>
      <c r="F26" s="125"/>
      <c r="G26" s="137"/>
      <c r="H26" s="125"/>
      <c r="I26" s="125"/>
      <c r="J26" s="125"/>
      <c r="K26" s="125"/>
      <c r="L26" s="125"/>
      <c r="M26" s="125"/>
      <c r="N26" s="137"/>
      <c r="O26" s="125"/>
      <c r="P26" s="125"/>
      <c r="Q26" s="125"/>
      <c r="R26" s="125"/>
      <c r="S26" s="125"/>
      <c r="T26" s="125"/>
      <c r="U26" s="137"/>
      <c r="V26" s="126"/>
    </row>
    <row r="27" spans="1:34" s="112" customFormat="1" ht="22" customHeight="1">
      <c r="B27" s="264">
        <f>設定!J13</f>
        <v>0</v>
      </c>
      <c r="C27" s="127"/>
      <c r="D27" s="127"/>
      <c r="E27" s="127"/>
      <c r="F27" s="127"/>
      <c r="G27" s="136"/>
      <c r="H27" s="127"/>
      <c r="I27" s="127"/>
      <c r="J27" s="127"/>
      <c r="K27" s="127"/>
      <c r="L27" s="127"/>
      <c r="M27" s="127"/>
      <c r="N27" s="136"/>
      <c r="O27" s="127"/>
      <c r="P27" s="127"/>
      <c r="Q27" s="127"/>
      <c r="R27" s="127"/>
      <c r="S27" s="127"/>
      <c r="T27" s="127"/>
      <c r="U27" s="136"/>
      <c r="V27" s="128"/>
    </row>
    <row r="28" spans="1:34" s="112" customFormat="1" ht="22" customHeight="1">
      <c r="B28" s="265">
        <f>設定!J14</f>
        <v>0</v>
      </c>
      <c r="C28" s="125"/>
      <c r="D28" s="125"/>
      <c r="E28" s="125"/>
      <c r="F28" s="125"/>
      <c r="G28" s="137"/>
      <c r="H28" s="125"/>
      <c r="I28" s="125"/>
      <c r="J28" s="125"/>
      <c r="K28" s="125"/>
      <c r="L28" s="125"/>
      <c r="M28" s="125"/>
      <c r="N28" s="137"/>
      <c r="O28" s="125"/>
      <c r="P28" s="125"/>
      <c r="Q28" s="125"/>
      <c r="R28" s="125"/>
      <c r="S28" s="125"/>
      <c r="T28" s="125"/>
      <c r="U28" s="137"/>
      <c r="V28" s="126"/>
    </row>
    <row r="29" spans="1:34" s="112" customFormat="1" ht="22" customHeight="1">
      <c r="B29" s="265" t="s">
        <v>47</v>
      </c>
      <c r="C29" s="118"/>
      <c r="D29" s="118"/>
      <c r="E29" s="118"/>
      <c r="F29" s="118"/>
      <c r="G29" s="138"/>
      <c r="H29" s="118"/>
      <c r="I29" s="118"/>
      <c r="J29" s="118"/>
      <c r="K29" s="118"/>
      <c r="L29" s="118"/>
      <c r="M29" s="118"/>
      <c r="N29" s="138"/>
      <c r="O29" s="118"/>
      <c r="P29" s="118"/>
      <c r="Q29" s="118"/>
      <c r="R29" s="118"/>
      <c r="S29" s="118"/>
      <c r="T29" s="118"/>
      <c r="U29" s="138"/>
      <c r="V29" s="119"/>
    </row>
    <row r="30" spans="1:34" s="112" customFormat="1" ht="22" customHeight="1" thickBot="1">
      <c r="B30" s="268" t="s">
        <v>17</v>
      </c>
      <c r="C30" s="120">
        <f>SUM(C19:C28)</f>
        <v>0</v>
      </c>
      <c r="D30" s="120">
        <f>SUM(D19:D28)</f>
        <v>0</v>
      </c>
      <c r="E30" s="120">
        <f t="shared" ref="E30:U30" si="4">SUM(E19:E28)</f>
        <v>0</v>
      </c>
      <c r="F30" s="120">
        <f>SUM(F19:F28)</f>
        <v>0</v>
      </c>
      <c r="G30" s="135">
        <f t="shared" si="4"/>
        <v>0</v>
      </c>
      <c r="H30" s="120">
        <f>SUM(H19:H28)</f>
        <v>0</v>
      </c>
      <c r="I30" s="120">
        <f t="shared" si="4"/>
        <v>0</v>
      </c>
      <c r="J30" s="120">
        <f>SUM(J19:J28)</f>
        <v>0</v>
      </c>
      <c r="K30" s="120">
        <f t="shared" si="4"/>
        <v>0</v>
      </c>
      <c r="L30" s="120">
        <f t="shared" si="4"/>
        <v>0</v>
      </c>
      <c r="M30" s="120">
        <f t="shared" si="4"/>
        <v>0</v>
      </c>
      <c r="N30" s="135">
        <f t="shared" si="4"/>
        <v>0</v>
      </c>
      <c r="O30" s="120">
        <f t="shared" si="4"/>
        <v>0</v>
      </c>
      <c r="P30" s="120">
        <f t="shared" si="4"/>
        <v>0</v>
      </c>
      <c r="Q30" s="120">
        <f t="shared" si="4"/>
        <v>0</v>
      </c>
      <c r="R30" s="120">
        <f t="shared" si="4"/>
        <v>0</v>
      </c>
      <c r="S30" s="120">
        <f t="shared" si="4"/>
        <v>0</v>
      </c>
      <c r="T30" s="120">
        <f t="shared" si="4"/>
        <v>0</v>
      </c>
      <c r="U30" s="135">
        <f t="shared" si="4"/>
        <v>0</v>
      </c>
      <c r="V30" s="121">
        <f>SUM(V19:V28)</f>
        <v>0</v>
      </c>
    </row>
    <row r="31" spans="1:34" s="124" customFormat="1" ht="22" customHeight="1" thickTop="1" thickBot="1">
      <c r="B31" s="122"/>
      <c r="C31" s="211">
        <f>WEEKDAY(C32)</f>
        <v>6</v>
      </c>
      <c r="D31" s="211">
        <f t="shared" ref="D31:M31" si="5">WEEKDAY(D32)</f>
        <v>7</v>
      </c>
      <c r="E31" s="211">
        <f t="shared" si="5"/>
        <v>1</v>
      </c>
      <c r="F31" s="211">
        <f t="shared" si="5"/>
        <v>2</v>
      </c>
      <c r="G31" s="211">
        <f t="shared" si="5"/>
        <v>3</v>
      </c>
      <c r="H31" s="211">
        <f t="shared" si="5"/>
        <v>4</v>
      </c>
      <c r="I31" s="211">
        <f t="shared" si="5"/>
        <v>5</v>
      </c>
      <c r="J31" s="211">
        <f t="shared" si="5"/>
        <v>6</v>
      </c>
      <c r="K31" s="211">
        <f t="shared" si="5"/>
        <v>7</v>
      </c>
      <c r="L31" s="211">
        <f t="shared" si="5"/>
        <v>1</v>
      </c>
      <c r="M31" s="211">
        <f t="shared" si="5"/>
        <v>2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</row>
    <row r="32" spans="1:34" ht="22" customHeight="1" thickTop="1">
      <c r="B32" s="140" t="s">
        <v>62</v>
      </c>
      <c r="C32" s="212">
        <f>V17+1</f>
        <v>45128</v>
      </c>
      <c r="D32" s="212">
        <f>C32+1</f>
        <v>45129</v>
      </c>
      <c r="E32" s="212">
        <f t="shared" ref="E32:M32" si="6">D32+1</f>
        <v>45130</v>
      </c>
      <c r="F32" s="212">
        <f t="shared" si="6"/>
        <v>45131</v>
      </c>
      <c r="G32" s="212">
        <f t="shared" si="6"/>
        <v>45132</v>
      </c>
      <c r="H32" s="212">
        <f t="shared" si="6"/>
        <v>45133</v>
      </c>
      <c r="I32" s="212">
        <f t="shared" si="6"/>
        <v>45134</v>
      </c>
      <c r="J32" s="212">
        <f t="shared" si="6"/>
        <v>45135</v>
      </c>
      <c r="K32" s="212">
        <f t="shared" si="6"/>
        <v>45136</v>
      </c>
      <c r="L32" s="212">
        <f t="shared" si="6"/>
        <v>45137</v>
      </c>
      <c r="M32" s="213">
        <f t="shared" si="6"/>
        <v>45138</v>
      </c>
      <c r="P32" s="140" t="s">
        <v>63</v>
      </c>
      <c r="Q32" s="129" t="s">
        <v>53</v>
      </c>
      <c r="R32" s="129" t="s">
        <v>54</v>
      </c>
      <c r="S32" s="129" t="s">
        <v>55</v>
      </c>
      <c r="T32" s="129" t="s">
        <v>56</v>
      </c>
      <c r="U32" s="129" t="s">
        <v>57</v>
      </c>
      <c r="V32" s="130" t="s">
        <v>17</v>
      </c>
    </row>
    <row r="33" spans="2:22" ht="22" customHeight="1" thickBot="1">
      <c r="B33" s="149" t="s">
        <v>60</v>
      </c>
      <c r="C33" s="214">
        <f>C32</f>
        <v>45128</v>
      </c>
      <c r="D33" s="214">
        <f t="shared" ref="D33:M33" si="7">D32</f>
        <v>45129</v>
      </c>
      <c r="E33" s="214">
        <f t="shared" si="7"/>
        <v>45130</v>
      </c>
      <c r="F33" s="214">
        <f t="shared" si="7"/>
        <v>45131</v>
      </c>
      <c r="G33" s="214">
        <f t="shared" si="7"/>
        <v>45132</v>
      </c>
      <c r="H33" s="214">
        <f t="shared" si="7"/>
        <v>45133</v>
      </c>
      <c r="I33" s="214">
        <f t="shared" si="7"/>
        <v>45134</v>
      </c>
      <c r="J33" s="214">
        <f t="shared" si="7"/>
        <v>45135</v>
      </c>
      <c r="K33" s="214">
        <f t="shared" si="7"/>
        <v>45136</v>
      </c>
      <c r="L33" s="214">
        <f t="shared" si="7"/>
        <v>45137</v>
      </c>
      <c r="M33" s="215">
        <f t="shared" si="7"/>
        <v>45138</v>
      </c>
      <c r="P33" s="148" t="s">
        <v>61</v>
      </c>
      <c r="Q33" s="216" t="str">
        <f>DAY(C17)&amp;"-"&amp;DAY(I17)&amp;"日"</f>
        <v>1-7日</v>
      </c>
      <c r="R33" s="216" t="str">
        <f>DAY(J17)&amp;"-"&amp;DAY(P17)&amp;"日"</f>
        <v>8-14日</v>
      </c>
      <c r="S33" s="216" t="str">
        <f>DAY(Q17)&amp;"-"&amp;DAY(C32)&amp;"日"</f>
        <v>15-21日</v>
      </c>
      <c r="T33" s="216" t="str">
        <f>DAY(D32)&amp;"-"&amp;DAY(J32)&amp;"日"</f>
        <v>22-28日</v>
      </c>
      <c r="U33" s="216" t="str">
        <f>DAY(K32)&amp;"-"&amp;DAY(M32)&amp;"日"</f>
        <v>29-31日</v>
      </c>
      <c r="V33" s="141" t="str">
        <f>DAY(C17)&amp;"-"&amp;DAY(M32)&amp;"日"</f>
        <v>1-31日</v>
      </c>
    </row>
    <row r="34" spans="2:22" ht="22" customHeight="1" thickTop="1">
      <c r="B34" s="264" t="str">
        <f>設定!J5</f>
        <v>食費</v>
      </c>
      <c r="C34" s="127"/>
      <c r="D34" s="127"/>
      <c r="E34" s="127"/>
      <c r="F34" s="127"/>
      <c r="G34" s="218"/>
      <c r="H34" s="136"/>
      <c r="I34" s="127"/>
      <c r="J34" s="127"/>
      <c r="K34" s="127"/>
      <c r="L34" s="127"/>
      <c r="M34" s="128"/>
      <c r="P34" s="154" t="str">
        <f>設定!J5</f>
        <v>食費</v>
      </c>
      <c r="Q34" s="252">
        <f>SUM(C19:I19)</f>
        <v>0</v>
      </c>
      <c r="R34" s="252">
        <f>SUM(J19:P19)</f>
        <v>0</v>
      </c>
      <c r="S34" s="252">
        <f>SUM(Q19:V19,C34)</f>
        <v>0</v>
      </c>
      <c r="T34" s="252">
        <f>SUM(D34:J34)</f>
        <v>0</v>
      </c>
      <c r="U34" s="252">
        <f>SUM(K34:M34)</f>
        <v>0</v>
      </c>
      <c r="V34" s="253">
        <f>SUM(Q34:U34)</f>
        <v>0</v>
      </c>
    </row>
    <row r="35" spans="2:22" ht="22" customHeight="1">
      <c r="B35" s="265">
        <f>設定!J6</f>
        <v>0</v>
      </c>
      <c r="C35" s="125"/>
      <c r="D35" s="125"/>
      <c r="E35" s="125"/>
      <c r="F35" s="125"/>
      <c r="G35" s="125"/>
      <c r="H35" s="137"/>
      <c r="I35" s="125"/>
      <c r="J35" s="125"/>
      <c r="K35" s="125"/>
      <c r="L35" s="125"/>
      <c r="M35" s="126"/>
      <c r="P35" s="158">
        <f>設定!J6</f>
        <v>0</v>
      </c>
      <c r="Q35" s="254">
        <f t="shared" ref="Q35:Q43" si="8">SUM(C20:I20)</f>
        <v>0</v>
      </c>
      <c r="R35" s="254">
        <f t="shared" ref="R35:R43" si="9">SUM(J20:P20)</f>
        <v>0</v>
      </c>
      <c r="S35" s="254">
        <f t="shared" ref="S35:S43" si="10">SUM(Q20:V20,C35)</f>
        <v>0</v>
      </c>
      <c r="T35" s="254">
        <f>SUM(D35:J35)</f>
        <v>0</v>
      </c>
      <c r="U35" s="255">
        <f>SUM(K35:M35)</f>
        <v>0</v>
      </c>
      <c r="V35" s="256">
        <f>SUM(Q35:U35)</f>
        <v>0</v>
      </c>
    </row>
    <row r="36" spans="2:22" ht="22" customHeight="1">
      <c r="B36" s="264">
        <f>設定!J7</f>
        <v>0</v>
      </c>
      <c r="C36" s="127"/>
      <c r="D36" s="127"/>
      <c r="E36" s="127"/>
      <c r="F36" s="127"/>
      <c r="G36" s="127"/>
      <c r="H36" s="136"/>
      <c r="I36" s="127"/>
      <c r="J36" s="127"/>
      <c r="K36" s="127"/>
      <c r="L36" s="127"/>
      <c r="M36" s="128"/>
      <c r="P36" s="257">
        <f>設定!J7</f>
        <v>0</v>
      </c>
      <c r="Q36" s="258">
        <f t="shared" si="8"/>
        <v>0</v>
      </c>
      <c r="R36" s="258">
        <f t="shared" si="9"/>
        <v>0</v>
      </c>
      <c r="S36" s="258">
        <f t="shared" si="10"/>
        <v>0</v>
      </c>
      <c r="T36" s="258">
        <f t="shared" ref="T36:T43" si="11">SUM(D36:J36)</f>
        <v>0</v>
      </c>
      <c r="U36" s="252">
        <f t="shared" ref="U36:U43" si="12">SUM(K36:M36)</f>
        <v>0</v>
      </c>
      <c r="V36" s="259">
        <f t="shared" ref="V36:V43" si="13">SUM(Q36:U36)</f>
        <v>0</v>
      </c>
    </row>
    <row r="37" spans="2:22" ht="22" customHeight="1">
      <c r="B37" s="265">
        <f>設定!J8</f>
        <v>0</v>
      </c>
      <c r="C37" s="125"/>
      <c r="D37" s="125"/>
      <c r="E37" s="125"/>
      <c r="F37" s="125"/>
      <c r="G37" s="125"/>
      <c r="H37" s="137"/>
      <c r="I37" s="125"/>
      <c r="J37" s="125"/>
      <c r="K37" s="125"/>
      <c r="L37" s="125"/>
      <c r="M37" s="126"/>
      <c r="P37" s="158">
        <f>設定!J8</f>
        <v>0</v>
      </c>
      <c r="Q37" s="254">
        <f t="shared" si="8"/>
        <v>0</v>
      </c>
      <c r="R37" s="254">
        <f t="shared" si="9"/>
        <v>0</v>
      </c>
      <c r="S37" s="254">
        <f t="shared" si="10"/>
        <v>0</v>
      </c>
      <c r="T37" s="254">
        <f t="shared" si="11"/>
        <v>0</v>
      </c>
      <c r="U37" s="255">
        <f t="shared" si="12"/>
        <v>0</v>
      </c>
      <c r="V37" s="256">
        <f>SUM(Q37:U37)</f>
        <v>0</v>
      </c>
    </row>
    <row r="38" spans="2:22" ht="22" customHeight="1">
      <c r="B38" s="264">
        <f>設定!J9</f>
        <v>0</v>
      </c>
      <c r="C38" s="127"/>
      <c r="D38" s="127"/>
      <c r="E38" s="127"/>
      <c r="F38" s="127"/>
      <c r="G38" s="127"/>
      <c r="H38" s="136"/>
      <c r="I38" s="127"/>
      <c r="J38" s="127"/>
      <c r="K38" s="127"/>
      <c r="L38" s="127"/>
      <c r="M38" s="128"/>
      <c r="P38" s="257">
        <f>設定!J9</f>
        <v>0</v>
      </c>
      <c r="Q38" s="258">
        <f t="shared" si="8"/>
        <v>0</v>
      </c>
      <c r="R38" s="258">
        <f t="shared" si="9"/>
        <v>0</v>
      </c>
      <c r="S38" s="258">
        <f t="shared" si="10"/>
        <v>0</v>
      </c>
      <c r="T38" s="258">
        <f t="shared" si="11"/>
        <v>0</v>
      </c>
      <c r="U38" s="252">
        <f t="shared" si="12"/>
        <v>0</v>
      </c>
      <c r="V38" s="259">
        <f t="shared" si="13"/>
        <v>0</v>
      </c>
    </row>
    <row r="39" spans="2:22" ht="22" customHeight="1">
      <c r="B39" s="265">
        <f>設定!J10</f>
        <v>0</v>
      </c>
      <c r="C39" s="125"/>
      <c r="D39" s="125"/>
      <c r="E39" s="125"/>
      <c r="F39" s="125"/>
      <c r="G39" s="125"/>
      <c r="H39" s="137"/>
      <c r="I39" s="125"/>
      <c r="J39" s="125"/>
      <c r="K39" s="125"/>
      <c r="L39" s="125"/>
      <c r="M39" s="126"/>
      <c r="P39" s="158">
        <f>設定!J10</f>
        <v>0</v>
      </c>
      <c r="Q39" s="254">
        <f t="shared" si="8"/>
        <v>0</v>
      </c>
      <c r="R39" s="254">
        <f t="shared" si="9"/>
        <v>0</v>
      </c>
      <c r="S39" s="254">
        <f t="shared" si="10"/>
        <v>0</v>
      </c>
      <c r="T39" s="254">
        <f t="shared" si="11"/>
        <v>0</v>
      </c>
      <c r="U39" s="255">
        <f t="shared" si="12"/>
        <v>0</v>
      </c>
      <c r="V39" s="256">
        <f t="shared" si="13"/>
        <v>0</v>
      </c>
    </row>
    <row r="40" spans="2:22" ht="22" customHeight="1">
      <c r="B40" s="264">
        <f>設定!J11</f>
        <v>0</v>
      </c>
      <c r="C40" s="127"/>
      <c r="D40" s="127"/>
      <c r="E40" s="127"/>
      <c r="F40" s="127"/>
      <c r="G40" s="127"/>
      <c r="H40" s="136"/>
      <c r="I40" s="127"/>
      <c r="J40" s="127"/>
      <c r="K40" s="127"/>
      <c r="L40" s="127"/>
      <c r="M40" s="128"/>
      <c r="P40" s="257">
        <f>設定!J11</f>
        <v>0</v>
      </c>
      <c r="Q40" s="258">
        <f t="shared" si="8"/>
        <v>0</v>
      </c>
      <c r="R40" s="258">
        <f t="shared" si="9"/>
        <v>0</v>
      </c>
      <c r="S40" s="258">
        <f t="shared" si="10"/>
        <v>0</v>
      </c>
      <c r="T40" s="258">
        <f t="shared" si="11"/>
        <v>0</v>
      </c>
      <c r="U40" s="252">
        <f t="shared" si="12"/>
        <v>0</v>
      </c>
      <c r="V40" s="259">
        <f>SUM(Q40:U40)</f>
        <v>0</v>
      </c>
    </row>
    <row r="41" spans="2:22" ht="22" customHeight="1">
      <c r="B41" s="265">
        <f>設定!J12</f>
        <v>0</v>
      </c>
      <c r="C41" s="125"/>
      <c r="D41" s="125"/>
      <c r="E41" s="125"/>
      <c r="F41" s="125"/>
      <c r="G41" s="125"/>
      <c r="H41" s="137"/>
      <c r="I41" s="125"/>
      <c r="J41" s="125"/>
      <c r="K41" s="125"/>
      <c r="L41" s="125"/>
      <c r="M41" s="126"/>
      <c r="P41" s="158">
        <f>設定!J12</f>
        <v>0</v>
      </c>
      <c r="Q41" s="254">
        <f t="shared" si="8"/>
        <v>0</v>
      </c>
      <c r="R41" s="254">
        <f t="shared" si="9"/>
        <v>0</v>
      </c>
      <c r="S41" s="254">
        <f t="shared" si="10"/>
        <v>0</v>
      </c>
      <c r="T41" s="254">
        <f t="shared" si="11"/>
        <v>0</v>
      </c>
      <c r="U41" s="255">
        <f t="shared" si="12"/>
        <v>0</v>
      </c>
      <c r="V41" s="256">
        <f t="shared" si="13"/>
        <v>0</v>
      </c>
    </row>
    <row r="42" spans="2:22" ht="22" customHeight="1">
      <c r="B42" s="264">
        <f>設定!J13</f>
        <v>0</v>
      </c>
      <c r="C42" s="127"/>
      <c r="D42" s="127"/>
      <c r="E42" s="127"/>
      <c r="F42" s="127"/>
      <c r="G42" s="127"/>
      <c r="H42" s="136"/>
      <c r="I42" s="127"/>
      <c r="J42" s="127"/>
      <c r="K42" s="127"/>
      <c r="L42" s="127"/>
      <c r="M42" s="128"/>
      <c r="P42" s="257">
        <f>設定!J13</f>
        <v>0</v>
      </c>
      <c r="Q42" s="258">
        <f t="shared" si="8"/>
        <v>0</v>
      </c>
      <c r="R42" s="258">
        <f t="shared" si="9"/>
        <v>0</v>
      </c>
      <c r="S42" s="258">
        <f t="shared" si="10"/>
        <v>0</v>
      </c>
      <c r="T42" s="258">
        <f t="shared" si="11"/>
        <v>0</v>
      </c>
      <c r="U42" s="252">
        <f t="shared" si="12"/>
        <v>0</v>
      </c>
      <c r="V42" s="259">
        <f t="shared" si="13"/>
        <v>0</v>
      </c>
    </row>
    <row r="43" spans="2:22" ht="22" customHeight="1">
      <c r="B43" s="265">
        <f>設定!J14</f>
        <v>0</v>
      </c>
      <c r="C43" s="125"/>
      <c r="D43" s="125"/>
      <c r="E43" s="125"/>
      <c r="F43" s="125"/>
      <c r="G43" s="125"/>
      <c r="H43" s="137"/>
      <c r="I43" s="125"/>
      <c r="J43" s="125"/>
      <c r="K43" s="125"/>
      <c r="L43" s="125"/>
      <c r="M43" s="126"/>
      <c r="P43" s="158">
        <f>設定!J14</f>
        <v>0</v>
      </c>
      <c r="Q43" s="254">
        <f t="shared" si="8"/>
        <v>0</v>
      </c>
      <c r="R43" s="254">
        <f t="shared" si="9"/>
        <v>0</v>
      </c>
      <c r="S43" s="254">
        <f t="shared" si="10"/>
        <v>0</v>
      </c>
      <c r="T43" s="254">
        <f t="shared" si="11"/>
        <v>0</v>
      </c>
      <c r="U43" s="255">
        <f t="shared" si="12"/>
        <v>0</v>
      </c>
      <c r="V43" s="256">
        <f t="shared" si="13"/>
        <v>0</v>
      </c>
    </row>
    <row r="44" spans="2:22" s="178" customFormat="1" ht="22" customHeight="1">
      <c r="B44" s="266" t="s">
        <v>47</v>
      </c>
      <c r="C44" s="179"/>
      <c r="D44" s="179"/>
      <c r="E44" s="179"/>
      <c r="F44" s="179"/>
      <c r="G44" s="179"/>
      <c r="H44" s="182"/>
      <c r="I44" s="179"/>
      <c r="J44" s="179"/>
      <c r="K44" s="179"/>
      <c r="L44" s="179"/>
      <c r="M44" s="180"/>
      <c r="N44" s="104"/>
      <c r="P44" s="269" t="s">
        <v>47</v>
      </c>
      <c r="Q44" s="159"/>
      <c r="R44" s="159"/>
      <c r="S44" s="159"/>
      <c r="T44" s="159"/>
      <c r="U44" s="159"/>
      <c r="V44" s="177"/>
    </row>
    <row r="45" spans="2:22" ht="22" customHeight="1" thickBot="1">
      <c r="B45" s="267" t="s">
        <v>17</v>
      </c>
      <c r="C45" s="120">
        <f>SUM(C34:C43)</f>
        <v>0</v>
      </c>
      <c r="D45" s="120">
        <f t="shared" ref="D45:L45" si="14">SUM(D34:D43)</f>
        <v>0</v>
      </c>
      <c r="E45" s="120">
        <f>SUM(E34:E43)</f>
        <v>0</v>
      </c>
      <c r="F45" s="120">
        <f t="shared" si="14"/>
        <v>0</v>
      </c>
      <c r="G45" s="120">
        <f t="shared" si="14"/>
        <v>0</v>
      </c>
      <c r="H45" s="135">
        <f t="shared" si="14"/>
        <v>0</v>
      </c>
      <c r="I45" s="120">
        <f>SUM(I34:I43)</f>
        <v>0</v>
      </c>
      <c r="J45" s="120">
        <f t="shared" si="14"/>
        <v>0</v>
      </c>
      <c r="K45" s="120">
        <f>SUM(K34:K43)</f>
        <v>0</v>
      </c>
      <c r="L45" s="120">
        <f t="shared" si="14"/>
        <v>0</v>
      </c>
      <c r="M45" s="121">
        <f>SUM(M34:M43)</f>
        <v>0</v>
      </c>
      <c r="P45" s="260" t="s">
        <v>17</v>
      </c>
      <c r="Q45" s="261">
        <f>SUM(Q34:Q43)</f>
        <v>0</v>
      </c>
      <c r="R45" s="261">
        <f>SUM(R34:R43)</f>
        <v>0</v>
      </c>
      <c r="S45" s="261">
        <f t="shared" ref="S45:V45" si="15">SUM(S34:S43)</f>
        <v>0</v>
      </c>
      <c r="T45" s="261">
        <f t="shared" si="15"/>
        <v>0</v>
      </c>
      <c r="U45" s="261">
        <f t="shared" si="15"/>
        <v>0</v>
      </c>
      <c r="V45" s="262">
        <f t="shared" si="15"/>
        <v>0</v>
      </c>
    </row>
    <row r="46" spans="2:22" ht="19" thickTop="1"/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T13:V13"/>
    <mergeCell ref="T7:V7"/>
    <mergeCell ref="T9:V9"/>
    <mergeCell ref="T10:V10"/>
    <mergeCell ref="T11:V11"/>
    <mergeCell ref="T12:V12"/>
    <mergeCell ref="M2:N2"/>
    <mergeCell ref="P2:R2"/>
    <mergeCell ref="T2:V2"/>
    <mergeCell ref="T3:V3"/>
    <mergeCell ref="T6:V6"/>
    <mergeCell ref="B1:C1"/>
    <mergeCell ref="D2:E2"/>
    <mergeCell ref="G2:H2"/>
    <mergeCell ref="I2:J2"/>
    <mergeCell ref="K2:L2"/>
  </mergeCells>
  <phoneticPr fontId="1"/>
  <conditionalFormatting sqref="K15">
    <cfRule type="expression" dxfId="259" priority="78">
      <formula>#REF!="浪費"</formula>
    </cfRule>
    <cfRule type="expression" dxfId="258" priority="79">
      <formula>#REF!="投資"</formula>
    </cfRule>
    <cfRule type="expression" dxfId="257" priority="80">
      <formula>#REF!="不明"</formula>
    </cfRule>
  </conditionalFormatting>
  <conditionalFormatting sqref="J15 J46:J137">
    <cfRule type="expression" dxfId="256" priority="75">
      <formula>#REF!="浪費"</formula>
    </cfRule>
    <cfRule type="expression" dxfId="255" priority="76">
      <formula>#REF!="投資"</formula>
    </cfRule>
    <cfRule type="expression" dxfId="254" priority="77">
      <formula>#REF!="不明"</formula>
    </cfRule>
  </conditionalFormatting>
  <conditionalFormatting sqref="M45">
    <cfRule type="cellIs" dxfId="253" priority="72" operator="equal">
      <formula>0</formula>
    </cfRule>
  </conditionalFormatting>
  <conditionalFormatting sqref="C45:L45">
    <cfRule type="cellIs" dxfId="252" priority="35" operator="equal">
      <formula>0</formula>
    </cfRule>
  </conditionalFormatting>
  <conditionalFormatting sqref="K19:K20 K29">
    <cfRule type="expression" dxfId="251" priority="49">
      <formula>#REF!="浪費"</formula>
    </cfRule>
    <cfRule type="expression" dxfId="250" priority="50">
      <formula>#REF!="投資"</formula>
    </cfRule>
    <cfRule type="expression" dxfId="249" priority="51">
      <formula>#REF!="不明"</formula>
    </cfRule>
  </conditionalFormatting>
  <conditionalFormatting sqref="J19:J20 J29">
    <cfRule type="expression" dxfId="248" priority="46">
      <formula>#REF!="浪費"</formula>
    </cfRule>
    <cfRule type="expression" dxfId="247" priority="47">
      <formula>#REF!="投資"</formula>
    </cfRule>
    <cfRule type="expression" dxfId="246" priority="48">
      <formula>#REF!="不明"</formula>
    </cfRule>
  </conditionalFormatting>
  <conditionalFormatting sqref="C30">
    <cfRule type="cellIs" dxfId="245" priority="45" operator="equal">
      <formula>0</formula>
    </cfRule>
  </conditionalFormatting>
  <conditionalFormatting sqref="C30:Q30">
    <cfRule type="cellIs" dxfId="244" priority="44" operator="equal">
      <formula>0</formula>
    </cfRule>
  </conditionalFormatting>
  <conditionalFormatting sqref="R30:T30">
    <cfRule type="cellIs" dxfId="243" priority="43" operator="equal">
      <formula>0</formula>
    </cfRule>
  </conditionalFormatting>
  <conditionalFormatting sqref="U30:V30">
    <cfRule type="cellIs" dxfId="242" priority="42" operator="equal">
      <formula>0</formula>
    </cfRule>
  </conditionalFormatting>
  <conditionalFormatting sqref="K21:K28">
    <cfRule type="expression" dxfId="241" priority="39">
      <formula>#REF!="浪費"</formula>
    </cfRule>
    <cfRule type="expression" dxfId="240" priority="40">
      <formula>#REF!="投資"</formula>
    </cfRule>
    <cfRule type="expression" dxfId="239" priority="41">
      <formula>#REF!="不明"</formula>
    </cfRule>
  </conditionalFormatting>
  <conditionalFormatting sqref="J21:J28">
    <cfRule type="expression" dxfId="238" priority="36">
      <formula>#REF!="浪費"</formula>
    </cfRule>
    <cfRule type="expression" dxfId="237" priority="37">
      <formula>#REF!="投資"</formula>
    </cfRule>
    <cfRule type="expression" dxfId="236" priority="38">
      <formula>#REF!="不明"</formula>
    </cfRule>
  </conditionalFormatting>
  <conditionalFormatting sqref="K34:K43">
    <cfRule type="expression" dxfId="235" priority="32">
      <formula>#REF!="浪費"</formula>
    </cfRule>
    <cfRule type="expression" dxfId="234" priority="33">
      <formula>#REF!="投資"</formula>
    </cfRule>
    <cfRule type="expression" dxfId="233" priority="34">
      <formula>#REF!="不明"</formula>
    </cfRule>
  </conditionalFormatting>
  <conditionalFormatting sqref="J34:J43">
    <cfRule type="expression" dxfId="232" priority="29">
      <formula>#REF!="浪費"</formula>
    </cfRule>
    <cfRule type="expression" dxfId="231" priority="30">
      <formula>#REF!="投資"</formula>
    </cfRule>
    <cfRule type="expression" dxfId="230" priority="31">
      <formula>#REF!="不明"</formula>
    </cfRule>
  </conditionalFormatting>
  <conditionalFormatting sqref="K44">
    <cfRule type="expression" dxfId="229" priority="26">
      <formula>#REF!="浪費"</formula>
    </cfRule>
    <cfRule type="expression" dxfId="228" priority="27">
      <formula>#REF!="投資"</formula>
    </cfRule>
    <cfRule type="expression" dxfId="227" priority="28">
      <formula>#REF!="不明"</formula>
    </cfRule>
  </conditionalFormatting>
  <conditionalFormatting sqref="J44">
    <cfRule type="expression" dxfId="226" priority="23">
      <formula>#REF!="浪費"</formula>
    </cfRule>
    <cfRule type="expression" dxfId="225" priority="24">
      <formula>#REF!="投資"</formula>
    </cfRule>
    <cfRule type="expression" dxfId="224" priority="25">
      <formula>#REF!="不明"</formula>
    </cfRule>
  </conditionalFormatting>
  <conditionalFormatting sqref="C30:V30 C45:M45">
    <cfRule type="cellIs" dxfId="223" priority="15" operator="equal">
      <formula>0</formula>
    </cfRule>
  </conditionalFormatting>
  <conditionalFormatting sqref="T3:V3">
    <cfRule type="cellIs" dxfId="222" priority="14" operator="equal">
      <formula>0</formula>
    </cfRule>
  </conditionalFormatting>
  <conditionalFormatting sqref="C17:V18">
    <cfRule type="expression" dxfId="221" priority="11">
      <formula>C$16=1</formula>
    </cfRule>
    <cfRule type="expression" dxfId="220" priority="12">
      <formula>C$16=7</formula>
    </cfRule>
    <cfRule type="expression" dxfId="219" priority="13">
      <formula>COUNTIF(祝日,C$17)=1</formula>
    </cfRule>
  </conditionalFormatting>
  <conditionalFormatting sqref="C32:M33">
    <cfRule type="expression" dxfId="218" priority="8">
      <formula>C$31=7</formula>
    </cfRule>
    <cfRule type="expression" dxfId="217" priority="9">
      <formula>C$31=1</formula>
    </cfRule>
    <cfRule type="expression" dxfId="216" priority="10">
      <formula>COUNTIF(祝日,C$32)=1</formula>
    </cfRule>
  </conditionalFormatting>
  <conditionalFormatting sqref="Q44:V45">
    <cfRule type="cellIs" dxfId="215" priority="4" operator="equal">
      <formula>0</formula>
    </cfRule>
  </conditionalFormatting>
  <conditionalFormatting sqref="Q34:V43">
    <cfRule type="cellIs" dxfId="214" priority="3" operator="equal">
      <formula>0</formula>
    </cfRule>
  </conditionalFormatting>
  <conditionalFormatting sqref="E14 H14 J14 L14 N14 Q14 R4:R14">
    <cfRule type="cellIs" dxfId="213" priority="2" operator="equal">
      <formula>0</formula>
    </cfRule>
  </conditionalFormatting>
  <conditionalFormatting sqref="T7:V7 T10:V10 T13:V13">
    <cfRule type="cellIs" dxfId="212" priority="1" operator="equal">
      <formula>0</formula>
    </cfRule>
  </conditionalFormatting>
  <pageMargins left="0" right="0" top="0" bottom="0" header="0.31496062992125984" footer="0.31496062992125984"/>
  <pageSetup paperSize="9" scale="6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ガイド</vt:lpstr>
      <vt:lpstr>サンプル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特別費</vt:lpstr>
      <vt:lpstr>収支表</vt:lpstr>
      <vt:lpstr>設定</vt:lpstr>
      <vt:lpstr>Sheet1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サンプル!Print_Area</vt:lpstr>
      <vt:lpstr>収支表!Print_Area</vt:lpstr>
      <vt:lpstr>特別費!Print_Area</vt:lpstr>
      <vt:lpstr>祝日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Akai Arita</cp:lastModifiedBy>
  <cp:lastPrinted>2021-09-21T02:32:50Z</cp:lastPrinted>
  <dcterms:created xsi:type="dcterms:W3CDTF">2015-06-05T18:19:34Z</dcterms:created>
  <dcterms:modified xsi:type="dcterms:W3CDTF">2022-09-25T05:59:44Z</dcterms:modified>
  <cp:category/>
</cp:coreProperties>
</file>