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7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8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9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10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11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12.xml" ContentType="application/vnd.openxmlformats-officedocument.drawing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13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drawings/drawing14.xml" ContentType="application/vnd.openxmlformats-officedocument.drawing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ZU\Desktop\"/>
    </mc:Choice>
  </mc:AlternateContent>
  <xr:revisionPtr revIDLastSave="0" documentId="13_ncr:1_{9826730E-61B2-4AB6-91E3-F95258255477}" xr6:coauthVersionLast="47" xr6:coauthVersionMax="47" xr10:uidLastSave="{00000000-0000-0000-0000-000000000000}"/>
  <bookViews>
    <workbookView xWindow="-120" yWindow="-120" windowWidth="29040" windowHeight="15840" xr2:uid="{6D4A6B46-F8B9-4D7D-BA67-70E44FFE0845}"/>
  </bookViews>
  <sheets>
    <sheet name="ガイド" sheetId="86" r:id="rId1"/>
    <sheet name="サンプル" sheetId="100" r:id="rId2"/>
    <sheet name="1月" sheetId="112" r:id="rId3"/>
    <sheet name="2月" sheetId="101" r:id="rId4"/>
    <sheet name="3月" sheetId="102" r:id="rId5"/>
    <sheet name="4月" sheetId="103" r:id="rId6"/>
    <sheet name="5月" sheetId="104" r:id="rId7"/>
    <sheet name="6月" sheetId="105" r:id="rId8"/>
    <sheet name="7月" sheetId="106" r:id="rId9"/>
    <sheet name="8月" sheetId="107" r:id="rId10"/>
    <sheet name="9月" sheetId="108" r:id="rId11"/>
    <sheet name="10月" sheetId="109" r:id="rId12"/>
    <sheet name="11月" sheetId="110" r:id="rId13"/>
    <sheet name="12月" sheetId="111" r:id="rId14"/>
    <sheet name="特別費" sheetId="49" r:id="rId15"/>
    <sheet name="年間" sheetId="21" r:id="rId16"/>
    <sheet name="設定" sheetId="5" r:id="rId17"/>
  </sheets>
  <definedNames>
    <definedName name="_xlnm._FilterDatabase" localSheetId="11" hidden="1">'10月'!$B$51:$J$124</definedName>
    <definedName name="_xlnm._FilterDatabase" localSheetId="12" hidden="1">'11月'!$B$51:$J$124</definedName>
    <definedName name="_xlnm._FilterDatabase" localSheetId="13" hidden="1">'12月'!$B$51:$J$124</definedName>
    <definedName name="_xlnm._FilterDatabase" localSheetId="2" hidden="1">'1月'!$B$51:$J$124</definedName>
    <definedName name="_xlnm._FilterDatabase" localSheetId="3" hidden="1">'2月'!$B$51:$J$124</definedName>
    <definedName name="_xlnm._FilterDatabase" localSheetId="4" hidden="1">'3月'!$B$51:$J$110</definedName>
    <definedName name="_xlnm._FilterDatabase" localSheetId="5" hidden="1">'4月'!$B$51:$J$124</definedName>
    <definedName name="_xlnm._FilterDatabase" localSheetId="6" hidden="1">'5月'!$B$51:$J$124</definedName>
    <definedName name="_xlnm._FilterDatabase" localSheetId="7" hidden="1">'6月'!$B$51:$J$124</definedName>
    <definedName name="_xlnm._FilterDatabase" localSheetId="8" hidden="1">'7月'!$B$51:$J$124</definedName>
    <definedName name="_xlnm._FilterDatabase" localSheetId="9" hidden="1">'8月'!$B$51:$J$124</definedName>
    <definedName name="_xlnm._FilterDatabase" localSheetId="10" hidden="1">'9月'!$B$51:$J$124</definedName>
    <definedName name="_xlnm._FilterDatabase" localSheetId="1" hidden="1">サンプル!$B$51:$J$124</definedName>
    <definedName name="_xlnm._FilterDatabase" localSheetId="14" hidden="1">特別費!#REF!</definedName>
    <definedName name="_xlnm._FilterDatabase" localSheetId="15" hidden="1">年間!$B$4:$P$64</definedName>
    <definedName name="_xlnm.Print_Area" localSheetId="11">'10月'!$B$2:$K$49</definedName>
    <definedName name="_xlnm.Print_Area" localSheetId="12">'11月'!$B$2:$K$49</definedName>
    <definedName name="_xlnm.Print_Area" localSheetId="13">'12月'!$B$2:$K$49</definedName>
    <definedName name="_xlnm.Print_Area" localSheetId="2">'1月'!$B$2:$K$49</definedName>
    <definedName name="_xlnm.Print_Area" localSheetId="3">'2月'!$B$2:$K$49</definedName>
    <definedName name="_xlnm.Print_Area" localSheetId="4">'3月'!$B$2:$K$49</definedName>
    <definedName name="_xlnm.Print_Area" localSheetId="5">'4月'!$B$2:$K$49</definedName>
    <definedName name="_xlnm.Print_Area" localSheetId="6">'5月'!$B$2:$K$49</definedName>
    <definedName name="_xlnm.Print_Area" localSheetId="7">'6月'!$B$2:$K$49</definedName>
    <definedName name="_xlnm.Print_Area" localSheetId="8">'7月'!$B$2:$K$49</definedName>
    <definedName name="_xlnm.Print_Area" localSheetId="9">'8月'!$B$2:$K$49</definedName>
    <definedName name="_xlnm.Print_Area" localSheetId="10">'9月'!$B$2:$K$49</definedName>
    <definedName name="_xlnm.Print_Area" localSheetId="1">サンプル!$B$2:$K$49</definedName>
    <definedName name="_xlnm.Print_Area" localSheetId="14">特別費!$B$1:$P$77</definedName>
    <definedName name="_xlnm.Print_Area" localSheetId="15">年間!$B$1:$P$64</definedName>
    <definedName name="祝日">設定!$P$1:$P$17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1" i="112" l="1"/>
  <c r="C52" i="112" s="1"/>
  <c r="O48" i="21"/>
  <c r="O47" i="21"/>
  <c r="O46" i="21"/>
  <c r="O45" i="21"/>
  <c r="O44" i="21"/>
  <c r="O43" i="21"/>
  <c r="O42" i="21"/>
  <c r="O41" i="21"/>
  <c r="O40" i="21"/>
  <c r="O39" i="21"/>
  <c r="O36" i="21"/>
  <c r="O35" i="21"/>
  <c r="O34" i="21"/>
  <c r="O33" i="21"/>
  <c r="O32" i="21"/>
  <c r="O31" i="21"/>
  <c r="O30" i="21"/>
  <c r="O29" i="21"/>
  <c r="O28" i="21"/>
  <c r="O27" i="21"/>
  <c r="O25" i="21"/>
  <c r="O24" i="21"/>
  <c r="O23" i="21"/>
  <c r="O22" i="21"/>
  <c r="O21" i="21"/>
  <c r="O20" i="21"/>
  <c r="O19" i="21"/>
  <c r="O18" i="21"/>
  <c r="O17" i="21"/>
  <c r="O16" i="21"/>
  <c r="O14" i="21"/>
  <c r="O13" i="21"/>
  <c r="O12" i="21"/>
  <c r="O11" i="21"/>
  <c r="O10" i="21"/>
  <c r="O9" i="21"/>
  <c r="O8" i="21"/>
  <c r="O7" i="21"/>
  <c r="O6" i="21"/>
  <c r="O5" i="21"/>
  <c r="N48" i="21"/>
  <c r="N47" i="21"/>
  <c r="N46" i="21"/>
  <c r="N45" i="21"/>
  <c r="N44" i="21"/>
  <c r="N43" i="21"/>
  <c r="N42" i="21"/>
  <c r="N41" i="21"/>
  <c r="N40" i="21"/>
  <c r="N39" i="21"/>
  <c r="N36" i="21"/>
  <c r="N35" i="21"/>
  <c r="N34" i="21"/>
  <c r="N33" i="21"/>
  <c r="N32" i="21"/>
  <c r="N31" i="21"/>
  <c r="N30" i="21"/>
  <c r="N29" i="21"/>
  <c r="N28" i="21"/>
  <c r="N27" i="21"/>
  <c r="N37" i="21" s="1"/>
  <c r="N25" i="21"/>
  <c r="N24" i="21"/>
  <c r="N23" i="21"/>
  <c r="N22" i="21"/>
  <c r="N21" i="21"/>
  <c r="N20" i="21"/>
  <c r="N19" i="21"/>
  <c r="N18" i="21"/>
  <c r="N17" i="21"/>
  <c r="N16" i="21"/>
  <c r="N14" i="21"/>
  <c r="N13" i="21"/>
  <c r="N12" i="21"/>
  <c r="N11" i="21"/>
  <c r="N10" i="21"/>
  <c r="N9" i="21"/>
  <c r="N8" i="21"/>
  <c r="N7" i="21"/>
  <c r="N6" i="21"/>
  <c r="N5" i="21"/>
  <c r="M48" i="21"/>
  <c r="M47" i="21"/>
  <c r="M46" i="21"/>
  <c r="M45" i="21"/>
  <c r="M44" i="21"/>
  <c r="M43" i="21"/>
  <c r="M42" i="21"/>
  <c r="M41" i="21"/>
  <c r="M40" i="21"/>
  <c r="M39" i="21"/>
  <c r="M36" i="21"/>
  <c r="M35" i="21"/>
  <c r="M34" i="21"/>
  <c r="M37" i="21" s="1"/>
  <c r="M33" i="21"/>
  <c r="M32" i="21"/>
  <c r="M31" i="21"/>
  <c r="M30" i="21"/>
  <c r="M29" i="21"/>
  <c r="M28" i="21"/>
  <c r="M27" i="21"/>
  <c r="M25" i="21"/>
  <c r="M24" i="21"/>
  <c r="M23" i="21"/>
  <c r="M22" i="21"/>
  <c r="M21" i="21"/>
  <c r="M20" i="21"/>
  <c r="M19" i="21"/>
  <c r="M18" i="21"/>
  <c r="M17" i="21"/>
  <c r="M16" i="21"/>
  <c r="M14" i="21"/>
  <c r="M13" i="21"/>
  <c r="M12" i="21"/>
  <c r="M11" i="21"/>
  <c r="M10" i="21"/>
  <c r="M9" i="21"/>
  <c r="M8" i="21"/>
  <c r="M7" i="21"/>
  <c r="M6" i="21"/>
  <c r="M5" i="21"/>
  <c r="L48" i="21"/>
  <c r="L47" i="21"/>
  <c r="L46" i="21"/>
  <c r="L45" i="21"/>
  <c r="L44" i="21"/>
  <c r="L43" i="21"/>
  <c r="L42" i="21"/>
  <c r="L41" i="21"/>
  <c r="L40" i="21"/>
  <c r="L39" i="21"/>
  <c r="L36" i="21"/>
  <c r="L35" i="21"/>
  <c r="L34" i="21"/>
  <c r="L33" i="21"/>
  <c r="L32" i="21"/>
  <c r="L31" i="21"/>
  <c r="L30" i="21"/>
  <c r="L29" i="21"/>
  <c r="L28" i="21"/>
  <c r="L27" i="21"/>
  <c r="L37" i="21" s="1"/>
  <c r="L25" i="21"/>
  <c r="L24" i="21"/>
  <c r="L23" i="21"/>
  <c r="L22" i="21"/>
  <c r="L21" i="21"/>
  <c r="L20" i="21"/>
  <c r="L19" i="21"/>
  <c r="L18" i="21"/>
  <c r="L17" i="21"/>
  <c r="L16" i="21"/>
  <c r="L14" i="21"/>
  <c r="L13" i="21"/>
  <c r="L12" i="21"/>
  <c r="L11" i="21"/>
  <c r="L10" i="21"/>
  <c r="L9" i="21"/>
  <c r="L8" i="21"/>
  <c r="L7" i="21"/>
  <c r="L6" i="21"/>
  <c r="L5" i="21"/>
  <c r="K48" i="21"/>
  <c r="K47" i="21"/>
  <c r="K46" i="21"/>
  <c r="K45" i="21"/>
  <c r="K44" i="21"/>
  <c r="K43" i="21"/>
  <c r="K42" i="21"/>
  <c r="K41" i="21"/>
  <c r="K40" i="21"/>
  <c r="K39" i="21"/>
  <c r="K36" i="21"/>
  <c r="K35" i="21"/>
  <c r="K34" i="21"/>
  <c r="K33" i="21"/>
  <c r="K32" i="21"/>
  <c r="K31" i="21"/>
  <c r="K30" i="21"/>
  <c r="K29" i="21"/>
  <c r="K28" i="21"/>
  <c r="K27" i="21"/>
  <c r="K25" i="21"/>
  <c r="K24" i="21"/>
  <c r="K23" i="21"/>
  <c r="K22" i="21"/>
  <c r="K21" i="21"/>
  <c r="K20" i="21"/>
  <c r="K19" i="21"/>
  <c r="K18" i="21"/>
  <c r="K17" i="21"/>
  <c r="K16" i="21"/>
  <c r="K14" i="21"/>
  <c r="K13" i="21"/>
  <c r="K12" i="21"/>
  <c r="K11" i="21"/>
  <c r="K10" i="21"/>
  <c r="K9" i="21"/>
  <c r="K8" i="21"/>
  <c r="K7" i="21"/>
  <c r="K6" i="21"/>
  <c r="K5" i="21"/>
  <c r="J48" i="21"/>
  <c r="J47" i="21"/>
  <c r="J46" i="21"/>
  <c r="J45" i="21"/>
  <c r="J44" i="21"/>
  <c r="J43" i="21"/>
  <c r="J42" i="21"/>
  <c r="J41" i="21"/>
  <c r="J40" i="21"/>
  <c r="J39" i="21"/>
  <c r="J36" i="21"/>
  <c r="J35" i="21"/>
  <c r="J34" i="21"/>
  <c r="J33" i="21"/>
  <c r="J32" i="21"/>
  <c r="J31" i="21"/>
  <c r="J30" i="21"/>
  <c r="J29" i="21"/>
  <c r="J28" i="21"/>
  <c r="J27" i="21"/>
  <c r="J25" i="21"/>
  <c r="J24" i="21"/>
  <c r="J23" i="21"/>
  <c r="J22" i="21"/>
  <c r="J21" i="21"/>
  <c r="J20" i="21"/>
  <c r="J19" i="21"/>
  <c r="J18" i="21"/>
  <c r="J17" i="21"/>
  <c r="J16" i="21"/>
  <c r="J14" i="21"/>
  <c r="J13" i="21"/>
  <c r="J12" i="21"/>
  <c r="J11" i="21"/>
  <c r="J10" i="21"/>
  <c r="J9" i="21"/>
  <c r="J8" i="21"/>
  <c r="J7" i="21"/>
  <c r="J6" i="21"/>
  <c r="J5" i="21"/>
  <c r="I48" i="21"/>
  <c r="I47" i="21"/>
  <c r="I46" i="21"/>
  <c r="I45" i="21"/>
  <c r="I44" i="21"/>
  <c r="I43" i="21"/>
  <c r="I42" i="21"/>
  <c r="I41" i="21"/>
  <c r="I40" i="21"/>
  <c r="I39" i="21"/>
  <c r="I36" i="21"/>
  <c r="I35" i="21"/>
  <c r="I34" i="21"/>
  <c r="I33" i="21"/>
  <c r="I32" i="21"/>
  <c r="I31" i="21"/>
  <c r="I30" i="21"/>
  <c r="I29" i="21"/>
  <c r="I28" i="21"/>
  <c r="I27" i="21"/>
  <c r="I25" i="21"/>
  <c r="I24" i="21"/>
  <c r="I23" i="21"/>
  <c r="I22" i="21"/>
  <c r="I21" i="21"/>
  <c r="I20" i="21"/>
  <c r="I19" i="21"/>
  <c r="I18" i="21"/>
  <c r="I17" i="21"/>
  <c r="I16" i="21"/>
  <c r="I14" i="21"/>
  <c r="I13" i="21"/>
  <c r="I12" i="21"/>
  <c r="I11" i="21"/>
  <c r="I10" i="21"/>
  <c r="I9" i="21"/>
  <c r="I8" i="21"/>
  <c r="I7" i="21"/>
  <c r="I6" i="21"/>
  <c r="I5" i="21"/>
  <c r="H48" i="21"/>
  <c r="H47" i="21"/>
  <c r="H46" i="21"/>
  <c r="H45" i="21"/>
  <c r="H44" i="21"/>
  <c r="H43" i="21"/>
  <c r="H42" i="21"/>
  <c r="H41" i="21"/>
  <c r="H40" i="21"/>
  <c r="H39" i="21"/>
  <c r="H36" i="21"/>
  <c r="H35" i="21"/>
  <c r="H34" i="21"/>
  <c r="H33" i="21"/>
  <c r="H32" i="21"/>
  <c r="H31" i="21"/>
  <c r="H30" i="21"/>
  <c r="H29" i="21"/>
  <c r="H28" i="21"/>
  <c r="H27" i="21"/>
  <c r="H25" i="21"/>
  <c r="H24" i="21"/>
  <c r="H23" i="21"/>
  <c r="H22" i="21"/>
  <c r="H21" i="21"/>
  <c r="H20" i="21"/>
  <c r="H19" i="21"/>
  <c r="H18" i="21"/>
  <c r="H17" i="21"/>
  <c r="H16" i="21"/>
  <c r="H14" i="21"/>
  <c r="H13" i="21"/>
  <c r="H12" i="21"/>
  <c r="H11" i="21"/>
  <c r="H10" i="21"/>
  <c r="H9" i="21"/>
  <c r="H8" i="21"/>
  <c r="H7" i="21"/>
  <c r="H6" i="21"/>
  <c r="H5" i="21"/>
  <c r="G48" i="21"/>
  <c r="G47" i="21"/>
  <c r="G46" i="21"/>
  <c r="G45" i="21"/>
  <c r="G44" i="21"/>
  <c r="G43" i="21"/>
  <c r="G42" i="21"/>
  <c r="G41" i="21"/>
  <c r="G40" i="21"/>
  <c r="G39" i="21"/>
  <c r="G36" i="21"/>
  <c r="G35" i="21"/>
  <c r="G34" i="21"/>
  <c r="G33" i="21"/>
  <c r="G32" i="21"/>
  <c r="G31" i="21"/>
  <c r="G30" i="21"/>
  <c r="G29" i="21"/>
  <c r="G28" i="21"/>
  <c r="G27" i="21"/>
  <c r="G25" i="21"/>
  <c r="G24" i="21"/>
  <c r="G23" i="21"/>
  <c r="G22" i="21"/>
  <c r="G21" i="21"/>
  <c r="G20" i="21"/>
  <c r="G19" i="21"/>
  <c r="G18" i="21"/>
  <c r="G17" i="21"/>
  <c r="G16" i="21"/>
  <c r="G14" i="21"/>
  <c r="G13" i="21"/>
  <c r="G12" i="21"/>
  <c r="G11" i="21"/>
  <c r="G10" i="21"/>
  <c r="G9" i="21"/>
  <c r="G8" i="21"/>
  <c r="G7" i="21"/>
  <c r="G6" i="21"/>
  <c r="G5" i="21"/>
  <c r="F48" i="21"/>
  <c r="F47" i="21"/>
  <c r="F46" i="21"/>
  <c r="F45" i="21"/>
  <c r="F44" i="21"/>
  <c r="F43" i="21"/>
  <c r="F42" i="21"/>
  <c r="F41" i="21"/>
  <c r="F40" i="21"/>
  <c r="F39" i="21"/>
  <c r="F36" i="21"/>
  <c r="F35" i="21"/>
  <c r="F34" i="21"/>
  <c r="F33" i="21"/>
  <c r="F32" i="21"/>
  <c r="F31" i="21"/>
  <c r="F30" i="21"/>
  <c r="F29" i="21"/>
  <c r="F28" i="21"/>
  <c r="F27" i="21"/>
  <c r="F25" i="21"/>
  <c r="F24" i="21"/>
  <c r="F23" i="21"/>
  <c r="F22" i="21"/>
  <c r="F21" i="21"/>
  <c r="F20" i="21"/>
  <c r="F19" i="21"/>
  <c r="F18" i="21"/>
  <c r="F17" i="21"/>
  <c r="F16" i="21"/>
  <c r="F14" i="21"/>
  <c r="F13" i="21"/>
  <c r="F12" i="21"/>
  <c r="F11" i="21"/>
  <c r="F10" i="21"/>
  <c r="F9" i="21"/>
  <c r="F8" i="21"/>
  <c r="F7" i="21"/>
  <c r="F6" i="21"/>
  <c r="F5" i="21"/>
  <c r="E48" i="21"/>
  <c r="E47" i="21"/>
  <c r="E46" i="21"/>
  <c r="E45" i="21"/>
  <c r="E44" i="21"/>
  <c r="E43" i="21"/>
  <c r="E42" i="21"/>
  <c r="E41" i="21"/>
  <c r="E40" i="21"/>
  <c r="E39" i="21"/>
  <c r="E36" i="21"/>
  <c r="E35" i="21"/>
  <c r="E34" i="21"/>
  <c r="E33" i="21"/>
  <c r="E32" i="21"/>
  <c r="E31" i="21"/>
  <c r="E30" i="21"/>
  <c r="E29" i="21"/>
  <c r="E28" i="21"/>
  <c r="E27" i="21"/>
  <c r="E25" i="21"/>
  <c r="E24" i="21"/>
  <c r="E23" i="21"/>
  <c r="E22" i="21"/>
  <c r="E21" i="21"/>
  <c r="E20" i="21"/>
  <c r="E19" i="21"/>
  <c r="E18" i="21"/>
  <c r="E17" i="21"/>
  <c r="E16" i="21"/>
  <c r="E14" i="21"/>
  <c r="E13" i="21"/>
  <c r="E12" i="21"/>
  <c r="E11" i="21"/>
  <c r="E10" i="21"/>
  <c r="E9" i="21"/>
  <c r="E8" i="21"/>
  <c r="E7" i="21"/>
  <c r="E6" i="21"/>
  <c r="E5" i="21"/>
  <c r="D48" i="21"/>
  <c r="D47" i="21"/>
  <c r="D46" i="21"/>
  <c r="D45" i="21"/>
  <c r="D44" i="21"/>
  <c r="D43" i="21"/>
  <c r="D42" i="21"/>
  <c r="D41" i="21"/>
  <c r="D40" i="21"/>
  <c r="D39" i="21"/>
  <c r="D36" i="21"/>
  <c r="D35" i="21"/>
  <c r="D34" i="21"/>
  <c r="D33" i="21"/>
  <c r="D32" i="21"/>
  <c r="D31" i="21"/>
  <c r="D30" i="21"/>
  <c r="D29" i="21"/>
  <c r="D28" i="21"/>
  <c r="D27" i="21"/>
  <c r="D25" i="21"/>
  <c r="D24" i="21"/>
  <c r="D23" i="21"/>
  <c r="D22" i="21"/>
  <c r="D21" i="21"/>
  <c r="D20" i="21"/>
  <c r="D19" i="21"/>
  <c r="D18" i="21"/>
  <c r="D17" i="21"/>
  <c r="D16" i="21"/>
  <c r="D14" i="21"/>
  <c r="D13" i="21"/>
  <c r="D12" i="21"/>
  <c r="D11" i="21"/>
  <c r="D10" i="21"/>
  <c r="D9" i="21"/>
  <c r="D8" i="21"/>
  <c r="D7" i="21"/>
  <c r="D6" i="21"/>
  <c r="D5" i="21"/>
  <c r="B15" i="112"/>
  <c r="B14" i="112"/>
  <c r="B13" i="112"/>
  <c r="B12" i="112"/>
  <c r="B11" i="112"/>
  <c r="B10" i="112"/>
  <c r="B9" i="112"/>
  <c r="B8" i="112"/>
  <c r="B7" i="112"/>
  <c r="B6" i="112"/>
  <c r="B15" i="111"/>
  <c r="B14" i="111"/>
  <c r="B13" i="111"/>
  <c r="B12" i="111"/>
  <c r="B11" i="111"/>
  <c r="B10" i="111"/>
  <c r="B9" i="111"/>
  <c r="B8" i="111"/>
  <c r="B7" i="111"/>
  <c r="B6" i="111"/>
  <c r="B15" i="110"/>
  <c r="B14" i="110"/>
  <c r="B13" i="110"/>
  <c r="B12" i="110"/>
  <c r="B11" i="110"/>
  <c r="B10" i="110"/>
  <c r="B9" i="110"/>
  <c r="B8" i="110"/>
  <c r="B7" i="110"/>
  <c r="B6" i="110"/>
  <c r="B15" i="109"/>
  <c r="B14" i="109"/>
  <c r="B13" i="109"/>
  <c r="B12" i="109"/>
  <c r="B11" i="109"/>
  <c r="B10" i="109"/>
  <c r="B9" i="109"/>
  <c r="B8" i="109"/>
  <c r="B7" i="109"/>
  <c r="B6" i="109"/>
  <c r="B15" i="108"/>
  <c r="B14" i="108"/>
  <c r="B13" i="108"/>
  <c r="B12" i="108"/>
  <c r="B11" i="108"/>
  <c r="B10" i="108"/>
  <c r="B9" i="108"/>
  <c r="B8" i="108"/>
  <c r="B7" i="108"/>
  <c r="B6" i="108"/>
  <c r="B15" i="107"/>
  <c r="B14" i="107"/>
  <c r="B13" i="107"/>
  <c r="B12" i="107"/>
  <c r="B11" i="107"/>
  <c r="B10" i="107"/>
  <c r="B9" i="107"/>
  <c r="B8" i="107"/>
  <c r="B7" i="107"/>
  <c r="B6" i="107"/>
  <c r="B15" i="106"/>
  <c r="B14" i="106"/>
  <c r="B13" i="106"/>
  <c r="B12" i="106"/>
  <c r="B11" i="106"/>
  <c r="B10" i="106"/>
  <c r="B9" i="106"/>
  <c r="B8" i="106"/>
  <c r="B7" i="106"/>
  <c r="B6" i="106"/>
  <c r="B15" i="105"/>
  <c r="B14" i="105"/>
  <c r="B13" i="105"/>
  <c r="B12" i="105"/>
  <c r="B11" i="105"/>
  <c r="B10" i="105"/>
  <c r="B9" i="105"/>
  <c r="B8" i="105"/>
  <c r="B7" i="105"/>
  <c r="B6" i="105"/>
  <c r="B15" i="104"/>
  <c r="B14" i="104"/>
  <c r="B13" i="104"/>
  <c r="B12" i="104"/>
  <c r="B11" i="104"/>
  <c r="B10" i="104"/>
  <c r="B9" i="104"/>
  <c r="B8" i="104"/>
  <c r="B7" i="104"/>
  <c r="B6" i="104"/>
  <c r="B15" i="103"/>
  <c r="B14" i="103"/>
  <c r="B13" i="103"/>
  <c r="B12" i="103"/>
  <c r="B11" i="103"/>
  <c r="B10" i="103"/>
  <c r="B9" i="103"/>
  <c r="B8" i="103"/>
  <c r="B7" i="103"/>
  <c r="B6" i="103"/>
  <c r="B15" i="102"/>
  <c r="B14" i="102"/>
  <c r="B13" i="102"/>
  <c r="B12" i="102"/>
  <c r="B11" i="102"/>
  <c r="B10" i="102"/>
  <c r="B9" i="102"/>
  <c r="B8" i="102"/>
  <c r="B7" i="102"/>
  <c r="B6" i="102"/>
  <c r="B15" i="101"/>
  <c r="B14" i="101"/>
  <c r="B13" i="101"/>
  <c r="B12" i="101"/>
  <c r="B11" i="101"/>
  <c r="B10" i="101"/>
  <c r="B9" i="101"/>
  <c r="B8" i="101"/>
  <c r="B7" i="101"/>
  <c r="B6" i="101"/>
  <c r="C51" i="111"/>
  <c r="C52" i="111" s="1"/>
  <c r="C51" i="110"/>
  <c r="C52" i="110" s="1"/>
  <c r="C51" i="109"/>
  <c r="C51" i="108"/>
  <c r="C51" i="107"/>
  <c r="C51" i="106"/>
  <c r="C51" i="105"/>
  <c r="C52" i="105" s="1"/>
  <c r="C51" i="104"/>
  <c r="C52" i="104" s="1"/>
  <c r="C51" i="103"/>
  <c r="C52" i="103" s="1"/>
  <c r="I124" i="112"/>
  <c r="H124" i="112"/>
  <c r="G124" i="112"/>
  <c r="F124" i="112"/>
  <c r="E124" i="112"/>
  <c r="D124" i="112"/>
  <c r="C124" i="112"/>
  <c r="J122" i="112"/>
  <c r="B122" i="112"/>
  <c r="J121" i="112"/>
  <c r="B121" i="112"/>
  <c r="J120" i="112"/>
  <c r="K27" i="112" s="1"/>
  <c r="B120" i="112"/>
  <c r="J119" i="112"/>
  <c r="K26" i="112" s="1"/>
  <c r="B119" i="112"/>
  <c r="J118" i="112"/>
  <c r="B118" i="112"/>
  <c r="J117" i="112"/>
  <c r="B117" i="112"/>
  <c r="J116" i="112"/>
  <c r="K23" i="112" s="1"/>
  <c r="B116" i="112"/>
  <c r="J115" i="112"/>
  <c r="K22" i="112" s="1"/>
  <c r="B115" i="112"/>
  <c r="J114" i="112"/>
  <c r="B114" i="112"/>
  <c r="J113" i="112"/>
  <c r="B113" i="112"/>
  <c r="J112" i="112"/>
  <c r="I109" i="112"/>
  <c r="H109" i="112"/>
  <c r="G109" i="112"/>
  <c r="F109" i="112"/>
  <c r="E109" i="112"/>
  <c r="D109" i="112"/>
  <c r="C109" i="112"/>
  <c r="J107" i="112"/>
  <c r="J29" i="112" s="1"/>
  <c r="B107" i="112"/>
  <c r="J106" i="112"/>
  <c r="B106" i="112"/>
  <c r="J105" i="112"/>
  <c r="B105" i="112"/>
  <c r="J104" i="112"/>
  <c r="B104" i="112"/>
  <c r="J103" i="112"/>
  <c r="J25" i="112" s="1"/>
  <c r="B103" i="112"/>
  <c r="J102" i="112"/>
  <c r="J24" i="112" s="1"/>
  <c r="B102" i="112"/>
  <c r="J101" i="112"/>
  <c r="B101" i="112"/>
  <c r="J100" i="112"/>
  <c r="B100" i="112"/>
  <c r="J99" i="112"/>
  <c r="J21" i="112" s="1"/>
  <c r="B99" i="112"/>
  <c r="J98" i="112"/>
  <c r="J20" i="112" s="1"/>
  <c r="B98" i="112"/>
  <c r="J97" i="112"/>
  <c r="I94" i="112"/>
  <c r="H94" i="112"/>
  <c r="G94" i="112"/>
  <c r="F94" i="112"/>
  <c r="E94" i="112"/>
  <c r="D94" i="112"/>
  <c r="C94" i="112"/>
  <c r="J92" i="112"/>
  <c r="B92" i="112"/>
  <c r="J91" i="112"/>
  <c r="B91" i="112"/>
  <c r="J90" i="112"/>
  <c r="I27" i="112" s="1"/>
  <c r="B90" i="112"/>
  <c r="J89" i="112"/>
  <c r="I26" i="112" s="1"/>
  <c r="B89" i="112"/>
  <c r="J88" i="112"/>
  <c r="B88" i="112"/>
  <c r="J87" i="112"/>
  <c r="B87" i="112"/>
  <c r="J86" i="112"/>
  <c r="I23" i="112" s="1"/>
  <c r="B86" i="112"/>
  <c r="J85" i="112"/>
  <c r="I22" i="112" s="1"/>
  <c r="B85" i="112"/>
  <c r="J84" i="112"/>
  <c r="B84" i="112"/>
  <c r="J83" i="112"/>
  <c r="B83" i="112"/>
  <c r="J82" i="112"/>
  <c r="I79" i="112"/>
  <c r="H79" i="112"/>
  <c r="G79" i="112"/>
  <c r="F79" i="112"/>
  <c r="E79" i="112"/>
  <c r="D79" i="112"/>
  <c r="C79" i="112"/>
  <c r="J77" i="112"/>
  <c r="H29" i="112" s="1"/>
  <c r="B77" i="112"/>
  <c r="J76" i="112"/>
  <c r="H28" i="112" s="1"/>
  <c r="B76" i="112"/>
  <c r="J75" i="112"/>
  <c r="B75" i="112"/>
  <c r="J74" i="112"/>
  <c r="B74" i="112"/>
  <c r="J73" i="112"/>
  <c r="D25" i="112" s="1"/>
  <c r="D57" i="21" s="1"/>
  <c r="B73" i="112"/>
  <c r="J72" i="112"/>
  <c r="D24" i="112" s="1"/>
  <c r="D56" i="21" s="1"/>
  <c r="B72" i="112"/>
  <c r="J71" i="112"/>
  <c r="B71" i="112"/>
  <c r="J70" i="112"/>
  <c r="B70" i="112"/>
  <c r="J69" i="112"/>
  <c r="H21" i="112" s="1"/>
  <c r="B69" i="112"/>
  <c r="J68" i="112"/>
  <c r="B68" i="112"/>
  <c r="J67" i="112"/>
  <c r="I64" i="112"/>
  <c r="H64" i="112"/>
  <c r="G64" i="112"/>
  <c r="F64" i="112"/>
  <c r="E64" i="112"/>
  <c r="D64" i="112"/>
  <c r="C64" i="112"/>
  <c r="J62" i="112"/>
  <c r="B62" i="112"/>
  <c r="J61" i="112"/>
  <c r="B61" i="112"/>
  <c r="J60" i="112"/>
  <c r="G27" i="112" s="1"/>
  <c r="B60" i="112"/>
  <c r="J59" i="112"/>
  <c r="G26" i="112" s="1"/>
  <c r="B59" i="112"/>
  <c r="J58" i="112"/>
  <c r="B58" i="112"/>
  <c r="J57" i="112"/>
  <c r="B57" i="112"/>
  <c r="J56" i="112"/>
  <c r="D23" i="112" s="1"/>
  <c r="D55" i="21" s="1"/>
  <c r="B56" i="112"/>
  <c r="J55" i="112"/>
  <c r="B55" i="112"/>
  <c r="J54" i="112"/>
  <c r="B54" i="112"/>
  <c r="J53" i="112"/>
  <c r="G20" i="112" s="1"/>
  <c r="B53" i="112"/>
  <c r="J52" i="112"/>
  <c r="I124" i="111"/>
  <c r="H124" i="111"/>
  <c r="G124" i="111"/>
  <c r="F124" i="111"/>
  <c r="E124" i="111"/>
  <c r="D124" i="111"/>
  <c r="C124" i="111"/>
  <c r="J122" i="111"/>
  <c r="B122" i="111"/>
  <c r="J121" i="111"/>
  <c r="K28" i="111" s="1"/>
  <c r="B121" i="111"/>
  <c r="J120" i="111"/>
  <c r="B120" i="111"/>
  <c r="J119" i="111"/>
  <c r="B119" i="111"/>
  <c r="J118" i="111"/>
  <c r="K25" i="111" s="1"/>
  <c r="B118" i="111"/>
  <c r="J117" i="111"/>
  <c r="K24" i="111" s="1"/>
  <c r="B117" i="111"/>
  <c r="J116" i="111"/>
  <c r="B116" i="111"/>
  <c r="J115" i="111"/>
  <c r="B115" i="111"/>
  <c r="J114" i="111"/>
  <c r="B114" i="111"/>
  <c r="J113" i="111"/>
  <c r="K20" i="111" s="1"/>
  <c r="B113" i="111"/>
  <c r="J112" i="111"/>
  <c r="I109" i="111"/>
  <c r="H109" i="111"/>
  <c r="G109" i="111"/>
  <c r="F109" i="111"/>
  <c r="E109" i="111"/>
  <c r="D109" i="111"/>
  <c r="C109" i="111"/>
  <c r="J107" i="111"/>
  <c r="B107" i="111"/>
  <c r="J106" i="111"/>
  <c r="B106" i="111"/>
  <c r="J105" i="111"/>
  <c r="B105" i="111"/>
  <c r="J104" i="111"/>
  <c r="J26" i="111" s="1"/>
  <c r="B104" i="111"/>
  <c r="J103" i="111"/>
  <c r="B103" i="111"/>
  <c r="J102" i="111"/>
  <c r="B102" i="111"/>
  <c r="J101" i="111"/>
  <c r="B101" i="111"/>
  <c r="J100" i="111"/>
  <c r="B100" i="111"/>
  <c r="J99" i="111"/>
  <c r="B99" i="111"/>
  <c r="J98" i="111"/>
  <c r="B98" i="111"/>
  <c r="J97" i="111"/>
  <c r="I94" i="111"/>
  <c r="H94" i="111"/>
  <c r="G94" i="111"/>
  <c r="F94" i="111"/>
  <c r="E94" i="111"/>
  <c r="D94" i="111"/>
  <c r="C94" i="111"/>
  <c r="J92" i="111"/>
  <c r="B92" i="111"/>
  <c r="J91" i="111"/>
  <c r="I28" i="111" s="1"/>
  <c r="B91" i="111"/>
  <c r="J90" i="111"/>
  <c r="B90" i="111"/>
  <c r="J89" i="111"/>
  <c r="B89" i="111"/>
  <c r="J88" i="111"/>
  <c r="B88" i="111"/>
  <c r="J87" i="111"/>
  <c r="I24" i="111" s="1"/>
  <c r="B87" i="111"/>
  <c r="J86" i="111"/>
  <c r="B86" i="111"/>
  <c r="J85" i="111"/>
  <c r="B85" i="111"/>
  <c r="J84" i="111"/>
  <c r="B84" i="111"/>
  <c r="J83" i="111"/>
  <c r="I20" i="111" s="1"/>
  <c r="B83" i="111"/>
  <c r="J82" i="111"/>
  <c r="I79" i="111"/>
  <c r="H79" i="111"/>
  <c r="G79" i="111"/>
  <c r="F79" i="111"/>
  <c r="E79" i="111"/>
  <c r="D79" i="111"/>
  <c r="C79" i="111"/>
  <c r="J77" i="111"/>
  <c r="B77" i="111"/>
  <c r="J76" i="111"/>
  <c r="B76" i="111"/>
  <c r="J75" i="111"/>
  <c r="B75" i="111"/>
  <c r="J74" i="111"/>
  <c r="H26" i="111" s="1"/>
  <c r="B74" i="111"/>
  <c r="J73" i="111"/>
  <c r="B73" i="111"/>
  <c r="J72" i="111"/>
  <c r="B72" i="111"/>
  <c r="J71" i="111"/>
  <c r="H23" i="111" s="1"/>
  <c r="B71" i="111"/>
  <c r="J70" i="111"/>
  <c r="H22" i="111" s="1"/>
  <c r="B70" i="111"/>
  <c r="J69" i="111"/>
  <c r="B69" i="111"/>
  <c r="J68" i="111"/>
  <c r="B68" i="111"/>
  <c r="J67" i="111"/>
  <c r="I64" i="111"/>
  <c r="H64" i="111"/>
  <c r="G64" i="111"/>
  <c r="F64" i="111"/>
  <c r="E64" i="111"/>
  <c r="D64" i="111"/>
  <c r="C64" i="111"/>
  <c r="J62" i="111"/>
  <c r="G29" i="111" s="1"/>
  <c r="B62" i="111"/>
  <c r="J61" i="111"/>
  <c r="G28" i="111" s="1"/>
  <c r="B61" i="111"/>
  <c r="J60" i="111"/>
  <c r="D27" i="111" s="1"/>
  <c r="O59" i="21" s="1"/>
  <c r="B60" i="111"/>
  <c r="J59" i="111"/>
  <c r="B59" i="111"/>
  <c r="J58" i="111"/>
  <c r="G25" i="111" s="1"/>
  <c r="B58" i="111"/>
  <c r="J57" i="111"/>
  <c r="G24" i="111" s="1"/>
  <c r="B57" i="111"/>
  <c r="J56" i="111"/>
  <c r="G23" i="111" s="1"/>
  <c r="B56" i="111"/>
  <c r="J55" i="111"/>
  <c r="B55" i="111"/>
  <c r="J54" i="111"/>
  <c r="G21" i="111" s="1"/>
  <c r="B54" i="111"/>
  <c r="J53" i="111"/>
  <c r="D20" i="111" s="1"/>
  <c r="O52" i="21" s="1"/>
  <c r="B53" i="111"/>
  <c r="J52" i="111"/>
  <c r="I124" i="110"/>
  <c r="H124" i="110"/>
  <c r="G124" i="110"/>
  <c r="F124" i="110"/>
  <c r="E124" i="110"/>
  <c r="D124" i="110"/>
  <c r="C124" i="110"/>
  <c r="J122" i="110"/>
  <c r="B122" i="110"/>
  <c r="J121" i="110"/>
  <c r="B121" i="110"/>
  <c r="J120" i="110"/>
  <c r="B120" i="110"/>
  <c r="J119" i="110"/>
  <c r="K26" i="110" s="1"/>
  <c r="B119" i="110"/>
  <c r="J118" i="110"/>
  <c r="B118" i="110"/>
  <c r="J117" i="110"/>
  <c r="B117" i="110"/>
  <c r="J116" i="110"/>
  <c r="B116" i="110"/>
  <c r="J115" i="110"/>
  <c r="K22" i="110" s="1"/>
  <c r="B115" i="110"/>
  <c r="J114" i="110"/>
  <c r="B114" i="110"/>
  <c r="J113" i="110"/>
  <c r="B113" i="110"/>
  <c r="J112" i="110"/>
  <c r="I109" i="110"/>
  <c r="H109" i="110"/>
  <c r="G109" i="110"/>
  <c r="F109" i="110"/>
  <c r="E109" i="110"/>
  <c r="D109" i="110"/>
  <c r="C109" i="110"/>
  <c r="J107" i="110"/>
  <c r="J29" i="110" s="1"/>
  <c r="B107" i="110"/>
  <c r="J106" i="110"/>
  <c r="J28" i="110" s="1"/>
  <c r="B106" i="110"/>
  <c r="J105" i="110"/>
  <c r="B105" i="110"/>
  <c r="J104" i="110"/>
  <c r="B104" i="110"/>
  <c r="J103" i="110"/>
  <c r="J25" i="110" s="1"/>
  <c r="B103" i="110"/>
  <c r="J102" i="110"/>
  <c r="J24" i="110" s="1"/>
  <c r="B102" i="110"/>
  <c r="J101" i="110"/>
  <c r="B101" i="110"/>
  <c r="J100" i="110"/>
  <c r="B100" i="110"/>
  <c r="J99" i="110"/>
  <c r="B99" i="110"/>
  <c r="J98" i="110"/>
  <c r="J20" i="110" s="1"/>
  <c r="B98" i="110"/>
  <c r="J97" i="110"/>
  <c r="I94" i="110"/>
  <c r="H94" i="110"/>
  <c r="G94" i="110"/>
  <c r="F94" i="110"/>
  <c r="E94" i="110"/>
  <c r="D94" i="110"/>
  <c r="C94" i="110"/>
  <c r="J92" i="110"/>
  <c r="B92" i="110"/>
  <c r="J91" i="110"/>
  <c r="B91" i="110"/>
  <c r="J90" i="110"/>
  <c r="B90" i="110"/>
  <c r="J89" i="110"/>
  <c r="I26" i="110" s="1"/>
  <c r="B89" i="110"/>
  <c r="J88" i="110"/>
  <c r="B88" i="110"/>
  <c r="J87" i="110"/>
  <c r="B87" i="110"/>
  <c r="J86" i="110"/>
  <c r="B86" i="110"/>
  <c r="J85" i="110"/>
  <c r="I22" i="110" s="1"/>
  <c r="B85" i="110"/>
  <c r="J84" i="110"/>
  <c r="B84" i="110"/>
  <c r="J83" i="110"/>
  <c r="B83" i="110"/>
  <c r="J82" i="110"/>
  <c r="I79" i="110"/>
  <c r="H79" i="110"/>
  <c r="G79" i="110"/>
  <c r="F79" i="110"/>
  <c r="E79" i="110"/>
  <c r="D79" i="110"/>
  <c r="C79" i="110"/>
  <c r="J77" i="110"/>
  <c r="B77" i="110"/>
  <c r="J76" i="110"/>
  <c r="H28" i="110" s="1"/>
  <c r="B76" i="110"/>
  <c r="J75" i="110"/>
  <c r="H27" i="110" s="1"/>
  <c r="B75" i="110"/>
  <c r="J74" i="110"/>
  <c r="B74" i="110"/>
  <c r="J73" i="110"/>
  <c r="B73" i="110"/>
  <c r="J72" i="110"/>
  <c r="H24" i="110" s="1"/>
  <c r="B72" i="110"/>
  <c r="J71" i="110"/>
  <c r="H23" i="110" s="1"/>
  <c r="B71" i="110"/>
  <c r="J70" i="110"/>
  <c r="B70" i="110"/>
  <c r="J69" i="110"/>
  <c r="B69" i="110"/>
  <c r="J68" i="110"/>
  <c r="H20" i="110" s="1"/>
  <c r="B68" i="110"/>
  <c r="J67" i="110"/>
  <c r="I64" i="110"/>
  <c r="H64" i="110"/>
  <c r="G64" i="110"/>
  <c r="F64" i="110"/>
  <c r="E64" i="110"/>
  <c r="D64" i="110"/>
  <c r="C64" i="110"/>
  <c r="J62" i="110"/>
  <c r="B62" i="110"/>
  <c r="J61" i="110"/>
  <c r="G28" i="110" s="1"/>
  <c r="B61" i="110"/>
  <c r="J60" i="110"/>
  <c r="D27" i="110" s="1"/>
  <c r="N59" i="21" s="1"/>
  <c r="B60" i="110"/>
  <c r="J59" i="110"/>
  <c r="G26" i="110" s="1"/>
  <c r="B59" i="110"/>
  <c r="J58" i="110"/>
  <c r="B58" i="110"/>
  <c r="J57" i="110"/>
  <c r="G24" i="110" s="1"/>
  <c r="B57" i="110"/>
  <c r="J56" i="110"/>
  <c r="D23" i="110" s="1"/>
  <c r="N55" i="21" s="1"/>
  <c r="B56" i="110"/>
  <c r="J55" i="110"/>
  <c r="G22" i="110" s="1"/>
  <c r="B55" i="110"/>
  <c r="J54" i="110"/>
  <c r="B54" i="110"/>
  <c r="J53" i="110"/>
  <c r="D20" i="110" s="1"/>
  <c r="N52" i="21" s="1"/>
  <c r="B53" i="110"/>
  <c r="J52" i="110"/>
  <c r="I124" i="109"/>
  <c r="H124" i="109"/>
  <c r="G124" i="109"/>
  <c r="F124" i="109"/>
  <c r="E124" i="109"/>
  <c r="D124" i="109"/>
  <c r="C124" i="109"/>
  <c r="J122" i="109"/>
  <c r="B122" i="109"/>
  <c r="J121" i="109"/>
  <c r="K28" i="109" s="1"/>
  <c r="B121" i="109"/>
  <c r="J120" i="109"/>
  <c r="B120" i="109"/>
  <c r="J119" i="109"/>
  <c r="B119" i="109"/>
  <c r="J118" i="109"/>
  <c r="B118" i="109"/>
  <c r="J117" i="109"/>
  <c r="K24" i="109" s="1"/>
  <c r="B117" i="109"/>
  <c r="J116" i="109"/>
  <c r="B116" i="109"/>
  <c r="J115" i="109"/>
  <c r="B115" i="109"/>
  <c r="J114" i="109"/>
  <c r="B114" i="109"/>
  <c r="J113" i="109"/>
  <c r="K20" i="109" s="1"/>
  <c r="B113" i="109"/>
  <c r="J112" i="109"/>
  <c r="I109" i="109"/>
  <c r="H109" i="109"/>
  <c r="G109" i="109"/>
  <c r="F109" i="109"/>
  <c r="E109" i="109"/>
  <c r="D109" i="109"/>
  <c r="C109" i="109"/>
  <c r="J107" i="109"/>
  <c r="B107" i="109"/>
  <c r="J106" i="109"/>
  <c r="J28" i="109" s="1"/>
  <c r="B106" i="109"/>
  <c r="J105" i="109"/>
  <c r="B105" i="109"/>
  <c r="J104" i="109"/>
  <c r="B104" i="109"/>
  <c r="J103" i="109"/>
  <c r="B103" i="109"/>
  <c r="J102" i="109"/>
  <c r="B102" i="109"/>
  <c r="J101" i="109"/>
  <c r="B101" i="109"/>
  <c r="J100" i="109"/>
  <c r="B100" i="109"/>
  <c r="J99" i="109"/>
  <c r="J21" i="109" s="1"/>
  <c r="B99" i="109"/>
  <c r="J98" i="109"/>
  <c r="B98" i="109"/>
  <c r="J97" i="109"/>
  <c r="I94" i="109"/>
  <c r="H94" i="109"/>
  <c r="G94" i="109"/>
  <c r="F94" i="109"/>
  <c r="E94" i="109"/>
  <c r="D94" i="109"/>
  <c r="C94" i="109"/>
  <c r="J92" i="109"/>
  <c r="B92" i="109"/>
  <c r="J91" i="109"/>
  <c r="I28" i="109" s="1"/>
  <c r="B91" i="109"/>
  <c r="J90" i="109"/>
  <c r="B90" i="109"/>
  <c r="J89" i="109"/>
  <c r="B89" i="109"/>
  <c r="J88" i="109"/>
  <c r="B88" i="109"/>
  <c r="J87" i="109"/>
  <c r="I24" i="109" s="1"/>
  <c r="B87" i="109"/>
  <c r="J86" i="109"/>
  <c r="B86" i="109"/>
  <c r="J85" i="109"/>
  <c r="B85" i="109"/>
  <c r="J84" i="109"/>
  <c r="B84" i="109"/>
  <c r="J83" i="109"/>
  <c r="I20" i="109" s="1"/>
  <c r="B83" i="109"/>
  <c r="J82" i="109"/>
  <c r="I79" i="109"/>
  <c r="H79" i="109"/>
  <c r="G79" i="109"/>
  <c r="F79" i="109"/>
  <c r="E79" i="109"/>
  <c r="D79" i="109"/>
  <c r="C79" i="109"/>
  <c r="J77" i="109"/>
  <c r="B77" i="109"/>
  <c r="J76" i="109"/>
  <c r="B76" i="109"/>
  <c r="J75" i="109"/>
  <c r="B75" i="109"/>
  <c r="J74" i="109"/>
  <c r="H26" i="109" s="1"/>
  <c r="B74" i="109"/>
  <c r="J73" i="109"/>
  <c r="H25" i="109" s="1"/>
  <c r="B73" i="109"/>
  <c r="J72" i="109"/>
  <c r="B72" i="109"/>
  <c r="J71" i="109"/>
  <c r="B71" i="109"/>
  <c r="J70" i="109"/>
  <c r="H22" i="109" s="1"/>
  <c r="B70" i="109"/>
  <c r="J69" i="109"/>
  <c r="H21" i="109" s="1"/>
  <c r="B69" i="109"/>
  <c r="J68" i="109"/>
  <c r="B68" i="109"/>
  <c r="J67" i="109"/>
  <c r="I64" i="109"/>
  <c r="H64" i="109"/>
  <c r="G64" i="109"/>
  <c r="F64" i="109"/>
  <c r="E64" i="109"/>
  <c r="D64" i="109"/>
  <c r="C64" i="109"/>
  <c r="J62" i="109"/>
  <c r="G29" i="109" s="1"/>
  <c r="B62" i="109"/>
  <c r="J61" i="109"/>
  <c r="G28" i="109" s="1"/>
  <c r="B61" i="109"/>
  <c r="J60" i="109"/>
  <c r="B60" i="109"/>
  <c r="J59" i="109"/>
  <c r="B59" i="109"/>
  <c r="J58" i="109"/>
  <c r="G25" i="109" s="1"/>
  <c r="B58" i="109"/>
  <c r="J57" i="109"/>
  <c r="G24" i="109" s="1"/>
  <c r="B57" i="109"/>
  <c r="J56" i="109"/>
  <c r="B56" i="109"/>
  <c r="J55" i="109"/>
  <c r="G22" i="109" s="1"/>
  <c r="B55" i="109"/>
  <c r="J54" i="109"/>
  <c r="G21" i="109" s="1"/>
  <c r="B54" i="109"/>
  <c r="J53" i="109"/>
  <c r="G20" i="109" s="1"/>
  <c r="B53" i="109"/>
  <c r="J52" i="109"/>
  <c r="C52" i="109"/>
  <c r="D51" i="109"/>
  <c r="E51" i="109" s="1"/>
  <c r="I124" i="108"/>
  <c r="H124" i="108"/>
  <c r="G124" i="108"/>
  <c r="F124" i="108"/>
  <c r="E124" i="108"/>
  <c r="D124" i="108"/>
  <c r="C124" i="108"/>
  <c r="J122" i="108"/>
  <c r="B122" i="108"/>
  <c r="J121" i="108"/>
  <c r="B121" i="108"/>
  <c r="J120" i="108"/>
  <c r="K27" i="108" s="1"/>
  <c r="B120" i="108"/>
  <c r="J119" i="108"/>
  <c r="B119" i="108"/>
  <c r="J118" i="108"/>
  <c r="B118" i="108"/>
  <c r="J117" i="108"/>
  <c r="B117" i="108"/>
  <c r="J116" i="108"/>
  <c r="K23" i="108" s="1"/>
  <c r="B116" i="108"/>
  <c r="J115" i="108"/>
  <c r="B115" i="108"/>
  <c r="J114" i="108"/>
  <c r="B114" i="108"/>
  <c r="J113" i="108"/>
  <c r="B113" i="108"/>
  <c r="J112" i="108"/>
  <c r="I109" i="108"/>
  <c r="H109" i="108"/>
  <c r="G109" i="108"/>
  <c r="F109" i="108"/>
  <c r="E109" i="108"/>
  <c r="D109" i="108"/>
  <c r="C109" i="108"/>
  <c r="J107" i="108"/>
  <c r="J29" i="108" s="1"/>
  <c r="B107" i="108"/>
  <c r="J106" i="108"/>
  <c r="B106" i="108"/>
  <c r="J105" i="108"/>
  <c r="B105" i="108"/>
  <c r="J104" i="108"/>
  <c r="B104" i="108"/>
  <c r="J103" i="108"/>
  <c r="J25" i="108" s="1"/>
  <c r="B103" i="108"/>
  <c r="J102" i="108"/>
  <c r="B102" i="108"/>
  <c r="J101" i="108"/>
  <c r="B101" i="108"/>
  <c r="J100" i="108"/>
  <c r="B100" i="108"/>
  <c r="J99" i="108"/>
  <c r="B99" i="108"/>
  <c r="J98" i="108"/>
  <c r="B98" i="108"/>
  <c r="J97" i="108"/>
  <c r="I94" i="108"/>
  <c r="H94" i="108"/>
  <c r="G94" i="108"/>
  <c r="F94" i="108"/>
  <c r="E94" i="108"/>
  <c r="D94" i="108"/>
  <c r="C94" i="108"/>
  <c r="J92" i="108"/>
  <c r="B92" i="108"/>
  <c r="J91" i="108"/>
  <c r="B91" i="108"/>
  <c r="J90" i="108"/>
  <c r="B90" i="108"/>
  <c r="J89" i="108"/>
  <c r="B89" i="108"/>
  <c r="J88" i="108"/>
  <c r="B88" i="108"/>
  <c r="J87" i="108"/>
  <c r="B87" i="108"/>
  <c r="J86" i="108"/>
  <c r="I23" i="108" s="1"/>
  <c r="B86" i="108"/>
  <c r="J85" i="108"/>
  <c r="B85" i="108"/>
  <c r="J84" i="108"/>
  <c r="B84" i="108"/>
  <c r="J83" i="108"/>
  <c r="B83" i="108"/>
  <c r="J82" i="108"/>
  <c r="I79" i="108"/>
  <c r="H79" i="108"/>
  <c r="G79" i="108"/>
  <c r="F79" i="108"/>
  <c r="E79" i="108"/>
  <c r="D79" i="108"/>
  <c r="C79" i="108"/>
  <c r="J77" i="108"/>
  <c r="H29" i="108" s="1"/>
  <c r="B77" i="108"/>
  <c r="J76" i="108"/>
  <c r="B76" i="108"/>
  <c r="J75" i="108"/>
  <c r="B75" i="108"/>
  <c r="J74" i="108"/>
  <c r="B74" i="108"/>
  <c r="J73" i="108"/>
  <c r="H25" i="108" s="1"/>
  <c r="B73" i="108"/>
  <c r="J72" i="108"/>
  <c r="B72" i="108"/>
  <c r="J71" i="108"/>
  <c r="B71" i="108"/>
  <c r="J70" i="108"/>
  <c r="B70" i="108"/>
  <c r="J69" i="108"/>
  <c r="B69" i="108"/>
  <c r="J68" i="108"/>
  <c r="B68" i="108"/>
  <c r="J67" i="108"/>
  <c r="I64" i="108"/>
  <c r="H64" i="108"/>
  <c r="G64" i="108"/>
  <c r="F64" i="108"/>
  <c r="E64" i="108"/>
  <c r="D64" i="108"/>
  <c r="C64" i="108"/>
  <c r="J62" i="108"/>
  <c r="G29" i="108" s="1"/>
  <c r="B62" i="108"/>
  <c r="J61" i="108"/>
  <c r="B61" i="108"/>
  <c r="J60" i="108"/>
  <c r="G27" i="108" s="1"/>
  <c r="B60" i="108"/>
  <c r="J59" i="108"/>
  <c r="B59" i="108"/>
  <c r="J58" i="108"/>
  <c r="G25" i="108" s="1"/>
  <c r="B58" i="108"/>
  <c r="J57" i="108"/>
  <c r="B57" i="108"/>
  <c r="J56" i="108"/>
  <c r="G23" i="108" s="1"/>
  <c r="B56" i="108"/>
  <c r="J55" i="108"/>
  <c r="B55" i="108"/>
  <c r="J54" i="108"/>
  <c r="G21" i="108" s="1"/>
  <c r="B54" i="108"/>
  <c r="J53" i="108"/>
  <c r="B53" i="108"/>
  <c r="J52" i="108"/>
  <c r="C52" i="108"/>
  <c r="D51" i="108"/>
  <c r="I124" i="107"/>
  <c r="H124" i="107"/>
  <c r="G124" i="107"/>
  <c r="F124" i="107"/>
  <c r="E124" i="107"/>
  <c r="D124" i="107"/>
  <c r="C124" i="107"/>
  <c r="J122" i="107"/>
  <c r="B122" i="107"/>
  <c r="J121" i="107"/>
  <c r="B121" i="107"/>
  <c r="J120" i="107"/>
  <c r="B120" i="107"/>
  <c r="J119" i="107"/>
  <c r="K26" i="107" s="1"/>
  <c r="B119" i="107"/>
  <c r="J118" i="107"/>
  <c r="B118" i="107"/>
  <c r="J117" i="107"/>
  <c r="B117" i="107"/>
  <c r="J116" i="107"/>
  <c r="B116" i="107"/>
  <c r="J115" i="107"/>
  <c r="K22" i="107" s="1"/>
  <c r="B115" i="107"/>
  <c r="J114" i="107"/>
  <c r="B114" i="107"/>
  <c r="J113" i="107"/>
  <c r="B113" i="107"/>
  <c r="J112" i="107"/>
  <c r="I109" i="107"/>
  <c r="H109" i="107"/>
  <c r="G109" i="107"/>
  <c r="F109" i="107"/>
  <c r="E109" i="107"/>
  <c r="D109" i="107"/>
  <c r="C109" i="107"/>
  <c r="J107" i="107"/>
  <c r="B107" i="107"/>
  <c r="J106" i="107"/>
  <c r="B106" i="107"/>
  <c r="J105" i="107"/>
  <c r="B105" i="107"/>
  <c r="J104" i="107"/>
  <c r="J26" i="107" s="1"/>
  <c r="B104" i="107"/>
  <c r="J103" i="107"/>
  <c r="B103" i="107"/>
  <c r="J102" i="107"/>
  <c r="J24" i="107" s="1"/>
  <c r="B102" i="107"/>
  <c r="J101" i="107"/>
  <c r="B101" i="107"/>
  <c r="J100" i="107"/>
  <c r="J22" i="107" s="1"/>
  <c r="B100" i="107"/>
  <c r="J99" i="107"/>
  <c r="B99" i="107"/>
  <c r="J98" i="107"/>
  <c r="B98" i="107"/>
  <c r="J97" i="107"/>
  <c r="I94" i="107"/>
  <c r="H94" i="107"/>
  <c r="G94" i="107"/>
  <c r="F94" i="107"/>
  <c r="E94" i="107"/>
  <c r="D94" i="107"/>
  <c r="C94" i="107"/>
  <c r="J92" i="107"/>
  <c r="B92" i="107"/>
  <c r="J91" i="107"/>
  <c r="B91" i="107"/>
  <c r="J90" i="107"/>
  <c r="I27" i="107" s="1"/>
  <c r="B90" i="107"/>
  <c r="J89" i="107"/>
  <c r="I26" i="107" s="1"/>
  <c r="B89" i="107"/>
  <c r="J88" i="107"/>
  <c r="B88" i="107"/>
  <c r="J87" i="107"/>
  <c r="B87" i="107"/>
  <c r="J86" i="107"/>
  <c r="I23" i="107" s="1"/>
  <c r="B86" i="107"/>
  <c r="J85" i="107"/>
  <c r="I22" i="107" s="1"/>
  <c r="B85" i="107"/>
  <c r="J84" i="107"/>
  <c r="B84" i="107"/>
  <c r="J83" i="107"/>
  <c r="B83" i="107"/>
  <c r="J82" i="107"/>
  <c r="I79" i="107"/>
  <c r="H79" i="107"/>
  <c r="G79" i="107"/>
  <c r="F79" i="107"/>
  <c r="E79" i="107"/>
  <c r="D79" i="107"/>
  <c r="C79" i="107"/>
  <c r="J77" i="107"/>
  <c r="B77" i="107"/>
  <c r="J76" i="107"/>
  <c r="H28" i="107" s="1"/>
  <c r="B76" i="107"/>
  <c r="J75" i="107"/>
  <c r="B75" i="107"/>
  <c r="J74" i="107"/>
  <c r="B74" i="107"/>
  <c r="J73" i="107"/>
  <c r="B73" i="107"/>
  <c r="J72" i="107"/>
  <c r="H24" i="107" s="1"/>
  <c r="B72" i="107"/>
  <c r="J71" i="107"/>
  <c r="B71" i="107"/>
  <c r="J70" i="107"/>
  <c r="B70" i="107"/>
  <c r="J69" i="107"/>
  <c r="B69" i="107"/>
  <c r="J68" i="107"/>
  <c r="J79" i="107" s="1"/>
  <c r="H30" i="107" s="1"/>
  <c r="B68" i="107"/>
  <c r="J67" i="107"/>
  <c r="I64" i="107"/>
  <c r="H64" i="107"/>
  <c r="G64" i="107"/>
  <c r="F64" i="107"/>
  <c r="E64" i="107"/>
  <c r="D64" i="107"/>
  <c r="C64" i="107"/>
  <c r="J62" i="107"/>
  <c r="G29" i="107" s="1"/>
  <c r="B62" i="107"/>
  <c r="J61" i="107"/>
  <c r="G28" i="107" s="1"/>
  <c r="B61" i="107"/>
  <c r="J60" i="107"/>
  <c r="G27" i="107" s="1"/>
  <c r="B60" i="107"/>
  <c r="J59" i="107"/>
  <c r="D26" i="107" s="1"/>
  <c r="K58" i="21" s="1"/>
  <c r="B59" i="107"/>
  <c r="J58" i="107"/>
  <c r="G25" i="107" s="1"/>
  <c r="B58" i="107"/>
  <c r="J57" i="107"/>
  <c r="D24" i="107" s="1"/>
  <c r="K56" i="21" s="1"/>
  <c r="B57" i="107"/>
  <c r="J56" i="107"/>
  <c r="G23" i="107" s="1"/>
  <c r="B56" i="107"/>
  <c r="J55" i="107"/>
  <c r="G22" i="107" s="1"/>
  <c r="B55" i="107"/>
  <c r="J54" i="107"/>
  <c r="B54" i="107"/>
  <c r="J53" i="107"/>
  <c r="G20" i="107" s="1"/>
  <c r="B53" i="107"/>
  <c r="J52" i="107"/>
  <c r="C52" i="107"/>
  <c r="D51" i="107"/>
  <c r="E51" i="107" s="1"/>
  <c r="I124" i="106"/>
  <c r="H124" i="106"/>
  <c r="G124" i="106"/>
  <c r="F124" i="106"/>
  <c r="E124" i="106"/>
  <c r="D124" i="106"/>
  <c r="C124" i="106"/>
  <c r="J122" i="106"/>
  <c r="K29" i="106" s="1"/>
  <c r="B122" i="106"/>
  <c r="J121" i="106"/>
  <c r="B121" i="106"/>
  <c r="J120" i="106"/>
  <c r="K27" i="106" s="1"/>
  <c r="B120" i="106"/>
  <c r="J119" i="106"/>
  <c r="B119" i="106"/>
  <c r="J118" i="106"/>
  <c r="K25" i="106" s="1"/>
  <c r="B118" i="106"/>
  <c r="J117" i="106"/>
  <c r="B117" i="106"/>
  <c r="J116" i="106"/>
  <c r="K23" i="106" s="1"/>
  <c r="B116" i="106"/>
  <c r="J115" i="106"/>
  <c r="B115" i="106"/>
  <c r="J114" i="106"/>
  <c r="K21" i="106" s="1"/>
  <c r="B114" i="106"/>
  <c r="J113" i="106"/>
  <c r="B113" i="106"/>
  <c r="J112" i="106"/>
  <c r="I109" i="106"/>
  <c r="H109" i="106"/>
  <c r="G109" i="106"/>
  <c r="F109" i="106"/>
  <c r="E109" i="106"/>
  <c r="D109" i="106"/>
  <c r="C109" i="106"/>
  <c r="J107" i="106"/>
  <c r="B107" i="106"/>
  <c r="J106" i="106"/>
  <c r="B106" i="106"/>
  <c r="J105" i="106"/>
  <c r="J27" i="106" s="1"/>
  <c r="B105" i="106"/>
  <c r="J104" i="106"/>
  <c r="B104" i="106"/>
  <c r="J103" i="106"/>
  <c r="B103" i="106"/>
  <c r="J102" i="106"/>
  <c r="B102" i="106"/>
  <c r="J101" i="106"/>
  <c r="B101" i="106"/>
  <c r="J100" i="106"/>
  <c r="B100" i="106"/>
  <c r="J99" i="106"/>
  <c r="B99" i="106"/>
  <c r="J98" i="106"/>
  <c r="J20" i="106" s="1"/>
  <c r="B98" i="106"/>
  <c r="J97" i="106"/>
  <c r="I94" i="106"/>
  <c r="H94" i="106"/>
  <c r="G94" i="106"/>
  <c r="F94" i="106"/>
  <c r="E94" i="106"/>
  <c r="D94" i="106"/>
  <c r="C94" i="106"/>
  <c r="J92" i="106"/>
  <c r="B92" i="106"/>
  <c r="J91" i="106"/>
  <c r="B91" i="106"/>
  <c r="J90" i="106"/>
  <c r="B90" i="106"/>
  <c r="J89" i="106"/>
  <c r="B89" i="106"/>
  <c r="J88" i="106"/>
  <c r="I25" i="106" s="1"/>
  <c r="B88" i="106"/>
  <c r="J87" i="106"/>
  <c r="B87" i="106"/>
  <c r="J86" i="106"/>
  <c r="B86" i="106"/>
  <c r="J85" i="106"/>
  <c r="B85" i="106"/>
  <c r="J84" i="106"/>
  <c r="I21" i="106" s="1"/>
  <c r="B84" i="106"/>
  <c r="J83" i="106"/>
  <c r="B83" i="106"/>
  <c r="J82" i="106"/>
  <c r="I79" i="106"/>
  <c r="H79" i="106"/>
  <c r="G79" i="106"/>
  <c r="F79" i="106"/>
  <c r="E79" i="106"/>
  <c r="D79" i="106"/>
  <c r="C79" i="106"/>
  <c r="J77" i="106"/>
  <c r="B77" i="106"/>
  <c r="J76" i="106"/>
  <c r="B76" i="106"/>
  <c r="J75" i="106"/>
  <c r="H27" i="106" s="1"/>
  <c r="B75" i="106"/>
  <c r="J74" i="106"/>
  <c r="B74" i="106"/>
  <c r="J73" i="106"/>
  <c r="B73" i="106"/>
  <c r="J72" i="106"/>
  <c r="B72" i="106"/>
  <c r="J71" i="106"/>
  <c r="H23" i="106" s="1"/>
  <c r="B71" i="106"/>
  <c r="J70" i="106"/>
  <c r="B70" i="106"/>
  <c r="J69" i="106"/>
  <c r="B69" i="106"/>
  <c r="J68" i="106"/>
  <c r="B68" i="106"/>
  <c r="J67" i="106"/>
  <c r="I64" i="106"/>
  <c r="H64" i="106"/>
  <c r="G64" i="106"/>
  <c r="F64" i="106"/>
  <c r="E64" i="106"/>
  <c r="D64" i="106"/>
  <c r="C64" i="106"/>
  <c r="J62" i="106"/>
  <c r="D29" i="106" s="1"/>
  <c r="J61" i="21" s="1"/>
  <c r="B62" i="106"/>
  <c r="J61" i="106"/>
  <c r="B61" i="106"/>
  <c r="J60" i="106"/>
  <c r="G27" i="106" s="1"/>
  <c r="B60" i="106"/>
  <c r="J59" i="106"/>
  <c r="G26" i="106" s="1"/>
  <c r="B59" i="106"/>
  <c r="J58" i="106"/>
  <c r="D25" i="106" s="1"/>
  <c r="J57" i="21" s="1"/>
  <c r="B58" i="106"/>
  <c r="J57" i="106"/>
  <c r="G24" i="106" s="1"/>
  <c r="B57" i="106"/>
  <c r="J56" i="106"/>
  <c r="G23" i="106" s="1"/>
  <c r="B56" i="106"/>
  <c r="J55" i="106"/>
  <c r="G22" i="106" s="1"/>
  <c r="B55" i="106"/>
  <c r="J54" i="106"/>
  <c r="G21" i="106" s="1"/>
  <c r="B54" i="106"/>
  <c r="J53" i="106"/>
  <c r="B53" i="106"/>
  <c r="J52" i="106"/>
  <c r="C52" i="106"/>
  <c r="D51" i="106"/>
  <c r="I124" i="105"/>
  <c r="H124" i="105"/>
  <c r="G124" i="105"/>
  <c r="F124" i="105"/>
  <c r="E124" i="105"/>
  <c r="D124" i="105"/>
  <c r="C124" i="105"/>
  <c r="J122" i="105"/>
  <c r="B122" i="105"/>
  <c r="J121" i="105"/>
  <c r="K28" i="105" s="1"/>
  <c r="B121" i="105"/>
  <c r="J120" i="105"/>
  <c r="B120" i="105"/>
  <c r="J119" i="105"/>
  <c r="B119" i="105"/>
  <c r="J118" i="105"/>
  <c r="B118" i="105"/>
  <c r="J117" i="105"/>
  <c r="B117" i="105"/>
  <c r="J116" i="105"/>
  <c r="B116" i="105"/>
  <c r="J115" i="105"/>
  <c r="B115" i="105"/>
  <c r="J114" i="105"/>
  <c r="K21" i="105" s="1"/>
  <c r="B114" i="105"/>
  <c r="J113" i="105"/>
  <c r="K20" i="105" s="1"/>
  <c r="B113" i="105"/>
  <c r="J112" i="105"/>
  <c r="I109" i="105"/>
  <c r="H109" i="105"/>
  <c r="G109" i="105"/>
  <c r="F109" i="105"/>
  <c r="E109" i="105"/>
  <c r="D109" i="105"/>
  <c r="C109" i="105"/>
  <c r="J107" i="105"/>
  <c r="B107" i="105"/>
  <c r="J106" i="105"/>
  <c r="B106" i="105"/>
  <c r="J105" i="105"/>
  <c r="B105" i="105"/>
  <c r="J104" i="105"/>
  <c r="J26" i="105" s="1"/>
  <c r="B104" i="105"/>
  <c r="J103" i="105"/>
  <c r="B103" i="105"/>
  <c r="J102" i="105"/>
  <c r="B102" i="105"/>
  <c r="J101" i="105"/>
  <c r="B101" i="105"/>
  <c r="J100" i="105"/>
  <c r="J22" i="105" s="1"/>
  <c r="B100" i="105"/>
  <c r="J99" i="105"/>
  <c r="B99" i="105"/>
  <c r="J98" i="105"/>
  <c r="B98" i="105"/>
  <c r="J97" i="105"/>
  <c r="I94" i="105"/>
  <c r="H94" i="105"/>
  <c r="G94" i="105"/>
  <c r="F94" i="105"/>
  <c r="E94" i="105"/>
  <c r="D94" i="105"/>
  <c r="C94" i="105"/>
  <c r="J92" i="105"/>
  <c r="B92" i="105"/>
  <c r="J91" i="105"/>
  <c r="I28" i="105" s="1"/>
  <c r="B91" i="105"/>
  <c r="J90" i="105"/>
  <c r="B90" i="105"/>
  <c r="J89" i="105"/>
  <c r="B89" i="105"/>
  <c r="J88" i="105"/>
  <c r="I25" i="105" s="1"/>
  <c r="B88" i="105"/>
  <c r="J87" i="105"/>
  <c r="I24" i="105" s="1"/>
  <c r="B87" i="105"/>
  <c r="J86" i="105"/>
  <c r="B86" i="105"/>
  <c r="J85" i="105"/>
  <c r="B85" i="105"/>
  <c r="J84" i="105"/>
  <c r="I21" i="105" s="1"/>
  <c r="B84" i="105"/>
  <c r="J83" i="105"/>
  <c r="I20" i="105" s="1"/>
  <c r="B83" i="105"/>
  <c r="J82" i="105"/>
  <c r="I79" i="105"/>
  <c r="H79" i="105"/>
  <c r="G79" i="105"/>
  <c r="F79" i="105"/>
  <c r="E79" i="105"/>
  <c r="D79" i="105"/>
  <c r="C79" i="105"/>
  <c r="J77" i="105"/>
  <c r="B77" i="105"/>
  <c r="J76" i="105"/>
  <c r="B76" i="105"/>
  <c r="J75" i="105"/>
  <c r="B75" i="105"/>
  <c r="J74" i="105"/>
  <c r="H26" i="105" s="1"/>
  <c r="B74" i="105"/>
  <c r="J73" i="105"/>
  <c r="B73" i="105"/>
  <c r="J72" i="105"/>
  <c r="B72" i="105"/>
  <c r="J71" i="105"/>
  <c r="B71" i="105"/>
  <c r="J70" i="105"/>
  <c r="H22" i="105" s="1"/>
  <c r="B70" i="105"/>
  <c r="J69" i="105"/>
  <c r="B69" i="105"/>
  <c r="J68" i="105"/>
  <c r="B68" i="105"/>
  <c r="J67" i="105"/>
  <c r="I64" i="105"/>
  <c r="H64" i="105"/>
  <c r="G64" i="105"/>
  <c r="F64" i="105"/>
  <c r="E64" i="105"/>
  <c r="D64" i="105"/>
  <c r="C64" i="105"/>
  <c r="J62" i="105"/>
  <c r="G29" i="105" s="1"/>
  <c r="B62" i="105"/>
  <c r="J61" i="105"/>
  <c r="G28" i="105" s="1"/>
  <c r="B61" i="105"/>
  <c r="J60" i="105"/>
  <c r="G27" i="105" s="1"/>
  <c r="B60" i="105"/>
  <c r="J59" i="105"/>
  <c r="G26" i="105" s="1"/>
  <c r="B59" i="105"/>
  <c r="J58" i="105"/>
  <c r="B58" i="105"/>
  <c r="J57" i="105"/>
  <c r="G24" i="105" s="1"/>
  <c r="B57" i="105"/>
  <c r="J56" i="105"/>
  <c r="G23" i="105" s="1"/>
  <c r="B56" i="105"/>
  <c r="J55" i="105"/>
  <c r="G22" i="105" s="1"/>
  <c r="B55" i="105"/>
  <c r="J54" i="105"/>
  <c r="B54" i="105"/>
  <c r="J53" i="105"/>
  <c r="B53" i="105"/>
  <c r="J52" i="105"/>
  <c r="I124" i="104"/>
  <c r="H124" i="104"/>
  <c r="G124" i="104"/>
  <c r="F124" i="104"/>
  <c r="E124" i="104"/>
  <c r="D124" i="104"/>
  <c r="C124" i="104"/>
  <c r="J122" i="104"/>
  <c r="B122" i="104"/>
  <c r="J121" i="104"/>
  <c r="B121" i="104"/>
  <c r="J120" i="104"/>
  <c r="B120" i="104"/>
  <c r="J119" i="104"/>
  <c r="K26" i="104" s="1"/>
  <c r="B119" i="104"/>
  <c r="J118" i="104"/>
  <c r="K25" i="104" s="1"/>
  <c r="B118" i="104"/>
  <c r="J117" i="104"/>
  <c r="B117" i="104"/>
  <c r="J116" i="104"/>
  <c r="B116" i="104"/>
  <c r="J115" i="104"/>
  <c r="K22" i="104" s="1"/>
  <c r="B115" i="104"/>
  <c r="J114" i="104"/>
  <c r="B114" i="104"/>
  <c r="J113" i="104"/>
  <c r="B113" i="104"/>
  <c r="J112" i="104"/>
  <c r="I109" i="104"/>
  <c r="H109" i="104"/>
  <c r="G109" i="104"/>
  <c r="F109" i="104"/>
  <c r="E109" i="104"/>
  <c r="D109" i="104"/>
  <c r="C109" i="104"/>
  <c r="J107" i="104"/>
  <c r="J29" i="104" s="1"/>
  <c r="B107" i="104"/>
  <c r="J106" i="104"/>
  <c r="B106" i="104"/>
  <c r="J105" i="104"/>
  <c r="B105" i="104"/>
  <c r="J104" i="104"/>
  <c r="B104" i="104"/>
  <c r="J103" i="104"/>
  <c r="B103" i="104"/>
  <c r="J102" i="104"/>
  <c r="B102" i="104"/>
  <c r="J101" i="104"/>
  <c r="B101" i="104"/>
  <c r="J100" i="104"/>
  <c r="B100" i="104"/>
  <c r="J99" i="104"/>
  <c r="J21" i="104" s="1"/>
  <c r="B99" i="104"/>
  <c r="J98" i="104"/>
  <c r="B98" i="104"/>
  <c r="J97" i="104"/>
  <c r="I94" i="104"/>
  <c r="H94" i="104"/>
  <c r="G94" i="104"/>
  <c r="F94" i="104"/>
  <c r="E94" i="104"/>
  <c r="D94" i="104"/>
  <c r="C94" i="104"/>
  <c r="J92" i="104"/>
  <c r="B92" i="104"/>
  <c r="J91" i="104"/>
  <c r="B91" i="104"/>
  <c r="J90" i="104"/>
  <c r="I27" i="104" s="1"/>
  <c r="B90" i="104"/>
  <c r="J89" i="104"/>
  <c r="B89" i="104"/>
  <c r="J88" i="104"/>
  <c r="B88" i="104"/>
  <c r="J87" i="104"/>
  <c r="B87" i="104"/>
  <c r="J86" i="104"/>
  <c r="I23" i="104" s="1"/>
  <c r="B86" i="104"/>
  <c r="J85" i="104"/>
  <c r="I22" i="104" s="1"/>
  <c r="B85" i="104"/>
  <c r="J84" i="104"/>
  <c r="B84" i="104"/>
  <c r="J83" i="104"/>
  <c r="B83" i="104"/>
  <c r="J82" i="104"/>
  <c r="I79" i="104"/>
  <c r="H79" i="104"/>
  <c r="G79" i="104"/>
  <c r="F79" i="104"/>
  <c r="E79" i="104"/>
  <c r="D79" i="104"/>
  <c r="C79" i="104"/>
  <c r="J77" i="104"/>
  <c r="H29" i="104" s="1"/>
  <c r="B77" i="104"/>
  <c r="J76" i="104"/>
  <c r="B76" i="104"/>
  <c r="J75" i="104"/>
  <c r="B75" i="104"/>
  <c r="J74" i="104"/>
  <c r="B74" i="104"/>
  <c r="J73" i="104"/>
  <c r="H25" i="104" s="1"/>
  <c r="B73" i="104"/>
  <c r="J72" i="104"/>
  <c r="B72" i="104"/>
  <c r="J71" i="104"/>
  <c r="B71" i="104"/>
  <c r="J70" i="104"/>
  <c r="B70" i="104"/>
  <c r="J69" i="104"/>
  <c r="H21" i="104" s="1"/>
  <c r="B69" i="104"/>
  <c r="J68" i="104"/>
  <c r="B68" i="104"/>
  <c r="J67" i="104"/>
  <c r="I64" i="104"/>
  <c r="H64" i="104"/>
  <c r="G64" i="104"/>
  <c r="F64" i="104"/>
  <c r="E64" i="104"/>
  <c r="D64" i="104"/>
  <c r="C64" i="104"/>
  <c r="J62" i="104"/>
  <c r="G29" i="104" s="1"/>
  <c r="B62" i="104"/>
  <c r="J61" i="104"/>
  <c r="G28" i="104" s="1"/>
  <c r="B61" i="104"/>
  <c r="J60" i="104"/>
  <c r="G27" i="104" s="1"/>
  <c r="B60" i="104"/>
  <c r="J59" i="104"/>
  <c r="G26" i="104" s="1"/>
  <c r="B59" i="104"/>
  <c r="J58" i="104"/>
  <c r="G25" i="104" s="1"/>
  <c r="B58" i="104"/>
  <c r="J57" i="104"/>
  <c r="D24" i="104" s="1"/>
  <c r="H56" i="21" s="1"/>
  <c r="B57" i="104"/>
  <c r="J56" i="104"/>
  <c r="G23" i="104" s="1"/>
  <c r="B56" i="104"/>
  <c r="J55" i="104"/>
  <c r="D22" i="104" s="1"/>
  <c r="H54" i="21" s="1"/>
  <c r="B55" i="104"/>
  <c r="J54" i="104"/>
  <c r="G21" i="104" s="1"/>
  <c r="B54" i="104"/>
  <c r="J53" i="104"/>
  <c r="D20" i="104" s="1"/>
  <c r="H52" i="21" s="1"/>
  <c r="B53" i="104"/>
  <c r="J52" i="104"/>
  <c r="I124" i="103"/>
  <c r="H124" i="103"/>
  <c r="G124" i="103"/>
  <c r="F124" i="103"/>
  <c r="E124" i="103"/>
  <c r="D124" i="103"/>
  <c r="C124" i="103"/>
  <c r="J122" i="103"/>
  <c r="K29" i="103" s="1"/>
  <c r="B122" i="103"/>
  <c r="J121" i="103"/>
  <c r="B121" i="103"/>
  <c r="J120" i="103"/>
  <c r="B120" i="103"/>
  <c r="J119" i="103"/>
  <c r="K26" i="103" s="1"/>
  <c r="B119" i="103"/>
  <c r="J118" i="103"/>
  <c r="K25" i="103" s="1"/>
  <c r="B118" i="103"/>
  <c r="J117" i="103"/>
  <c r="B117" i="103"/>
  <c r="J116" i="103"/>
  <c r="B116" i="103"/>
  <c r="J115" i="103"/>
  <c r="K22" i="103" s="1"/>
  <c r="B115" i="103"/>
  <c r="J114" i="103"/>
  <c r="K21" i="103" s="1"/>
  <c r="B114" i="103"/>
  <c r="J113" i="103"/>
  <c r="B113" i="103"/>
  <c r="J112" i="103"/>
  <c r="I109" i="103"/>
  <c r="H109" i="103"/>
  <c r="G109" i="103"/>
  <c r="F109" i="103"/>
  <c r="E109" i="103"/>
  <c r="D109" i="103"/>
  <c r="C109" i="103"/>
  <c r="J107" i="103"/>
  <c r="B107" i="103"/>
  <c r="J106" i="103"/>
  <c r="B106" i="103"/>
  <c r="J105" i="103"/>
  <c r="B105" i="103"/>
  <c r="J104" i="103"/>
  <c r="B104" i="103"/>
  <c r="J103" i="103"/>
  <c r="J25" i="103" s="1"/>
  <c r="B103" i="103"/>
  <c r="J102" i="103"/>
  <c r="B102" i="103"/>
  <c r="J101" i="103"/>
  <c r="J23" i="103" s="1"/>
  <c r="B101" i="103"/>
  <c r="J100" i="103"/>
  <c r="B100" i="103"/>
  <c r="J99" i="103"/>
  <c r="J21" i="103" s="1"/>
  <c r="B99" i="103"/>
  <c r="J98" i="103"/>
  <c r="B98" i="103"/>
  <c r="J97" i="103"/>
  <c r="I94" i="103"/>
  <c r="H94" i="103"/>
  <c r="G94" i="103"/>
  <c r="F94" i="103"/>
  <c r="E94" i="103"/>
  <c r="D94" i="103"/>
  <c r="C94" i="103"/>
  <c r="J92" i="103"/>
  <c r="I29" i="103" s="1"/>
  <c r="B92" i="103"/>
  <c r="J91" i="103"/>
  <c r="B91" i="103"/>
  <c r="J90" i="103"/>
  <c r="B90" i="103"/>
  <c r="J89" i="103"/>
  <c r="I26" i="103" s="1"/>
  <c r="B89" i="103"/>
  <c r="J88" i="103"/>
  <c r="I25" i="103" s="1"/>
  <c r="B88" i="103"/>
  <c r="J87" i="103"/>
  <c r="B87" i="103"/>
  <c r="J86" i="103"/>
  <c r="B86" i="103"/>
  <c r="J85" i="103"/>
  <c r="I22" i="103" s="1"/>
  <c r="B85" i="103"/>
  <c r="J84" i="103"/>
  <c r="I21" i="103" s="1"/>
  <c r="B84" i="103"/>
  <c r="J83" i="103"/>
  <c r="B83" i="103"/>
  <c r="J82" i="103"/>
  <c r="I79" i="103"/>
  <c r="H79" i="103"/>
  <c r="G79" i="103"/>
  <c r="F79" i="103"/>
  <c r="E79" i="103"/>
  <c r="D79" i="103"/>
  <c r="C79" i="103"/>
  <c r="J77" i="103"/>
  <c r="B77" i="103"/>
  <c r="J76" i="103"/>
  <c r="B76" i="103"/>
  <c r="J75" i="103"/>
  <c r="H27" i="103" s="1"/>
  <c r="B75" i="103"/>
  <c r="J74" i="103"/>
  <c r="B74" i="103"/>
  <c r="J73" i="103"/>
  <c r="B73" i="103"/>
  <c r="J72" i="103"/>
  <c r="B72" i="103"/>
  <c r="J71" i="103"/>
  <c r="H23" i="103" s="1"/>
  <c r="B71" i="103"/>
  <c r="J70" i="103"/>
  <c r="B70" i="103"/>
  <c r="J69" i="103"/>
  <c r="B69" i="103"/>
  <c r="J68" i="103"/>
  <c r="B68" i="103"/>
  <c r="J67" i="103"/>
  <c r="I64" i="103"/>
  <c r="H64" i="103"/>
  <c r="G64" i="103"/>
  <c r="F64" i="103"/>
  <c r="E64" i="103"/>
  <c r="D64" i="103"/>
  <c r="C64" i="103"/>
  <c r="J62" i="103"/>
  <c r="G29" i="103" s="1"/>
  <c r="B62" i="103"/>
  <c r="J61" i="103"/>
  <c r="G28" i="103" s="1"/>
  <c r="B61" i="103"/>
  <c r="J60" i="103"/>
  <c r="B60" i="103"/>
  <c r="J59" i="103"/>
  <c r="D26" i="103" s="1"/>
  <c r="G58" i="21" s="1"/>
  <c r="B59" i="103"/>
  <c r="J58" i="103"/>
  <c r="D25" i="103" s="1"/>
  <c r="G57" i="21" s="1"/>
  <c r="B58" i="103"/>
  <c r="J57" i="103"/>
  <c r="G24" i="103" s="1"/>
  <c r="B57" i="103"/>
  <c r="J56" i="103"/>
  <c r="B56" i="103"/>
  <c r="J55" i="103"/>
  <c r="G22" i="103" s="1"/>
  <c r="B55" i="103"/>
  <c r="J54" i="103"/>
  <c r="D21" i="103" s="1"/>
  <c r="G53" i="21" s="1"/>
  <c r="B54" i="103"/>
  <c r="J53" i="103"/>
  <c r="G20" i="103" s="1"/>
  <c r="B53" i="103"/>
  <c r="J52" i="103"/>
  <c r="C51" i="102"/>
  <c r="I109" i="102"/>
  <c r="H109" i="102"/>
  <c r="G109" i="102"/>
  <c r="F109" i="102"/>
  <c r="E109" i="102"/>
  <c r="D109" i="102"/>
  <c r="C109" i="102"/>
  <c r="J107" i="102"/>
  <c r="B107" i="102"/>
  <c r="J106" i="102"/>
  <c r="B106" i="102"/>
  <c r="J105" i="102"/>
  <c r="B105" i="102"/>
  <c r="J104" i="102"/>
  <c r="B104" i="102"/>
  <c r="J103" i="102"/>
  <c r="B103" i="102"/>
  <c r="J102" i="102"/>
  <c r="B102" i="102"/>
  <c r="J101" i="102"/>
  <c r="B101" i="102"/>
  <c r="J100" i="102"/>
  <c r="B100" i="102"/>
  <c r="J99" i="102"/>
  <c r="B99" i="102"/>
  <c r="J98" i="102"/>
  <c r="B98" i="102"/>
  <c r="J97" i="102"/>
  <c r="I94" i="102"/>
  <c r="H94" i="102"/>
  <c r="G94" i="102"/>
  <c r="F94" i="102"/>
  <c r="E94" i="102"/>
  <c r="D94" i="102"/>
  <c r="C94" i="102"/>
  <c r="J92" i="102"/>
  <c r="B92" i="102"/>
  <c r="J91" i="102"/>
  <c r="B91" i="102"/>
  <c r="J90" i="102"/>
  <c r="B90" i="102"/>
  <c r="J89" i="102"/>
  <c r="B89" i="102"/>
  <c r="J88" i="102"/>
  <c r="B88" i="102"/>
  <c r="J87" i="102"/>
  <c r="B87" i="102"/>
  <c r="J86" i="102"/>
  <c r="B86" i="102"/>
  <c r="J85" i="102"/>
  <c r="B85" i="102"/>
  <c r="J84" i="102"/>
  <c r="B84" i="102"/>
  <c r="J83" i="102"/>
  <c r="B83" i="102"/>
  <c r="J82" i="102"/>
  <c r="I79" i="102"/>
  <c r="H79" i="102"/>
  <c r="G79" i="102"/>
  <c r="F79" i="102"/>
  <c r="E79" i="102"/>
  <c r="D79" i="102"/>
  <c r="C79" i="102"/>
  <c r="J77" i="102"/>
  <c r="B77" i="102"/>
  <c r="J76" i="102"/>
  <c r="B76" i="102"/>
  <c r="J75" i="102"/>
  <c r="B75" i="102"/>
  <c r="J74" i="102"/>
  <c r="B74" i="102"/>
  <c r="J73" i="102"/>
  <c r="B73" i="102"/>
  <c r="J72" i="102"/>
  <c r="B72" i="102"/>
  <c r="J71" i="102"/>
  <c r="B71" i="102"/>
  <c r="J70" i="102"/>
  <c r="B70" i="102"/>
  <c r="J69" i="102"/>
  <c r="B69" i="102"/>
  <c r="J68" i="102"/>
  <c r="B68" i="102"/>
  <c r="J67" i="102"/>
  <c r="I64" i="102"/>
  <c r="H64" i="102"/>
  <c r="G64" i="102"/>
  <c r="F64" i="102"/>
  <c r="E64" i="102"/>
  <c r="D64" i="102"/>
  <c r="C64" i="102"/>
  <c r="J62" i="102"/>
  <c r="B62" i="102"/>
  <c r="J61" i="102"/>
  <c r="D28" i="102" s="1"/>
  <c r="F60" i="21" s="1"/>
  <c r="B61" i="102"/>
  <c r="J60" i="102"/>
  <c r="G27" i="102" s="1"/>
  <c r="B60" i="102"/>
  <c r="J59" i="102"/>
  <c r="G26" i="102" s="1"/>
  <c r="B59" i="102"/>
  <c r="J58" i="102"/>
  <c r="B58" i="102"/>
  <c r="J57" i="102"/>
  <c r="G24" i="102" s="1"/>
  <c r="B57" i="102"/>
  <c r="J56" i="102"/>
  <c r="G23" i="102" s="1"/>
  <c r="B56" i="102"/>
  <c r="J55" i="102"/>
  <c r="D22" i="102" s="1"/>
  <c r="F54" i="21" s="1"/>
  <c r="B55" i="102"/>
  <c r="J54" i="102"/>
  <c r="B54" i="102"/>
  <c r="J53" i="102"/>
  <c r="D20" i="102" s="1"/>
  <c r="F52" i="21" s="1"/>
  <c r="B53" i="102"/>
  <c r="J52" i="102"/>
  <c r="C52" i="102"/>
  <c r="D51" i="102"/>
  <c r="K37" i="21"/>
  <c r="D29" i="102"/>
  <c r="F61" i="21" s="1"/>
  <c r="D24" i="102"/>
  <c r="F56" i="21" s="1"/>
  <c r="C30" i="112"/>
  <c r="K29" i="112"/>
  <c r="I29" i="112"/>
  <c r="G29" i="112"/>
  <c r="F29" i="112"/>
  <c r="B29" i="112"/>
  <c r="K28" i="112"/>
  <c r="J28" i="112"/>
  <c r="I28" i="112"/>
  <c r="G28" i="112"/>
  <c r="F28" i="112"/>
  <c r="B28" i="112"/>
  <c r="J27" i="112"/>
  <c r="H27" i="112"/>
  <c r="F27" i="112"/>
  <c r="B27" i="112"/>
  <c r="J26" i="112"/>
  <c r="H26" i="112"/>
  <c r="F26" i="112"/>
  <c r="B26" i="112"/>
  <c r="K25" i="112"/>
  <c r="I25" i="112"/>
  <c r="G25" i="112"/>
  <c r="F25" i="112"/>
  <c r="B25" i="112"/>
  <c r="K24" i="112"/>
  <c r="I24" i="112"/>
  <c r="H24" i="112"/>
  <c r="G24" i="112"/>
  <c r="F24" i="112"/>
  <c r="B24" i="112"/>
  <c r="J23" i="112"/>
  <c r="H23" i="112"/>
  <c r="F23" i="112"/>
  <c r="B23" i="112"/>
  <c r="J22" i="112"/>
  <c r="H22" i="112"/>
  <c r="G22" i="112"/>
  <c r="F22" i="112"/>
  <c r="B22" i="112"/>
  <c r="K21" i="112"/>
  <c r="I21" i="112"/>
  <c r="G21" i="112"/>
  <c r="F21" i="112"/>
  <c r="B21" i="112"/>
  <c r="K20" i="112"/>
  <c r="I20" i="112"/>
  <c r="F20" i="112"/>
  <c r="B20" i="112"/>
  <c r="K16" i="112"/>
  <c r="C41" i="112" s="1"/>
  <c r="I16" i="112"/>
  <c r="C40" i="112" s="1"/>
  <c r="G16" i="112"/>
  <c r="C39" i="112" s="1"/>
  <c r="E16" i="112"/>
  <c r="C38" i="112" s="1"/>
  <c r="C16" i="112"/>
  <c r="D37" i="112" s="1"/>
  <c r="D44" i="112" s="1"/>
  <c r="J15" i="112"/>
  <c r="F15" i="112"/>
  <c r="D15" i="112"/>
  <c r="J14" i="112"/>
  <c r="F14" i="112"/>
  <c r="D14" i="112"/>
  <c r="J13" i="112"/>
  <c r="F13" i="112"/>
  <c r="D13" i="112"/>
  <c r="J12" i="112"/>
  <c r="F12" i="112"/>
  <c r="D12" i="112"/>
  <c r="J11" i="112"/>
  <c r="F11" i="112"/>
  <c r="D11" i="112"/>
  <c r="J10" i="112"/>
  <c r="F10" i="112"/>
  <c r="D10" i="112"/>
  <c r="J9" i="112"/>
  <c r="F9" i="112"/>
  <c r="D9" i="112"/>
  <c r="J8" i="112"/>
  <c r="F8" i="112"/>
  <c r="D8" i="112"/>
  <c r="J7" i="112"/>
  <c r="F7" i="112"/>
  <c r="D7" i="112"/>
  <c r="J6" i="112"/>
  <c r="F6" i="112"/>
  <c r="D6" i="112"/>
  <c r="C30" i="111"/>
  <c r="K29" i="111"/>
  <c r="J29" i="111"/>
  <c r="I29" i="111"/>
  <c r="H29" i="111"/>
  <c r="F29" i="111"/>
  <c r="B29" i="111"/>
  <c r="J28" i="111"/>
  <c r="H28" i="111"/>
  <c r="F28" i="111"/>
  <c r="B28" i="111"/>
  <c r="K27" i="111"/>
  <c r="J27" i="111"/>
  <c r="I27" i="111"/>
  <c r="H27" i="111"/>
  <c r="G27" i="111"/>
  <c r="F27" i="111"/>
  <c r="B27" i="111"/>
  <c r="I26" i="111"/>
  <c r="G26" i="111"/>
  <c r="F26" i="111"/>
  <c r="B26" i="111"/>
  <c r="J25" i="111"/>
  <c r="I25" i="111"/>
  <c r="H25" i="111"/>
  <c r="F25" i="111"/>
  <c r="B25" i="111"/>
  <c r="J24" i="111"/>
  <c r="H24" i="111"/>
  <c r="F24" i="111"/>
  <c r="D24" i="111"/>
  <c r="O56" i="21" s="1"/>
  <c r="B24" i="111"/>
  <c r="K23" i="111"/>
  <c r="J23" i="111"/>
  <c r="I23" i="111"/>
  <c r="F23" i="111"/>
  <c r="B23" i="111"/>
  <c r="J22" i="111"/>
  <c r="I22" i="111"/>
  <c r="G22" i="111"/>
  <c r="F22" i="111"/>
  <c r="B22" i="111"/>
  <c r="J21" i="111"/>
  <c r="I21" i="111"/>
  <c r="H21" i="111"/>
  <c r="F21" i="111"/>
  <c r="B21" i="111"/>
  <c r="J20" i="111"/>
  <c r="H20" i="111"/>
  <c r="F20" i="111"/>
  <c r="B20" i="111"/>
  <c r="K16" i="111"/>
  <c r="C41" i="111" s="1"/>
  <c r="I16" i="111"/>
  <c r="C40" i="111" s="1"/>
  <c r="G16" i="111"/>
  <c r="C39" i="111" s="1"/>
  <c r="E16" i="111"/>
  <c r="C38" i="111" s="1"/>
  <c r="C16" i="111"/>
  <c r="D37" i="111" s="1"/>
  <c r="D44" i="111" s="1"/>
  <c r="J15" i="111"/>
  <c r="F15" i="111"/>
  <c r="D15" i="111"/>
  <c r="J14" i="111"/>
  <c r="F14" i="111"/>
  <c r="D14" i="111"/>
  <c r="J13" i="111"/>
  <c r="F13" i="111"/>
  <c r="D13" i="111"/>
  <c r="J12" i="111"/>
  <c r="F12" i="111"/>
  <c r="D12" i="111"/>
  <c r="J11" i="111"/>
  <c r="F11" i="111"/>
  <c r="D11" i="111"/>
  <c r="J10" i="111"/>
  <c r="F10" i="111"/>
  <c r="D10" i="111"/>
  <c r="J9" i="111"/>
  <c r="F9" i="111"/>
  <c r="D9" i="111"/>
  <c r="J8" i="111"/>
  <c r="F8" i="111"/>
  <c r="D8" i="111"/>
  <c r="J7" i="111"/>
  <c r="F7" i="111"/>
  <c r="D7" i="111"/>
  <c r="J6" i="111"/>
  <c r="F6" i="111"/>
  <c r="D6" i="111"/>
  <c r="C30" i="110"/>
  <c r="K29" i="110"/>
  <c r="I29" i="110"/>
  <c r="H29" i="110"/>
  <c r="G29" i="110"/>
  <c r="F29" i="110"/>
  <c r="D29" i="110"/>
  <c r="N61" i="21" s="1"/>
  <c r="B29" i="110"/>
  <c r="K28" i="110"/>
  <c r="I28" i="110"/>
  <c r="F28" i="110"/>
  <c r="B28" i="110"/>
  <c r="K27" i="110"/>
  <c r="J27" i="110"/>
  <c r="I27" i="110"/>
  <c r="G27" i="110"/>
  <c r="F27" i="110"/>
  <c r="B27" i="110"/>
  <c r="J26" i="110"/>
  <c r="H26" i="110"/>
  <c r="F26" i="110"/>
  <c r="D26" i="110"/>
  <c r="N58" i="21" s="1"/>
  <c r="B26" i="110"/>
  <c r="K25" i="110"/>
  <c r="I25" i="110"/>
  <c r="H25" i="110"/>
  <c r="G25" i="110"/>
  <c r="F25" i="110"/>
  <c r="D25" i="110"/>
  <c r="N57" i="21" s="1"/>
  <c r="B25" i="110"/>
  <c r="K24" i="110"/>
  <c r="I24" i="110"/>
  <c r="F24" i="110"/>
  <c r="B24" i="110"/>
  <c r="K23" i="110"/>
  <c r="J23" i="110"/>
  <c r="I23" i="110"/>
  <c r="F23" i="110"/>
  <c r="B23" i="110"/>
  <c r="J22" i="110"/>
  <c r="H22" i="110"/>
  <c r="F22" i="110"/>
  <c r="B22" i="110"/>
  <c r="K21" i="110"/>
  <c r="I21" i="110"/>
  <c r="H21" i="110"/>
  <c r="G21" i="110"/>
  <c r="F21" i="110"/>
  <c r="D21" i="110"/>
  <c r="N53" i="21" s="1"/>
  <c r="B21" i="110"/>
  <c r="K20" i="110"/>
  <c r="I20" i="110"/>
  <c r="F20" i="110"/>
  <c r="B20" i="110"/>
  <c r="K16" i="110"/>
  <c r="C41" i="110" s="1"/>
  <c r="I16" i="110"/>
  <c r="C40" i="110" s="1"/>
  <c r="G16" i="110"/>
  <c r="C39" i="110" s="1"/>
  <c r="E16" i="110"/>
  <c r="C38" i="110" s="1"/>
  <c r="C16" i="110"/>
  <c r="D37" i="110" s="1"/>
  <c r="D44" i="110" s="1"/>
  <c r="J15" i="110"/>
  <c r="F15" i="110"/>
  <c r="D15" i="110"/>
  <c r="J14" i="110"/>
  <c r="F14" i="110"/>
  <c r="D14" i="110"/>
  <c r="J13" i="110"/>
  <c r="F13" i="110"/>
  <c r="D13" i="110"/>
  <c r="J12" i="110"/>
  <c r="F12" i="110"/>
  <c r="D12" i="110"/>
  <c r="J11" i="110"/>
  <c r="F11" i="110"/>
  <c r="D11" i="110"/>
  <c r="J10" i="110"/>
  <c r="F10" i="110"/>
  <c r="D10" i="110"/>
  <c r="J9" i="110"/>
  <c r="F9" i="110"/>
  <c r="D9" i="110"/>
  <c r="J8" i="110"/>
  <c r="F8" i="110"/>
  <c r="D8" i="110"/>
  <c r="J7" i="110"/>
  <c r="F7" i="110"/>
  <c r="D7" i="110"/>
  <c r="J6" i="110"/>
  <c r="F6" i="110"/>
  <c r="D6" i="110"/>
  <c r="K26" i="109"/>
  <c r="K23" i="109"/>
  <c r="C50" i="109"/>
  <c r="C30" i="109"/>
  <c r="K29" i="109"/>
  <c r="J29" i="109"/>
  <c r="I29" i="109"/>
  <c r="H29" i="109"/>
  <c r="F29" i="109"/>
  <c r="B29" i="109"/>
  <c r="H28" i="109"/>
  <c r="F28" i="109"/>
  <c r="B28" i="109"/>
  <c r="K27" i="109"/>
  <c r="J27" i="109"/>
  <c r="I27" i="109"/>
  <c r="H27" i="109"/>
  <c r="G27" i="109"/>
  <c r="F27" i="109"/>
  <c r="D27" i="109"/>
  <c r="M59" i="21" s="1"/>
  <c r="B27" i="109"/>
  <c r="J26" i="109"/>
  <c r="I26" i="109"/>
  <c r="G26" i="109"/>
  <c r="F26" i="109"/>
  <c r="B26" i="109"/>
  <c r="K25" i="109"/>
  <c r="J25" i="109"/>
  <c r="I25" i="109"/>
  <c r="F25" i="109"/>
  <c r="B25" i="109"/>
  <c r="H24" i="109"/>
  <c r="F24" i="109"/>
  <c r="B24" i="109"/>
  <c r="J23" i="109"/>
  <c r="I23" i="109"/>
  <c r="H23" i="109"/>
  <c r="G23" i="109"/>
  <c r="F23" i="109"/>
  <c r="B23" i="109"/>
  <c r="J22" i="109"/>
  <c r="I22" i="109"/>
  <c r="F22" i="109"/>
  <c r="B22" i="109"/>
  <c r="K21" i="109"/>
  <c r="I21" i="109"/>
  <c r="F21" i="109"/>
  <c r="B21" i="109"/>
  <c r="H20" i="109"/>
  <c r="F20" i="109"/>
  <c r="B20" i="109"/>
  <c r="K16" i="109"/>
  <c r="C41" i="109" s="1"/>
  <c r="I16" i="109"/>
  <c r="C40" i="109" s="1"/>
  <c r="G16" i="109"/>
  <c r="C39" i="109" s="1"/>
  <c r="E16" i="109"/>
  <c r="C38" i="109" s="1"/>
  <c r="C16" i="109"/>
  <c r="D37" i="109" s="1"/>
  <c r="D44" i="109" s="1"/>
  <c r="J15" i="109"/>
  <c r="F15" i="109"/>
  <c r="D15" i="109"/>
  <c r="J14" i="109"/>
  <c r="F14" i="109"/>
  <c r="D14" i="109"/>
  <c r="J13" i="109"/>
  <c r="F13" i="109"/>
  <c r="D13" i="109"/>
  <c r="J12" i="109"/>
  <c r="F12" i="109"/>
  <c r="D12" i="109"/>
  <c r="J11" i="109"/>
  <c r="F11" i="109"/>
  <c r="D11" i="109"/>
  <c r="J10" i="109"/>
  <c r="F10" i="109"/>
  <c r="D10" i="109"/>
  <c r="J9" i="109"/>
  <c r="F9" i="109"/>
  <c r="D9" i="109"/>
  <c r="J8" i="109"/>
  <c r="F8" i="109"/>
  <c r="D8" i="109"/>
  <c r="J7" i="109"/>
  <c r="F7" i="109"/>
  <c r="D7" i="109"/>
  <c r="J6" i="109"/>
  <c r="F6" i="109"/>
  <c r="D6" i="109"/>
  <c r="K26" i="108"/>
  <c r="K22" i="108"/>
  <c r="J21" i="108"/>
  <c r="I26" i="108"/>
  <c r="I22" i="108"/>
  <c r="H27" i="108"/>
  <c r="H23" i="108"/>
  <c r="G28" i="108"/>
  <c r="G24" i="108"/>
  <c r="C30" i="108"/>
  <c r="K29" i="108"/>
  <c r="I29" i="108"/>
  <c r="F29" i="108"/>
  <c r="B29" i="108"/>
  <c r="K28" i="108"/>
  <c r="J28" i="108"/>
  <c r="I28" i="108"/>
  <c r="H28" i="108"/>
  <c r="F28" i="108"/>
  <c r="D28" i="108"/>
  <c r="L60" i="21" s="1"/>
  <c r="B28" i="108"/>
  <c r="J27" i="108"/>
  <c r="I27" i="108"/>
  <c r="F27" i="108"/>
  <c r="B27" i="108"/>
  <c r="J26" i="108"/>
  <c r="H26" i="108"/>
  <c r="G26" i="108"/>
  <c r="F26" i="108"/>
  <c r="D26" i="108"/>
  <c r="L58" i="21" s="1"/>
  <c r="B26" i="108"/>
  <c r="K25" i="108"/>
  <c r="I25" i="108"/>
  <c r="F25" i="108"/>
  <c r="B25" i="108"/>
  <c r="K24" i="108"/>
  <c r="J24" i="108"/>
  <c r="I24" i="108"/>
  <c r="H24" i="108"/>
  <c r="F24" i="108"/>
  <c r="D24" i="108"/>
  <c r="L56" i="21" s="1"/>
  <c r="B24" i="108"/>
  <c r="J23" i="108"/>
  <c r="F23" i="108"/>
  <c r="B23" i="108"/>
  <c r="J22" i="108"/>
  <c r="H22" i="108"/>
  <c r="G22" i="108"/>
  <c r="F22" i="108"/>
  <c r="D22" i="108"/>
  <c r="L54" i="21" s="1"/>
  <c r="B22" i="108"/>
  <c r="K21" i="108"/>
  <c r="I21" i="108"/>
  <c r="H21" i="108"/>
  <c r="F21" i="108"/>
  <c r="B21" i="108"/>
  <c r="K20" i="108"/>
  <c r="J20" i="108"/>
  <c r="I20" i="108"/>
  <c r="H20" i="108"/>
  <c r="F20" i="108"/>
  <c r="D20" i="108"/>
  <c r="L52" i="21" s="1"/>
  <c r="B20" i="108"/>
  <c r="K16" i="108"/>
  <c r="C41" i="108" s="1"/>
  <c r="I16" i="108"/>
  <c r="C40" i="108" s="1"/>
  <c r="G16" i="108"/>
  <c r="C39" i="108" s="1"/>
  <c r="E16" i="108"/>
  <c r="C38" i="108" s="1"/>
  <c r="C16" i="108"/>
  <c r="D37" i="108" s="1"/>
  <c r="D44" i="108" s="1"/>
  <c r="J15" i="108"/>
  <c r="F15" i="108"/>
  <c r="D15" i="108"/>
  <c r="J14" i="108"/>
  <c r="F14" i="108"/>
  <c r="D14" i="108"/>
  <c r="J13" i="108"/>
  <c r="F13" i="108"/>
  <c r="D13" i="108"/>
  <c r="J12" i="108"/>
  <c r="F12" i="108"/>
  <c r="D12" i="108"/>
  <c r="J11" i="108"/>
  <c r="F11" i="108"/>
  <c r="D11" i="108"/>
  <c r="J10" i="108"/>
  <c r="F10" i="108"/>
  <c r="D10" i="108"/>
  <c r="J9" i="108"/>
  <c r="F9" i="108"/>
  <c r="D9" i="108"/>
  <c r="J8" i="108"/>
  <c r="F8" i="108"/>
  <c r="D8" i="108"/>
  <c r="J7" i="108"/>
  <c r="F7" i="108"/>
  <c r="D7" i="108"/>
  <c r="J6" i="108"/>
  <c r="F6" i="108"/>
  <c r="D6" i="108"/>
  <c r="C30" i="107"/>
  <c r="K29" i="107"/>
  <c r="J29" i="107"/>
  <c r="I29" i="107"/>
  <c r="H29" i="107"/>
  <c r="F29" i="107"/>
  <c r="D29" i="107"/>
  <c r="K61" i="21" s="1"/>
  <c r="B29" i="107"/>
  <c r="K28" i="107"/>
  <c r="J28" i="107"/>
  <c r="I28" i="107"/>
  <c r="F28" i="107"/>
  <c r="B28" i="107"/>
  <c r="K27" i="107"/>
  <c r="J27" i="107"/>
  <c r="H27" i="107"/>
  <c r="F27" i="107"/>
  <c r="B27" i="107"/>
  <c r="H26" i="107"/>
  <c r="G26" i="107"/>
  <c r="F26" i="107"/>
  <c r="B26" i="107"/>
  <c r="K25" i="107"/>
  <c r="J25" i="107"/>
  <c r="I25" i="107"/>
  <c r="H25" i="107"/>
  <c r="F25" i="107"/>
  <c r="D25" i="107"/>
  <c r="K57" i="21" s="1"/>
  <c r="B25" i="107"/>
  <c r="K24" i="107"/>
  <c r="I24" i="107"/>
  <c r="G24" i="107"/>
  <c r="F24" i="107"/>
  <c r="B24" i="107"/>
  <c r="K23" i="107"/>
  <c r="J23" i="107"/>
  <c r="H23" i="107"/>
  <c r="F23" i="107"/>
  <c r="B23" i="107"/>
  <c r="H22" i="107"/>
  <c r="F22" i="107"/>
  <c r="B22" i="107"/>
  <c r="K21" i="107"/>
  <c r="J21" i="107"/>
  <c r="I21" i="107"/>
  <c r="H21" i="107"/>
  <c r="F21" i="107"/>
  <c r="D21" i="107"/>
  <c r="K53" i="21" s="1"/>
  <c r="B21" i="107"/>
  <c r="K20" i="107"/>
  <c r="J20" i="107"/>
  <c r="I20" i="107"/>
  <c r="F20" i="107"/>
  <c r="B20" i="107"/>
  <c r="K16" i="107"/>
  <c r="C41" i="107" s="1"/>
  <c r="I16" i="107"/>
  <c r="C40" i="107" s="1"/>
  <c r="G16" i="107"/>
  <c r="C39" i="107" s="1"/>
  <c r="E16" i="107"/>
  <c r="C38" i="107" s="1"/>
  <c r="C16" i="107"/>
  <c r="D37" i="107" s="1"/>
  <c r="D44" i="107" s="1"/>
  <c r="J15" i="107"/>
  <c r="F15" i="107"/>
  <c r="D15" i="107"/>
  <c r="J14" i="107"/>
  <c r="F14" i="107"/>
  <c r="D14" i="107"/>
  <c r="J13" i="107"/>
  <c r="F13" i="107"/>
  <c r="D13" i="107"/>
  <c r="J12" i="107"/>
  <c r="F12" i="107"/>
  <c r="D12" i="107"/>
  <c r="J11" i="107"/>
  <c r="F11" i="107"/>
  <c r="D11" i="107"/>
  <c r="J10" i="107"/>
  <c r="F10" i="107"/>
  <c r="D10" i="107"/>
  <c r="J9" i="107"/>
  <c r="F9" i="107"/>
  <c r="D9" i="107"/>
  <c r="J8" i="107"/>
  <c r="F8" i="107"/>
  <c r="D8" i="107"/>
  <c r="J7" i="107"/>
  <c r="F7" i="107"/>
  <c r="D7" i="107"/>
  <c r="J6" i="107"/>
  <c r="F6" i="107"/>
  <c r="D6" i="107"/>
  <c r="K28" i="106"/>
  <c r="K26" i="106"/>
  <c r="K24" i="106"/>
  <c r="J26" i="106"/>
  <c r="J22" i="106"/>
  <c r="I27" i="106"/>
  <c r="I23" i="106"/>
  <c r="H28" i="106"/>
  <c r="H24" i="106"/>
  <c r="C50" i="106"/>
  <c r="C30" i="106"/>
  <c r="J29" i="106"/>
  <c r="I29" i="106"/>
  <c r="H29" i="106"/>
  <c r="F29" i="106"/>
  <c r="B29" i="106"/>
  <c r="J28" i="106"/>
  <c r="I28" i="106"/>
  <c r="G28" i="106"/>
  <c r="F28" i="106"/>
  <c r="B28" i="106"/>
  <c r="F27" i="106"/>
  <c r="B27" i="106"/>
  <c r="I26" i="106"/>
  <c r="H26" i="106"/>
  <c r="F26" i="106"/>
  <c r="B26" i="106"/>
  <c r="J25" i="106"/>
  <c r="H25" i="106"/>
  <c r="G25" i="106"/>
  <c r="F25" i="106"/>
  <c r="B25" i="106"/>
  <c r="J24" i="106"/>
  <c r="I24" i="106"/>
  <c r="F24" i="106"/>
  <c r="B24" i="106"/>
  <c r="J23" i="106"/>
  <c r="F23" i="106"/>
  <c r="B23" i="106"/>
  <c r="K22" i="106"/>
  <c r="I22" i="106"/>
  <c r="H22" i="106"/>
  <c r="F22" i="106"/>
  <c r="B22" i="106"/>
  <c r="J21" i="106"/>
  <c r="H21" i="106"/>
  <c r="F21" i="106"/>
  <c r="B21" i="106"/>
  <c r="I20" i="106"/>
  <c r="G20" i="106"/>
  <c r="F20" i="106"/>
  <c r="B20" i="106"/>
  <c r="K16" i="106"/>
  <c r="C41" i="106" s="1"/>
  <c r="I16" i="106"/>
  <c r="C40" i="106" s="1"/>
  <c r="G16" i="106"/>
  <c r="C39" i="106" s="1"/>
  <c r="E16" i="106"/>
  <c r="C38" i="106" s="1"/>
  <c r="C16" i="106"/>
  <c r="D37" i="106" s="1"/>
  <c r="D44" i="106" s="1"/>
  <c r="J15" i="106"/>
  <c r="F15" i="106"/>
  <c r="D15" i="106"/>
  <c r="J14" i="106"/>
  <c r="F14" i="106"/>
  <c r="D14" i="106"/>
  <c r="J13" i="106"/>
  <c r="F13" i="106"/>
  <c r="D13" i="106"/>
  <c r="J12" i="106"/>
  <c r="F12" i="106"/>
  <c r="D12" i="106"/>
  <c r="J11" i="106"/>
  <c r="F11" i="106"/>
  <c r="D11" i="106"/>
  <c r="J10" i="106"/>
  <c r="F10" i="106"/>
  <c r="D10" i="106"/>
  <c r="J9" i="106"/>
  <c r="F9" i="106"/>
  <c r="D9" i="106"/>
  <c r="J8" i="106"/>
  <c r="F8" i="106"/>
  <c r="D8" i="106"/>
  <c r="J7" i="106"/>
  <c r="F7" i="106"/>
  <c r="D7" i="106"/>
  <c r="J6" i="106"/>
  <c r="F6" i="106"/>
  <c r="D6" i="106"/>
  <c r="C30" i="105"/>
  <c r="K29" i="105"/>
  <c r="J29" i="105"/>
  <c r="I29" i="105"/>
  <c r="H29" i="105"/>
  <c r="F29" i="105"/>
  <c r="D29" i="105"/>
  <c r="I61" i="21" s="1"/>
  <c r="B29" i="105"/>
  <c r="J28" i="105"/>
  <c r="H28" i="105"/>
  <c r="F28" i="105"/>
  <c r="D28" i="105"/>
  <c r="I60" i="21" s="1"/>
  <c r="B28" i="105"/>
  <c r="K27" i="105"/>
  <c r="J27" i="105"/>
  <c r="I27" i="105"/>
  <c r="H27" i="105"/>
  <c r="F27" i="105"/>
  <c r="B27" i="105"/>
  <c r="K26" i="105"/>
  <c r="I26" i="105"/>
  <c r="F26" i="105"/>
  <c r="B26" i="105"/>
  <c r="K25" i="105"/>
  <c r="J25" i="105"/>
  <c r="H25" i="105"/>
  <c r="G25" i="105"/>
  <c r="F25" i="105"/>
  <c r="B25" i="105"/>
  <c r="K24" i="105"/>
  <c r="J24" i="105"/>
  <c r="H24" i="105"/>
  <c r="F24" i="105"/>
  <c r="B24" i="105"/>
  <c r="K23" i="105"/>
  <c r="J23" i="105"/>
  <c r="I23" i="105"/>
  <c r="H23" i="105"/>
  <c r="F23" i="105"/>
  <c r="D23" i="105"/>
  <c r="I55" i="21" s="1"/>
  <c r="B23" i="105"/>
  <c r="K22" i="105"/>
  <c r="I22" i="105"/>
  <c r="F22" i="105"/>
  <c r="B22" i="105"/>
  <c r="J21" i="105"/>
  <c r="H21" i="105"/>
  <c r="G21" i="105"/>
  <c r="F21" i="105"/>
  <c r="B21" i="105"/>
  <c r="J20" i="105"/>
  <c r="H20" i="105"/>
  <c r="F20" i="105"/>
  <c r="B20" i="105"/>
  <c r="K16" i="105"/>
  <c r="C41" i="105" s="1"/>
  <c r="I16" i="105"/>
  <c r="C40" i="105" s="1"/>
  <c r="G16" i="105"/>
  <c r="C39" i="105" s="1"/>
  <c r="E16" i="105"/>
  <c r="C38" i="105" s="1"/>
  <c r="C16" i="105"/>
  <c r="D37" i="105" s="1"/>
  <c r="D44" i="105" s="1"/>
  <c r="J15" i="105"/>
  <c r="F15" i="105"/>
  <c r="D15" i="105"/>
  <c r="J14" i="105"/>
  <c r="F14" i="105"/>
  <c r="D14" i="105"/>
  <c r="J13" i="105"/>
  <c r="F13" i="105"/>
  <c r="D13" i="105"/>
  <c r="J12" i="105"/>
  <c r="F12" i="105"/>
  <c r="D12" i="105"/>
  <c r="J11" i="105"/>
  <c r="F11" i="105"/>
  <c r="D11" i="105"/>
  <c r="J10" i="105"/>
  <c r="F10" i="105"/>
  <c r="D10" i="105"/>
  <c r="J9" i="105"/>
  <c r="F9" i="105"/>
  <c r="D9" i="105"/>
  <c r="J8" i="105"/>
  <c r="F8" i="105"/>
  <c r="D8" i="105"/>
  <c r="J7" i="105"/>
  <c r="F7" i="105"/>
  <c r="D7" i="105"/>
  <c r="J6" i="105"/>
  <c r="F6" i="105"/>
  <c r="D6" i="105"/>
  <c r="C30" i="104"/>
  <c r="K29" i="104"/>
  <c r="I29" i="104"/>
  <c r="F29" i="104"/>
  <c r="B29" i="104"/>
  <c r="K28" i="104"/>
  <c r="J28" i="104"/>
  <c r="I28" i="104"/>
  <c r="H28" i="104"/>
  <c r="F28" i="104"/>
  <c r="B28" i="104"/>
  <c r="J27" i="104"/>
  <c r="H27" i="104"/>
  <c r="F27" i="104"/>
  <c r="B27" i="104"/>
  <c r="J26" i="104"/>
  <c r="H26" i="104"/>
  <c r="F26" i="104"/>
  <c r="B26" i="104"/>
  <c r="I25" i="104"/>
  <c r="F25" i="104"/>
  <c r="B25" i="104"/>
  <c r="K24" i="104"/>
  <c r="J24" i="104"/>
  <c r="I24" i="104"/>
  <c r="H24" i="104"/>
  <c r="F24" i="104"/>
  <c r="B24" i="104"/>
  <c r="J23" i="104"/>
  <c r="F23" i="104"/>
  <c r="B23" i="104"/>
  <c r="J22" i="104"/>
  <c r="H22" i="104"/>
  <c r="F22" i="104"/>
  <c r="B22" i="104"/>
  <c r="I21" i="104"/>
  <c r="F21" i="104"/>
  <c r="B21" i="104"/>
  <c r="K20" i="104"/>
  <c r="J20" i="104"/>
  <c r="I20" i="104"/>
  <c r="H20" i="104"/>
  <c r="F20" i="104"/>
  <c r="B20" i="104"/>
  <c r="K16" i="104"/>
  <c r="C41" i="104" s="1"/>
  <c r="I16" i="104"/>
  <c r="C40" i="104" s="1"/>
  <c r="G16" i="104"/>
  <c r="C39" i="104" s="1"/>
  <c r="E16" i="104"/>
  <c r="C38" i="104" s="1"/>
  <c r="C16" i="104"/>
  <c r="D37" i="104" s="1"/>
  <c r="D44" i="104" s="1"/>
  <c r="J15" i="104"/>
  <c r="F15" i="104"/>
  <c r="D15" i="104"/>
  <c r="J14" i="104"/>
  <c r="F14" i="104"/>
  <c r="D14" i="104"/>
  <c r="J13" i="104"/>
  <c r="F13" i="104"/>
  <c r="D13" i="104"/>
  <c r="J12" i="104"/>
  <c r="F12" i="104"/>
  <c r="D12" i="104"/>
  <c r="J11" i="104"/>
  <c r="F11" i="104"/>
  <c r="D11" i="104"/>
  <c r="J10" i="104"/>
  <c r="F10" i="104"/>
  <c r="D10" i="104"/>
  <c r="J9" i="104"/>
  <c r="F9" i="104"/>
  <c r="D9" i="104"/>
  <c r="J8" i="104"/>
  <c r="F8" i="104"/>
  <c r="D8" i="104"/>
  <c r="J7" i="104"/>
  <c r="F7" i="104"/>
  <c r="D7" i="104"/>
  <c r="J6" i="104"/>
  <c r="F6" i="104"/>
  <c r="D6" i="104"/>
  <c r="H28" i="103"/>
  <c r="H24" i="103"/>
  <c r="C30" i="103"/>
  <c r="H29" i="103"/>
  <c r="F29" i="103"/>
  <c r="B29" i="103"/>
  <c r="K28" i="103"/>
  <c r="J28" i="103"/>
  <c r="I28" i="103"/>
  <c r="F28" i="103"/>
  <c r="B28" i="103"/>
  <c r="K27" i="103"/>
  <c r="J27" i="103"/>
  <c r="I27" i="103"/>
  <c r="G27" i="103"/>
  <c r="F27" i="103"/>
  <c r="B27" i="103"/>
  <c r="J26" i="103"/>
  <c r="H26" i="103"/>
  <c r="G26" i="103"/>
  <c r="F26" i="103"/>
  <c r="B26" i="103"/>
  <c r="H25" i="103"/>
  <c r="F25" i="103"/>
  <c r="B25" i="103"/>
  <c r="K24" i="103"/>
  <c r="J24" i="103"/>
  <c r="I24" i="103"/>
  <c r="F24" i="103"/>
  <c r="B24" i="103"/>
  <c r="K23" i="103"/>
  <c r="I23" i="103"/>
  <c r="G23" i="103"/>
  <c r="F23" i="103"/>
  <c r="B23" i="103"/>
  <c r="J22" i="103"/>
  <c r="H22" i="103"/>
  <c r="F22" i="103"/>
  <c r="B22" i="103"/>
  <c r="H21" i="103"/>
  <c r="G21" i="103"/>
  <c r="F21" i="103"/>
  <c r="B21" i="103"/>
  <c r="K20" i="103"/>
  <c r="J20" i="103"/>
  <c r="I20" i="103"/>
  <c r="F20" i="103"/>
  <c r="B20" i="103"/>
  <c r="K16" i="103"/>
  <c r="C41" i="103" s="1"/>
  <c r="I16" i="103"/>
  <c r="C40" i="103" s="1"/>
  <c r="G16" i="103"/>
  <c r="C39" i="103" s="1"/>
  <c r="E16" i="103"/>
  <c r="C38" i="103" s="1"/>
  <c r="C16" i="103"/>
  <c r="D37" i="103" s="1"/>
  <c r="D44" i="103" s="1"/>
  <c r="J15" i="103"/>
  <c r="F15" i="103"/>
  <c r="D15" i="103"/>
  <c r="J14" i="103"/>
  <c r="F14" i="103"/>
  <c r="D14" i="103"/>
  <c r="J13" i="103"/>
  <c r="F13" i="103"/>
  <c r="D13" i="103"/>
  <c r="J12" i="103"/>
  <c r="F12" i="103"/>
  <c r="D12" i="103"/>
  <c r="J11" i="103"/>
  <c r="F11" i="103"/>
  <c r="D11" i="103"/>
  <c r="J10" i="103"/>
  <c r="F10" i="103"/>
  <c r="D10" i="103"/>
  <c r="J9" i="103"/>
  <c r="F9" i="103"/>
  <c r="D9" i="103"/>
  <c r="J8" i="103"/>
  <c r="F8" i="103"/>
  <c r="D8" i="103"/>
  <c r="J7" i="103"/>
  <c r="F7" i="103"/>
  <c r="D7" i="103"/>
  <c r="J6" i="103"/>
  <c r="F6" i="103"/>
  <c r="D6" i="103"/>
  <c r="J29" i="102"/>
  <c r="J25" i="102"/>
  <c r="J23" i="102"/>
  <c r="J21" i="102"/>
  <c r="I29" i="102"/>
  <c r="I26" i="102"/>
  <c r="I25" i="102"/>
  <c r="I22" i="102"/>
  <c r="H27" i="102"/>
  <c r="H23" i="102"/>
  <c r="G29" i="102"/>
  <c r="G28" i="102"/>
  <c r="G21" i="102"/>
  <c r="C30" i="102"/>
  <c r="H29" i="102"/>
  <c r="F29" i="102"/>
  <c r="B29" i="102"/>
  <c r="J28" i="102"/>
  <c r="I28" i="102"/>
  <c r="H28" i="102"/>
  <c r="F28" i="102"/>
  <c r="B28" i="102"/>
  <c r="J27" i="102"/>
  <c r="I27" i="102"/>
  <c r="F27" i="102"/>
  <c r="B27" i="102"/>
  <c r="J26" i="102"/>
  <c r="H26" i="102"/>
  <c r="F26" i="102"/>
  <c r="B26" i="102"/>
  <c r="H25" i="102"/>
  <c r="G25" i="102"/>
  <c r="F25" i="102"/>
  <c r="B25" i="102"/>
  <c r="J24" i="102"/>
  <c r="I24" i="102"/>
  <c r="H24" i="102"/>
  <c r="F24" i="102"/>
  <c r="B24" i="102"/>
  <c r="I23" i="102"/>
  <c r="F23" i="102"/>
  <c r="B23" i="102"/>
  <c r="J22" i="102"/>
  <c r="H22" i="102"/>
  <c r="G22" i="102"/>
  <c r="F22" i="102"/>
  <c r="B22" i="102"/>
  <c r="I21" i="102"/>
  <c r="H21" i="102"/>
  <c r="F21" i="102"/>
  <c r="B21" i="102"/>
  <c r="J20" i="102"/>
  <c r="I20" i="102"/>
  <c r="H20" i="102"/>
  <c r="F20" i="102"/>
  <c r="B20" i="102"/>
  <c r="K16" i="102"/>
  <c r="C41" i="102" s="1"/>
  <c r="I16" i="102"/>
  <c r="C40" i="102" s="1"/>
  <c r="G16" i="102"/>
  <c r="C39" i="102" s="1"/>
  <c r="E16" i="102"/>
  <c r="C38" i="102" s="1"/>
  <c r="C16" i="102"/>
  <c r="D37" i="102" s="1"/>
  <c r="D44" i="102" s="1"/>
  <c r="J15" i="102"/>
  <c r="F15" i="102"/>
  <c r="D15" i="102"/>
  <c r="J14" i="102"/>
  <c r="F14" i="102"/>
  <c r="D14" i="102"/>
  <c r="J13" i="102"/>
  <c r="F13" i="102"/>
  <c r="D13" i="102"/>
  <c r="J12" i="102"/>
  <c r="F12" i="102"/>
  <c r="D12" i="102"/>
  <c r="J11" i="102"/>
  <c r="F11" i="102"/>
  <c r="D11" i="102"/>
  <c r="J10" i="102"/>
  <c r="F10" i="102"/>
  <c r="D10" i="102"/>
  <c r="J9" i="102"/>
  <c r="F9" i="102"/>
  <c r="D9" i="102"/>
  <c r="J8" i="102"/>
  <c r="F8" i="102"/>
  <c r="D8" i="102"/>
  <c r="J7" i="102"/>
  <c r="F7" i="102"/>
  <c r="D7" i="102"/>
  <c r="J6" i="102"/>
  <c r="F6" i="102"/>
  <c r="D6" i="102"/>
  <c r="I124" i="101"/>
  <c r="H124" i="101"/>
  <c r="G124" i="101"/>
  <c r="F124" i="101"/>
  <c r="E124" i="101"/>
  <c r="D124" i="101"/>
  <c r="C124" i="101"/>
  <c r="J122" i="101"/>
  <c r="K29" i="101" s="1"/>
  <c r="B122" i="101"/>
  <c r="J121" i="101"/>
  <c r="B121" i="101"/>
  <c r="J120" i="101"/>
  <c r="K27" i="101" s="1"/>
  <c r="B120" i="101"/>
  <c r="J119" i="101"/>
  <c r="K26" i="101" s="1"/>
  <c r="B119" i="101"/>
  <c r="J118" i="101"/>
  <c r="K25" i="101" s="1"/>
  <c r="B118" i="101"/>
  <c r="J117" i="101"/>
  <c r="B117" i="101"/>
  <c r="J116" i="101"/>
  <c r="K23" i="101" s="1"/>
  <c r="B116" i="101"/>
  <c r="J115" i="101"/>
  <c r="K22" i="101" s="1"/>
  <c r="B115" i="101"/>
  <c r="J114" i="101"/>
  <c r="K21" i="101" s="1"/>
  <c r="B114" i="101"/>
  <c r="J113" i="101"/>
  <c r="B113" i="101"/>
  <c r="J112" i="101"/>
  <c r="I109" i="101"/>
  <c r="H109" i="101"/>
  <c r="G109" i="101"/>
  <c r="F109" i="101"/>
  <c r="E109" i="101"/>
  <c r="D109" i="101"/>
  <c r="C109" i="101"/>
  <c r="J107" i="101"/>
  <c r="J29" i="101" s="1"/>
  <c r="B107" i="101"/>
  <c r="J106" i="101"/>
  <c r="J28" i="101" s="1"/>
  <c r="B106" i="101"/>
  <c r="J105" i="101"/>
  <c r="J27" i="101" s="1"/>
  <c r="B105" i="101"/>
  <c r="J104" i="101"/>
  <c r="B104" i="101"/>
  <c r="J103" i="101"/>
  <c r="J25" i="101" s="1"/>
  <c r="B103" i="101"/>
  <c r="J102" i="101"/>
  <c r="J24" i="101" s="1"/>
  <c r="B102" i="101"/>
  <c r="J101" i="101"/>
  <c r="J23" i="101" s="1"/>
  <c r="B101" i="101"/>
  <c r="J100" i="101"/>
  <c r="J22" i="101" s="1"/>
  <c r="B100" i="101"/>
  <c r="J99" i="101"/>
  <c r="J21" i="101" s="1"/>
  <c r="B99" i="101"/>
  <c r="J98" i="101"/>
  <c r="J20" i="101" s="1"/>
  <c r="B98" i="101"/>
  <c r="J97" i="101"/>
  <c r="I94" i="101"/>
  <c r="H94" i="101"/>
  <c r="G94" i="101"/>
  <c r="F94" i="101"/>
  <c r="E94" i="101"/>
  <c r="D94" i="101"/>
  <c r="C94" i="101"/>
  <c r="J92" i="101"/>
  <c r="I29" i="101" s="1"/>
  <c r="B92" i="101"/>
  <c r="J91" i="101"/>
  <c r="B91" i="101"/>
  <c r="J90" i="101"/>
  <c r="I27" i="101" s="1"/>
  <c r="B90" i="101"/>
  <c r="J89" i="101"/>
  <c r="I26" i="101" s="1"/>
  <c r="B89" i="101"/>
  <c r="J88" i="101"/>
  <c r="I25" i="101" s="1"/>
  <c r="B88" i="101"/>
  <c r="J87" i="101"/>
  <c r="I24" i="101" s="1"/>
  <c r="B87" i="101"/>
  <c r="J86" i="101"/>
  <c r="I23" i="101" s="1"/>
  <c r="B86" i="101"/>
  <c r="J85" i="101"/>
  <c r="I22" i="101" s="1"/>
  <c r="B85" i="101"/>
  <c r="J84" i="101"/>
  <c r="I21" i="101" s="1"/>
  <c r="B84" i="101"/>
  <c r="J83" i="101"/>
  <c r="I20" i="101" s="1"/>
  <c r="B83" i="101"/>
  <c r="J82" i="101"/>
  <c r="I79" i="101"/>
  <c r="H79" i="101"/>
  <c r="G79" i="101"/>
  <c r="F79" i="101"/>
  <c r="E79" i="101"/>
  <c r="D79" i="101"/>
  <c r="C79" i="101"/>
  <c r="J77" i="101"/>
  <c r="H29" i="101" s="1"/>
  <c r="B77" i="101"/>
  <c r="J76" i="101"/>
  <c r="H28" i="101" s="1"/>
  <c r="B76" i="101"/>
  <c r="J75" i="101"/>
  <c r="H27" i="101" s="1"/>
  <c r="B75" i="101"/>
  <c r="J74" i="101"/>
  <c r="H26" i="101" s="1"/>
  <c r="B74" i="101"/>
  <c r="J73" i="101"/>
  <c r="H25" i="101" s="1"/>
  <c r="B73" i="101"/>
  <c r="J72" i="101"/>
  <c r="H24" i="101" s="1"/>
  <c r="B72" i="101"/>
  <c r="J71" i="101"/>
  <c r="H23" i="101" s="1"/>
  <c r="B71" i="101"/>
  <c r="J70" i="101"/>
  <c r="H22" i="101" s="1"/>
  <c r="B70" i="101"/>
  <c r="J69" i="101"/>
  <c r="H21" i="101" s="1"/>
  <c r="B69" i="101"/>
  <c r="J68" i="101"/>
  <c r="H20" i="101" s="1"/>
  <c r="B68" i="101"/>
  <c r="J67" i="101"/>
  <c r="I64" i="101"/>
  <c r="H64" i="101"/>
  <c r="G64" i="101"/>
  <c r="F64" i="101"/>
  <c r="E64" i="101"/>
  <c r="D64" i="101"/>
  <c r="C64" i="101"/>
  <c r="J62" i="101"/>
  <c r="G29" i="101" s="1"/>
  <c r="B62" i="101"/>
  <c r="J61" i="101"/>
  <c r="G28" i="101" s="1"/>
  <c r="B61" i="101"/>
  <c r="J60" i="101"/>
  <c r="G27" i="101" s="1"/>
  <c r="B60" i="101"/>
  <c r="J59" i="101"/>
  <c r="G26" i="101" s="1"/>
  <c r="B59" i="101"/>
  <c r="J58" i="101"/>
  <c r="G25" i="101" s="1"/>
  <c r="B58" i="101"/>
  <c r="J57" i="101"/>
  <c r="B57" i="101"/>
  <c r="J56" i="101"/>
  <c r="G23" i="101" s="1"/>
  <c r="B56" i="101"/>
  <c r="J55" i="101"/>
  <c r="G22" i="101" s="1"/>
  <c r="B55" i="101"/>
  <c r="J54" i="101"/>
  <c r="G21" i="101" s="1"/>
  <c r="B54" i="101"/>
  <c r="J53" i="101"/>
  <c r="G20" i="101" s="1"/>
  <c r="B53" i="101"/>
  <c r="J52" i="101"/>
  <c r="C51" i="101"/>
  <c r="C52" i="101" s="1"/>
  <c r="C30" i="101"/>
  <c r="F29" i="101"/>
  <c r="B29" i="101"/>
  <c r="K28" i="101"/>
  <c r="I28" i="101"/>
  <c r="F28" i="101"/>
  <c r="B28" i="101"/>
  <c r="F27" i="101"/>
  <c r="B27" i="101"/>
  <c r="J26" i="101"/>
  <c r="F26" i="101"/>
  <c r="B26" i="101"/>
  <c r="F25" i="101"/>
  <c r="B25" i="101"/>
  <c r="K24" i="101"/>
  <c r="F24" i="101"/>
  <c r="B24" i="101"/>
  <c r="F23" i="101"/>
  <c r="B23" i="101"/>
  <c r="F22" i="101"/>
  <c r="B22" i="101"/>
  <c r="F21" i="101"/>
  <c r="B21" i="101"/>
  <c r="K20" i="101"/>
  <c r="F20" i="101"/>
  <c r="B20" i="101"/>
  <c r="K16" i="101"/>
  <c r="C41" i="101" s="1"/>
  <c r="I16" i="101"/>
  <c r="C40" i="101" s="1"/>
  <c r="G16" i="101"/>
  <c r="C39" i="101" s="1"/>
  <c r="E16" i="101"/>
  <c r="C38" i="101" s="1"/>
  <c r="C16" i="101"/>
  <c r="D37" i="101" s="1"/>
  <c r="D44" i="101" s="1"/>
  <c r="J15" i="101"/>
  <c r="F15" i="101"/>
  <c r="D15" i="101"/>
  <c r="J14" i="101"/>
  <c r="F14" i="101"/>
  <c r="D14" i="101"/>
  <c r="J13" i="101"/>
  <c r="F13" i="101"/>
  <c r="D13" i="101"/>
  <c r="J12" i="101"/>
  <c r="F12" i="101"/>
  <c r="D12" i="101"/>
  <c r="J11" i="101"/>
  <c r="F11" i="101"/>
  <c r="D11" i="101"/>
  <c r="J10" i="101"/>
  <c r="F10" i="101"/>
  <c r="D10" i="101"/>
  <c r="J9" i="101"/>
  <c r="F9" i="101"/>
  <c r="D9" i="101"/>
  <c r="J8" i="101"/>
  <c r="F8" i="101"/>
  <c r="D8" i="101"/>
  <c r="J7" i="101"/>
  <c r="F7" i="101"/>
  <c r="D7" i="101"/>
  <c r="J6" i="101"/>
  <c r="F6" i="101"/>
  <c r="D6" i="101"/>
  <c r="I124" i="100"/>
  <c r="H124" i="100"/>
  <c r="G124" i="100"/>
  <c r="F124" i="100"/>
  <c r="E124" i="100"/>
  <c r="D124" i="100"/>
  <c r="C124" i="100"/>
  <c r="J122" i="100"/>
  <c r="K29" i="100" s="1"/>
  <c r="J121" i="100"/>
  <c r="K28" i="100" s="1"/>
  <c r="J120" i="100"/>
  <c r="K27" i="100" s="1"/>
  <c r="J119" i="100"/>
  <c r="K26" i="100" s="1"/>
  <c r="J118" i="100"/>
  <c r="K25" i="100" s="1"/>
  <c r="J117" i="100"/>
  <c r="K24" i="100" s="1"/>
  <c r="J116" i="100"/>
  <c r="K23" i="100" s="1"/>
  <c r="J115" i="100"/>
  <c r="K22" i="100" s="1"/>
  <c r="J114" i="100"/>
  <c r="J113" i="100"/>
  <c r="K20" i="100" s="1"/>
  <c r="J112" i="100"/>
  <c r="I109" i="100"/>
  <c r="H109" i="100"/>
  <c r="G109" i="100"/>
  <c r="F109" i="100"/>
  <c r="E109" i="100"/>
  <c r="D109" i="100"/>
  <c r="C109" i="100"/>
  <c r="J107" i="100"/>
  <c r="J29" i="100" s="1"/>
  <c r="J106" i="100"/>
  <c r="J28" i="100" s="1"/>
  <c r="J105" i="100"/>
  <c r="J27" i="100" s="1"/>
  <c r="J104" i="100"/>
  <c r="J26" i="100" s="1"/>
  <c r="J103" i="100"/>
  <c r="J25" i="100" s="1"/>
  <c r="J102" i="100"/>
  <c r="J24" i="100" s="1"/>
  <c r="J101" i="100"/>
  <c r="J23" i="100" s="1"/>
  <c r="J100" i="100"/>
  <c r="J22" i="100" s="1"/>
  <c r="J99" i="100"/>
  <c r="J21" i="100" s="1"/>
  <c r="J98" i="100"/>
  <c r="J20" i="100" s="1"/>
  <c r="J97" i="100"/>
  <c r="I94" i="100"/>
  <c r="H94" i="100"/>
  <c r="G94" i="100"/>
  <c r="F94" i="100"/>
  <c r="E94" i="100"/>
  <c r="D94" i="100"/>
  <c r="C94" i="100"/>
  <c r="J92" i="100"/>
  <c r="I29" i="100" s="1"/>
  <c r="J91" i="100"/>
  <c r="I28" i="100" s="1"/>
  <c r="J90" i="100"/>
  <c r="I27" i="100" s="1"/>
  <c r="J89" i="100"/>
  <c r="I26" i="100" s="1"/>
  <c r="J88" i="100"/>
  <c r="I25" i="100" s="1"/>
  <c r="J87" i="100"/>
  <c r="I24" i="100" s="1"/>
  <c r="J86" i="100"/>
  <c r="I23" i="100" s="1"/>
  <c r="J85" i="100"/>
  <c r="I22" i="100" s="1"/>
  <c r="J84" i="100"/>
  <c r="I21" i="100" s="1"/>
  <c r="J83" i="100"/>
  <c r="I20" i="100" s="1"/>
  <c r="J82" i="100"/>
  <c r="I79" i="100"/>
  <c r="H79" i="100"/>
  <c r="G79" i="100"/>
  <c r="F79" i="100"/>
  <c r="E79" i="100"/>
  <c r="D79" i="100"/>
  <c r="C79" i="100"/>
  <c r="J77" i="100"/>
  <c r="H29" i="100" s="1"/>
  <c r="J76" i="100"/>
  <c r="J75" i="100"/>
  <c r="H27" i="100" s="1"/>
  <c r="J74" i="100"/>
  <c r="H26" i="100" s="1"/>
  <c r="J73" i="100"/>
  <c r="H25" i="100" s="1"/>
  <c r="J72" i="100"/>
  <c r="H24" i="100" s="1"/>
  <c r="J71" i="100"/>
  <c r="H23" i="100" s="1"/>
  <c r="J70" i="100"/>
  <c r="H22" i="100" s="1"/>
  <c r="J69" i="100"/>
  <c r="H21" i="100" s="1"/>
  <c r="J68" i="100"/>
  <c r="H20" i="100" s="1"/>
  <c r="J67" i="100"/>
  <c r="I64" i="100"/>
  <c r="H64" i="100"/>
  <c r="G64" i="100"/>
  <c r="F64" i="100"/>
  <c r="E64" i="100"/>
  <c r="D64" i="100"/>
  <c r="C64" i="100"/>
  <c r="J62" i="100"/>
  <c r="G29" i="100" s="1"/>
  <c r="J61" i="100"/>
  <c r="G28" i="100" s="1"/>
  <c r="J60" i="100"/>
  <c r="G27" i="100" s="1"/>
  <c r="J59" i="100"/>
  <c r="G26" i="100" s="1"/>
  <c r="J58" i="100"/>
  <c r="G25" i="100" s="1"/>
  <c r="J57" i="100"/>
  <c r="G24" i="100" s="1"/>
  <c r="J56" i="100"/>
  <c r="G23" i="100" s="1"/>
  <c r="J55" i="100"/>
  <c r="G22" i="100" s="1"/>
  <c r="J54" i="100"/>
  <c r="G21" i="100" s="1"/>
  <c r="J53" i="100"/>
  <c r="G20" i="100" s="1"/>
  <c r="J52" i="100"/>
  <c r="C51" i="100"/>
  <c r="C52" i="100" s="1"/>
  <c r="C42" i="100"/>
  <c r="C30" i="100"/>
  <c r="F29" i="100"/>
  <c r="F28" i="100"/>
  <c r="F27" i="100"/>
  <c r="K16" i="100"/>
  <c r="C41" i="100" s="1"/>
  <c r="I16" i="100"/>
  <c r="C40" i="100" s="1"/>
  <c r="G16" i="100"/>
  <c r="C39" i="100" s="1"/>
  <c r="E16" i="100"/>
  <c r="C38" i="100" s="1"/>
  <c r="C16" i="100"/>
  <c r="D37" i="100" s="1"/>
  <c r="D44" i="100" s="1"/>
  <c r="D27" i="112" l="1"/>
  <c r="D59" i="21" s="1"/>
  <c r="G23" i="112"/>
  <c r="D29" i="112"/>
  <c r="D61" i="21" s="1"/>
  <c r="H25" i="112"/>
  <c r="D21" i="112"/>
  <c r="D53" i="21" s="1"/>
  <c r="D20" i="103"/>
  <c r="G52" i="21" s="1"/>
  <c r="D51" i="103"/>
  <c r="C50" i="111"/>
  <c r="G23" i="110"/>
  <c r="D29" i="109"/>
  <c r="M61" i="21" s="1"/>
  <c r="D25" i="108"/>
  <c r="L57" i="21" s="1"/>
  <c r="G24" i="104"/>
  <c r="O38" i="21"/>
  <c r="N38" i="21"/>
  <c r="M38" i="21"/>
  <c r="L38" i="21"/>
  <c r="K38" i="21"/>
  <c r="J38" i="21"/>
  <c r="J26" i="21"/>
  <c r="I38" i="21"/>
  <c r="H38" i="21"/>
  <c r="G38" i="21"/>
  <c r="F38" i="21"/>
  <c r="E38" i="21"/>
  <c r="D38" i="21"/>
  <c r="D21" i="108"/>
  <c r="L53" i="21" s="1"/>
  <c r="D23" i="107"/>
  <c r="K55" i="21" s="1"/>
  <c r="D27" i="107"/>
  <c r="K59" i="21" s="1"/>
  <c r="J64" i="105"/>
  <c r="G30" i="105" s="1"/>
  <c r="D27" i="105"/>
  <c r="I59" i="21" s="1"/>
  <c r="D26" i="105"/>
  <c r="I58" i="21" s="1"/>
  <c r="G22" i="104"/>
  <c r="D28" i="103"/>
  <c r="G60" i="21" s="1"/>
  <c r="D24" i="103"/>
  <c r="G56" i="21" s="1"/>
  <c r="D26" i="102"/>
  <c r="F58" i="21" s="1"/>
  <c r="I49" i="21"/>
  <c r="H49" i="21"/>
  <c r="G49" i="21"/>
  <c r="F49" i="21"/>
  <c r="E49" i="21"/>
  <c r="D20" i="112"/>
  <c r="D52" i="21" s="1"/>
  <c r="G25" i="103"/>
  <c r="D22" i="109"/>
  <c r="M54" i="21" s="1"/>
  <c r="G20" i="111"/>
  <c r="H15" i="21"/>
  <c r="J49" i="21"/>
  <c r="O37" i="21"/>
  <c r="D23" i="103"/>
  <c r="G55" i="21" s="1"/>
  <c r="D22" i="105"/>
  <c r="I54" i="21" s="1"/>
  <c r="D24" i="105"/>
  <c r="I56" i="21" s="1"/>
  <c r="D22" i="107"/>
  <c r="K54" i="21" s="1"/>
  <c r="D23" i="108"/>
  <c r="L55" i="21" s="1"/>
  <c r="D24" i="110"/>
  <c r="N56" i="21" s="1"/>
  <c r="D22" i="111"/>
  <c r="O54" i="21" s="1"/>
  <c r="H20" i="112"/>
  <c r="E15" i="21"/>
  <c r="F15" i="21"/>
  <c r="G15" i="21"/>
  <c r="J15" i="21"/>
  <c r="K49" i="21"/>
  <c r="L49" i="21"/>
  <c r="M49" i="21"/>
  <c r="N49" i="21"/>
  <c r="J79" i="103"/>
  <c r="H30" i="103" s="1"/>
  <c r="J94" i="104"/>
  <c r="I30" i="104" s="1"/>
  <c r="J109" i="107"/>
  <c r="J30" i="107" s="1"/>
  <c r="J94" i="108"/>
  <c r="I30" i="108" s="1"/>
  <c r="J124" i="108"/>
  <c r="K30" i="108" s="1"/>
  <c r="D29" i="108"/>
  <c r="L61" i="21" s="1"/>
  <c r="D28" i="111"/>
  <c r="O60" i="21" s="1"/>
  <c r="D26" i="111"/>
  <c r="O58" i="21" s="1"/>
  <c r="D28" i="112"/>
  <c r="D60" i="21" s="1"/>
  <c r="H26" i="21"/>
  <c r="K15" i="21"/>
  <c r="O49" i="21"/>
  <c r="D27" i="103"/>
  <c r="G59" i="21" s="1"/>
  <c r="D20" i="107"/>
  <c r="K52" i="21" s="1"/>
  <c r="D28" i="107"/>
  <c r="K60" i="21" s="1"/>
  <c r="E26" i="21"/>
  <c r="F26" i="21"/>
  <c r="I15" i="21"/>
  <c r="L15" i="21"/>
  <c r="M15" i="21"/>
  <c r="N15" i="21"/>
  <c r="D21" i="104"/>
  <c r="H53" i="21" s="1"/>
  <c r="D51" i="105"/>
  <c r="E51" i="105" s="1"/>
  <c r="F51" i="105" s="1"/>
  <c r="D20" i="109"/>
  <c r="M52" i="21" s="1"/>
  <c r="D24" i="109"/>
  <c r="M56" i="21" s="1"/>
  <c r="J64" i="110"/>
  <c r="G30" i="110" s="1"/>
  <c r="J94" i="110"/>
  <c r="I30" i="110" s="1"/>
  <c r="D20" i="105"/>
  <c r="I52" i="21" s="1"/>
  <c r="D27" i="108"/>
  <c r="L59" i="21" s="1"/>
  <c r="D28" i="110"/>
  <c r="N60" i="21" s="1"/>
  <c r="H37" i="21"/>
  <c r="I26" i="21"/>
  <c r="K26" i="21"/>
  <c r="O15" i="21"/>
  <c r="D21" i="102"/>
  <c r="F53" i="21" s="1"/>
  <c r="D25" i="102"/>
  <c r="F57" i="21" s="1"/>
  <c r="D23" i="102"/>
  <c r="F55" i="21" s="1"/>
  <c r="D27" i="102"/>
  <c r="F59" i="21" s="1"/>
  <c r="G29" i="106"/>
  <c r="E37" i="21"/>
  <c r="F37" i="21"/>
  <c r="G37" i="21"/>
  <c r="J37" i="21"/>
  <c r="L26" i="21"/>
  <c r="M26" i="21"/>
  <c r="N26" i="21"/>
  <c r="J109" i="104"/>
  <c r="J30" i="104" s="1"/>
  <c r="J64" i="106"/>
  <c r="G30" i="106" s="1"/>
  <c r="J94" i="106"/>
  <c r="I30" i="106" s="1"/>
  <c r="J64" i="107"/>
  <c r="G30" i="107" s="1"/>
  <c r="J79" i="108"/>
  <c r="H30" i="108" s="1"/>
  <c r="G20" i="105"/>
  <c r="I37" i="21"/>
  <c r="O26" i="21"/>
  <c r="D51" i="101"/>
  <c r="E51" i="101" s="1"/>
  <c r="E50" i="101" s="1"/>
  <c r="C50" i="101"/>
  <c r="D51" i="112"/>
  <c r="E51" i="112" s="1"/>
  <c r="E52" i="112" s="1"/>
  <c r="D51" i="104"/>
  <c r="D52" i="104" s="1"/>
  <c r="D24" i="101"/>
  <c r="E56" i="21" s="1"/>
  <c r="J109" i="111"/>
  <c r="J30" i="111" s="1"/>
  <c r="J94" i="111"/>
  <c r="I30" i="111" s="1"/>
  <c r="J79" i="111"/>
  <c r="H30" i="111" s="1"/>
  <c r="D23" i="111"/>
  <c r="O55" i="21" s="1"/>
  <c r="D21" i="111"/>
  <c r="O53" i="21" s="1"/>
  <c r="D29" i="111"/>
  <c r="O61" i="21" s="1"/>
  <c r="J64" i="111"/>
  <c r="G30" i="111" s="1"/>
  <c r="J124" i="110"/>
  <c r="K30" i="110" s="1"/>
  <c r="J109" i="110"/>
  <c r="J30" i="110" s="1"/>
  <c r="J79" i="110"/>
  <c r="H30" i="110" s="1"/>
  <c r="J20" i="109"/>
  <c r="D28" i="109"/>
  <c r="M60" i="21" s="1"/>
  <c r="J24" i="109"/>
  <c r="J109" i="109"/>
  <c r="J30" i="109" s="1"/>
  <c r="J94" i="109"/>
  <c r="I30" i="109" s="1"/>
  <c r="D21" i="109"/>
  <c r="M53" i="21" s="1"/>
  <c r="J79" i="109"/>
  <c r="H30" i="109" s="1"/>
  <c r="D25" i="109"/>
  <c r="M57" i="21" s="1"/>
  <c r="J64" i="109"/>
  <c r="G30" i="109" s="1"/>
  <c r="J109" i="108"/>
  <c r="J64" i="108"/>
  <c r="G30" i="108" s="1"/>
  <c r="J124" i="107"/>
  <c r="K30" i="107" s="1"/>
  <c r="J94" i="107"/>
  <c r="I30" i="107" s="1"/>
  <c r="J109" i="106"/>
  <c r="J30" i="106" s="1"/>
  <c r="J79" i="106"/>
  <c r="H30" i="106" s="1"/>
  <c r="J124" i="105"/>
  <c r="K30" i="105" s="1"/>
  <c r="J109" i="105"/>
  <c r="J30" i="105" s="1"/>
  <c r="D25" i="105"/>
  <c r="I57" i="21" s="1"/>
  <c r="D21" i="105"/>
  <c r="I53" i="21" s="1"/>
  <c r="J94" i="105"/>
  <c r="I30" i="105" s="1"/>
  <c r="J79" i="105"/>
  <c r="H30" i="105" s="1"/>
  <c r="J79" i="104"/>
  <c r="H30" i="104" s="1"/>
  <c r="D26" i="104"/>
  <c r="H58" i="21" s="1"/>
  <c r="D25" i="104"/>
  <c r="H57" i="21" s="1"/>
  <c r="D29" i="104"/>
  <c r="H61" i="21" s="1"/>
  <c r="J64" i="104"/>
  <c r="G30" i="104" s="1"/>
  <c r="D23" i="104"/>
  <c r="H55" i="21" s="1"/>
  <c r="D27" i="104"/>
  <c r="H59" i="21" s="1"/>
  <c r="G26" i="21"/>
  <c r="D22" i="103"/>
  <c r="G54" i="21" s="1"/>
  <c r="J124" i="103"/>
  <c r="K30" i="103" s="1"/>
  <c r="J94" i="103"/>
  <c r="I30" i="103" s="1"/>
  <c r="D29" i="103"/>
  <c r="G61" i="21" s="1"/>
  <c r="J64" i="102"/>
  <c r="G30" i="102" s="1"/>
  <c r="D26" i="21"/>
  <c r="G24" i="101"/>
  <c r="J124" i="112"/>
  <c r="K30" i="112" s="1"/>
  <c r="J109" i="112"/>
  <c r="J30" i="112" s="1"/>
  <c r="J94" i="112"/>
  <c r="I30" i="112" s="1"/>
  <c r="D22" i="112"/>
  <c r="D54" i="21" s="1"/>
  <c r="D26" i="112"/>
  <c r="D58" i="21" s="1"/>
  <c r="J79" i="112"/>
  <c r="H30" i="112" s="1"/>
  <c r="J64" i="112"/>
  <c r="G30" i="112" s="1"/>
  <c r="D20" i="101"/>
  <c r="E52" i="21" s="1"/>
  <c r="D28" i="101"/>
  <c r="E60" i="21" s="1"/>
  <c r="J109" i="101"/>
  <c r="J30" i="101" s="1"/>
  <c r="D21" i="101"/>
  <c r="E53" i="21" s="1"/>
  <c r="D22" i="101"/>
  <c r="E54" i="21" s="1"/>
  <c r="D25" i="101"/>
  <c r="E57" i="21" s="1"/>
  <c r="J79" i="101"/>
  <c r="H30" i="101" s="1"/>
  <c r="J94" i="101"/>
  <c r="I30" i="101" s="1"/>
  <c r="J124" i="101"/>
  <c r="K30" i="101" s="1"/>
  <c r="D23" i="101"/>
  <c r="E55" i="21" s="1"/>
  <c r="D27" i="101"/>
  <c r="E59" i="21" s="1"/>
  <c r="K21" i="111"/>
  <c r="D25" i="111"/>
  <c r="O57" i="21" s="1"/>
  <c r="J124" i="111"/>
  <c r="K30" i="111" s="1"/>
  <c r="D51" i="111"/>
  <c r="E51" i="111" s="1"/>
  <c r="E52" i="111" s="1"/>
  <c r="D51" i="110"/>
  <c r="E51" i="110" s="1"/>
  <c r="J124" i="109"/>
  <c r="J124" i="106"/>
  <c r="K30" i="106" s="1"/>
  <c r="K21" i="104"/>
  <c r="J124" i="104"/>
  <c r="K30" i="104" s="1"/>
  <c r="G20" i="110"/>
  <c r="D22" i="110"/>
  <c r="N54" i="21" s="1"/>
  <c r="J21" i="110"/>
  <c r="F51" i="109"/>
  <c r="E52" i="109"/>
  <c r="D52" i="109"/>
  <c r="E51" i="108"/>
  <c r="D52" i="108"/>
  <c r="K62" i="21"/>
  <c r="E52" i="107"/>
  <c r="F51" i="107"/>
  <c r="D52" i="107"/>
  <c r="G21" i="107"/>
  <c r="H20" i="107"/>
  <c r="E51" i="106"/>
  <c r="E50" i="106" s="1"/>
  <c r="D52" i="106"/>
  <c r="G20" i="104"/>
  <c r="H23" i="104"/>
  <c r="I26" i="104"/>
  <c r="J25" i="104"/>
  <c r="D28" i="104"/>
  <c r="H60" i="21" s="1"/>
  <c r="E51" i="103"/>
  <c r="D52" i="103"/>
  <c r="J109" i="103"/>
  <c r="J30" i="103" s="1"/>
  <c r="J64" i="103"/>
  <c r="G30" i="103" s="1"/>
  <c r="J29" i="103"/>
  <c r="J94" i="102"/>
  <c r="I30" i="102" s="1"/>
  <c r="J79" i="102"/>
  <c r="H30" i="102" s="1"/>
  <c r="J109" i="102"/>
  <c r="J30" i="102" s="1"/>
  <c r="E51" i="102"/>
  <c r="D52" i="102"/>
  <c r="D29" i="101"/>
  <c r="E61" i="21" s="1"/>
  <c r="D26" i="101"/>
  <c r="E58" i="21" s="1"/>
  <c r="J64" i="101"/>
  <c r="G30" i="101" s="1"/>
  <c r="K22" i="111"/>
  <c r="K26" i="111"/>
  <c r="K22" i="109"/>
  <c r="D23" i="109"/>
  <c r="M55" i="21" s="1"/>
  <c r="D26" i="109"/>
  <c r="M58" i="21" s="1"/>
  <c r="K30" i="109"/>
  <c r="K20" i="106"/>
  <c r="K23" i="104"/>
  <c r="K27" i="104"/>
  <c r="C50" i="112"/>
  <c r="C50" i="110"/>
  <c r="E50" i="109"/>
  <c r="D50" i="109"/>
  <c r="C50" i="108"/>
  <c r="G20" i="108"/>
  <c r="J30" i="108"/>
  <c r="D50" i="107"/>
  <c r="C50" i="107"/>
  <c r="D50" i="106"/>
  <c r="D20" i="106"/>
  <c r="J52" i="21" s="1"/>
  <c r="D21" i="106"/>
  <c r="J53" i="21" s="1"/>
  <c r="D22" i="106"/>
  <c r="J54" i="21" s="1"/>
  <c r="D23" i="106"/>
  <c r="J55" i="21" s="1"/>
  <c r="D24" i="106"/>
  <c r="J56" i="21" s="1"/>
  <c r="D26" i="106"/>
  <c r="J58" i="21" s="1"/>
  <c r="D27" i="106"/>
  <c r="J59" i="21" s="1"/>
  <c r="D28" i="106"/>
  <c r="J60" i="21" s="1"/>
  <c r="H20" i="106"/>
  <c r="C50" i="105"/>
  <c r="C50" i="104"/>
  <c r="D50" i="103"/>
  <c r="C50" i="103"/>
  <c r="H20" i="103"/>
  <c r="C50" i="102"/>
  <c r="G20" i="102"/>
  <c r="D28" i="100"/>
  <c r="H28" i="100"/>
  <c r="J124" i="100"/>
  <c r="K30" i="100" s="1"/>
  <c r="D24" i="100"/>
  <c r="D20" i="100"/>
  <c r="D26" i="100"/>
  <c r="D22" i="100"/>
  <c r="D21" i="100"/>
  <c r="D23" i="100"/>
  <c r="D25" i="100"/>
  <c r="D27" i="100"/>
  <c r="D29" i="100"/>
  <c r="J79" i="100"/>
  <c r="H30" i="100" s="1"/>
  <c r="J109" i="100"/>
  <c r="J30" i="100" s="1"/>
  <c r="J64" i="100"/>
  <c r="G30" i="100" s="1"/>
  <c r="J94" i="100"/>
  <c r="I30" i="100" s="1"/>
  <c r="K21" i="100"/>
  <c r="C50" i="100"/>
  <c r="D51" i="100"/>
  <c r="D52" i="112" l="1"/>
  <c r="D50" i="110"/>
  <c r="D30" i="108"/>
  <c r="C43" i="108" s="1"/>
  <c r="D30" i="107"/>
  <c r="C43" i="107" s="1"/>
  <c r="D30" i="102"/>
  <c r="C43" i="102" s="1"/>
  <c r="F51" i="112"/>
  <c r="G51" i="112" s="1"/>
  <c r="E52" i="105"/>
  <c r="D50" i="105"/>
  <c r="D52" i="105"/>
  <c r="F51" i="101"/>
  <c r="D30" i="103"/>
  <c r="C43" i="103" s="1"/>
  <c r="D50" i="101"/>
  <c r="E52" i="101"/>
  <c r="E51" i="104"/>
  <c r="F51" i="104" s="1"/>
  <c r="D52" i="101"/>
  <c r="D30" i="111"/>
  <c r="C43" i="111" s="1"/>
  <c r="D30" i="110"/>
  <c r="C43" i="110" s="1"/>
  <c r="H62" i="21"/>
  <c r="D30" i="105"/>
  <c r="C43" i="105" s="1"/>
  <c r="P38" i="21"/>
  <c r="D30" i="112"/>
  <c r="C43" i="112" s="1"/>
  <c r="D50" i="111"/>
  <c r="E50" i="111"/>
  <c r="D52" i="111"/>
  <c r="F51" i="111"/>
  <c r="G51" i="111" s="1"/>
  <c r="D52" i="110"/>
  <c r="D30" i="104"/>
  <c r="C43" i="104" s="1"/>
  <c r="F51" i="110"/>
  <c r="E52" i="110"/>
  <c r="D30" i="109"/>
  <c r="C43" i="109" s="1"/>
  <c r="G51" i="109"/>
  <c r="F52" i="109"/>
  <c r="F51" i="108"/>
  <c r="E52" i="108"/>
  <c r="G51" i="107"/>
  <c r="F52" i="107"/>
  <c r="I62" i="21"/>
  <c r="F51" i="106"/>
  <c r="F50" i="106" s="1"/>
  <c r="E52" i="106"/>
  <c r="G51" i="105"/>
  <c r="F52" i="105"/>
  <c r="E52" i="103"/>
  <c r="F51" i="103"/>
  <c r="F51" i="102"/>
  <c r="E52" i="102"/>
  <c r="D30" i="101"/>
  <c r="C43" i="101" s="1"/>
  <c r="D50" i="112"/>
  <c r="E50" i="110"/>
  <c r="F50" i="109"/>
  <c r="D50" i="108"/>
  <c r="E50" i="107"/>
  <c r="D30" i="106"/>
  <c r="C43" i="106" s="1"/>
  <c r="E50" i="105"/>
  <c r="D50" i="104"/>
  <c r="E50" i="103"/>
  <c r="D50" i="102"/>
  <c r="G51" i="101"/>
  <c r="F50" i="101"/>
  <c r="F52" i="101"/>
  <c r="D30" i="100"/>
  <c r="C43" i="100" s="1"/>
  <c r="C44" i="100" s="1"/>
  <c r="B35" i="100" s="1"/>
  <c r="E51" i="100"/>
  <c r="D50" i="100"/>
  <c r="D52" i="100"/>
  <c r="E52" i="104" l="1"/>
  <c r="F52" i="112"/>
  <c r="F52" i="111"/>
  <c r="F50" i="111"/>
  <c r="H51" i="112"/>
  <c r="G52" i="112"/>
  <c r="H51" i="111"/>
  <c r="G52" i="111"/>
  <c r="G51" i="110"/>
  <c r="F52" i="110"/>
  <c r="H51" i="109"/>
  <c r="G52" i="109"/>
  <c r="G51" i="108"/>
  <c r="F52" i="108"/>
  <c r="H51" i="107"/>
  <c r="G52" i="107"/>
  <c r="G51" i="106"/>
  <c r="G50" i="106" s="1"/>
  <c r="F52" i="106"/>
  <c r="H51" i="105"/>
  <c r="G52" i="105"/>
  <c r="G51" i="104"/>
  <c r="F52" i="104"/>
  <c r="G51" i="103"/>
  <c r="F52" i="103"/>
  <c r="G51" i="102"/>
  <c r="F52" i="102"/>
  <c r="E50" i="112"/>
  <c r="G50" i="111"/>
  <c r="F50" i="110"/>
  <c r="G50" i="109"/>
  <c r="E50" i="108"/>
  <c r="F50" i="107"/>
  <c r="F50" i="105"/>
  <c r="E50" i="104"/>
  <c r="F50" i="103"/>
  <c r="E50" i="102"/>
  <c r="H51" i="101"/>
  <c r="G50" i="101"/>
  <c r="G52" i="101"/>
  <c r="F51" i="100"/>
  <c r="E50" i="100"/>
  <c r="E52" i="100"/>
  <c r="I51" i="112" l="1"/>
  <c r="H52" i="112"/>
  <c r="I51" i="111"/>
  <c r="H52" i="111"/>
  <c r="H51" i="110"/>
  <c r="G52" i="110"/>
  <c r="I51" i="109"/>
  <c r="H52" i="109"/>
  <c r="H51" i="108"/>
  <c r="G52" i="108"/>
  <c r="I51" i="107"/>
  <c r="H52" i="107"/>
  <c r="H51" i="106"/>
  <c r="H50" i="106" s="1"/>
  <c r="G52" i="106"/>
  <c r="I51" i="105"/>
  <c r="H52" i="105"/>
  <c r="H51" i="104"/>
  <c r="G52" i="104"/>
  <c r="H51" i="103"/>
  <c r="G52" i="103"/>
  <c r="H51" i="102"/>
  <c r="G52" i="102"/>
  <c r="F50" i="112"/>
  <c r="H50" i="111"/>
  <c r="G50" i="110"/>
  <c r="H50" i="109"/>
  <c r="F50" i="108"/>
  <c r="G50" i="107"/>
  <c r="G50" i="105"/>
  <c r="F50" i="104"/>
  <c r="G50" i="103"/>
  <c r="F50" i="102"/>
  <c r="I51" i="101"/>
  <c r="H50" i="101"/>
  <c r="H52" i="101"/>
  <c r="G51" i="100"/>
  <c r="F50" i="100"/>
  <c r="F52" i="100"/>
  <c r="I52" i="112" l="1"/>
  <c r="C66" i="112"/>
  <c r="I52" i="111"/>
  <c r="C66" i="111"/>
  <c r="I51" i="110"/>
  <c r="H52" i="110"/>
  <c r="I52" i="109"/>
  <c r="C66" i="109"/>
  <c r="I51" i="108"/>
  <c r="H52" i="108"/>
  <c r="C66" i="107"/>
  <c r="I52" i="107"/>
  <c r="I51" i="106"/>
  <c r="H52" i="106"/>
  <c r="I52" i="105"/>
  <c r="C66" i="105"/>
  <c r="I51" i="104"/>
  <c r="H52" i="104"/>
  <c r="I51" i="103"/>
  <c r="H52" i="103"/>
  <c r="I51" i="102"/>
  <c r="H52" i="102"/>
  <c r="G50" i="112"/>
  <c r="G19" i="111"/>
  <c r="I50" i="111"/>
  <c r="H50" i="110"/>
  <c r="G19" i="109"/>
  <c r="I50" i="109"/>
  <c r="G50" i="108"/>
  <c r="H50" i="107"/>
  <c r="G19" i="106"/>
  <c r="I50" i="106"/>
  <c r="H50" i="105"/>
  <c r="G50" i="104"/>
  <c r="H50" i="103"/>
  <c r="G50" i="102"/>
  <c r="I52" i="101"/>
  <c r="C66" i="101"/>
  <c r="G19" i="101"/>
  <c r="I50" i="101"/>
  <c r="H51" i="100"/>
  <c r="G50" i="100"/>
  <c r="G52" i="100"/>
  <c r="C67" i="112" l="1"/>
  <c r="D66" i="112"/>
  <c r="C65" i="112"/>
  <c r="C67" i="111"/>
  <c r="D66" i="111"/>
  <c r="C65" i="111"/>
  <c r="I52" i="110"/>
  <c r="C66" i="110"/>
  <c r="D66" i="109"/>
  <c r="C65" i="109"/>
  <c r="C67" i="109"/>
  <c r="I52" i="108"/>
  <c r="C66" i="108"/>
  <c r="C67" i="107"/>
  <c r="D66" i="107"/>
  <c r="C65" i="107"/>
  <c r="I52" i="106"/>
  <c r="C66" i="106"/>
  <c r="C67" i="105"/>
  <c r="D66" i="105"/>
  <c r="C65" i="105"/>
  <c r="I52" i="104"/>
  <c r="C66" i="104"/>
  <c r="I52" i="103"/>
  <c r="C66" i="103"/>
  <c r="I52" i="102"/>
  <c r="C66" i="102"/>
  <c r="H50" i="112"/>
  <c r="G19" i="110"/>
  <c r="I50" i="110"/>
  <c r="H50" i="108"/>
  <c r="I50" i="107"/>
  <c r="G19" i="107"/>
  <c r="G19" i="105"/>
  <c r="I50" i="105"/>
  <c r="H50" i="104"/>
  <c r="G19" i="103"/>
  <c r="I50" i="103"/>
  <c r="H50" i="102"/>
  <c r="D66" i="101"/>
  <c r="C65" i="101"/>
  <c r="C67" i="101"/>
  <c r="I51" i="100"/>
  <c r="H50" i="100"/>
  <c r="H52" i="100"/>
  <c r="E66" i="112" l="1"/>
  <c r="D65" i="112"/>
  <c r="D67" i="112"/>
  <c r="E66" i="111"/>
  <c r="D65" i="111"/>
  <c r="D67" i="111"/>
  <c r="D66" i="110"/>
  <c r="C65" i="110"/>
  <c r="C67" i="110"/>
  <c r="E66" i="109"/>
  <c r="D65" i="109"/>
  <c r="D67" i="109"/>
  <c r="D66" i="108"/>
  <c r="C65" i="108"/>
  <c r="C67" i="108"/>
  <c r="D67" i="107"/>
  <c r="E66" i="107"/>
  <c r="D65" i="107"/>
  <c r="D66" i="106"/>
  <c r="C65" i="106"/>
  <c r="C67" i="106"/>
  <c r="E66" i="105"/>
  <c r="D65" i="105"/>
  <c r="D67" i="105"/>
  <c r="D66" i="104"/>
  <c r="C65" i="104"/>
  <c r="C67" i="104"/>
  <c r="D66" i="103"/>
  <c r="C65" i="103"/>
  <c r="C67" i="103"/>
  <c r="D66" i="102"/>
  <c r="C65" i="102"/>
  <c r="C67" i="102"/>
  <c r="I50" i="112"/>
  <c r="G19" i="112"/>
  <c r="I50" i="108"/>
  <c r="G19" i="108"/>
  <c r="I50" i="104"/>
  <c r="G19" i="104"/>
  <c r="I50" i="102"/>
  <c r="G19" i="102"/>
  <c r="E66" i="101"/>
  <c r="D65" i="101"/>
  <c r="D67" i="101"/>
  <c r="I52" i="100"/>
  <c r="I50" i="100"/>
  <c r="C66" i="100"/>
  <c r="G19" i="100"/>
  <c r="F66" i="112" l="1"/>
  <c r="E65" i="112"/>
  <c r="E67" i="112"/>
  <c r="F66" i="111"/>
  <c r="E65" i="111"/>
  <c r="E67" i="111"/>
  <c r="E66" i="110"/>
  <c r="D65" i="110"/>
  <c r="D67" i="110"/>
  <c r="F66" i="109"/>
  <c r="E65" i="109"/>
  <c r="E67" i="109"/>
  <c r="E66" i="108"/>
  <c r="D65" i="108"/>
  <c r="D67" i="108"/>
  <c r="F66" i="107"/>
  <c r="E65" i="107"/>
  <c r="E67" i="107"/>
  <c r="E66" i="106"/>
  <c r="D65" i="106"/>
  <c r="D67" i="106"/>
  <c r="F66" i="105"/>
  <c r="E65" i="105"/>
  <c r="E67" i="105"/>
  <c r="E66" i="104"/>
  <c r="D65" i="104"/>
  <c r="D67" i="104"/>
  <c r="E66" i="103"/>
  <c r="D65" i="103"/>
  <c r="D67" i="103"/>
  <c r="E66" i="102"/>
  <c r="D65" i="102"/>
  <c r="D67" i="102"/>
  <c r="F66" i="101"/>
  <c r="E65" i="101"/>
  <c r="E67" i="101"/>
  <c r="D66" i="100"/>
  <c r="C65" i="100"/>
  <c r="C67" i="100"/>
  <c r="G66" i="112" l="1"/>
  <c r="F65" i="112"/>
  <c r="F67" i="112"/>
  <c r="G66" i="111"/>
  <c r="F65" i="111"/>
  <c r="F67" i="111"/>
  <c r="F66" i="110"/>
  <c r="E65" i="110"/>
  <c r="E67" i="110"/>
  <c r="G66" i="109"/>
  <c r="F65" i="109"/>
  <c r="F67" i="109"/>
  <c r="F66" i="108"/>
  <c r="E65" i="108"/>
  <c r="E67" i="108"/>
  <c r="G66" i="107"/>
  <c r="F65" i="107"/>
  <c r="F67" i="107"/>
  <c r="F66" i="106"/>
  <c r="E65" i="106"/>
  <c r="E67" i="106"/>
  <c r="G66" i="105"/>
  <c r="F65" i="105"/>
  <c r="F67" i="105"/>
  <c r="F66" i="104"/>
  <c r="E65" i="104"/>
  <c r="E67" i="104"/>
  <c r="F66" i="103"/>
  <c r="E65" i="103"/>
  <c r="E67" i="103"/>
  <c r="F66" i="102"/>
  <c r="E65" i="102"/>
  <c r="E67" i="102"/>
  <c r="G66" i="101"/>
  <c r="F65" i="101"/>
  <c r="F67" i="101"/>
  <c r="E66" i="100"/>
  <c r="D65" i="100"/>
  <c r="D67" i="100"/>
  <c r="G67" i="112" l="1"/>
  <c r="H66" i="112"/>
  <c r="G65" i="112"/>
  <c r="G67" i="111"/>
  <c r="H66" i="111"/>
  <c r="G65" i="111"/>
  <c r="G66" i="110"/>
  <c r="F65" i="110"/>
  <c r="F67" i="110"/>
  <c r="G67" i="109"/>
  <c r="H66" i="109"/>
  <c r="G65" i="109"/>
  <c r="G66" i="108"/>
  <c r="F65" i="108"/>
  <c r="F67" i="108"/>
  <c r="G67" i="107"/>
  <c r="H66" i="107"/>
  <c r="G65" i="107"/>
  <c r="G66" i="106"/>
  <c r="F65" i="106"/>
  <c r="F67" i="106"/>
  <c r="G67" i="105"/>
  <c r="H66" i="105"/>
  <c r="G65" i="105"/>
  <c r="G66" i="104"/>
  <c r="F65" i="104"/>
  <c r="F67" i="104"/>
  <c r="G66" i="103"/>
  <c r="F65" i="103"/>
  <c r="F67" i="103"/>
  <c r="G66" i="102"/>
  <c r="F65" i="102"/>
  <c r="F67" i="102"/>
  <c r="G67" i="101"/>
  <c r="H66" i="101"/>
  <c r="G65" i="101"/>
  <c r="F66" i="100"/>
  <c r="E65" i="100"/>
  <c r="E67" i="100"/>
  <c r="H67" i="112" l="1"/>
  <c r="I66" i="112"/>
  <c r="H65" i="112"/>
  <c r="H67" i="111"/>
  <c r="I66" i="111"/>
  <c r="H65" i="111"/>
  <c r="G65" i="110"/>
  <c r="G67" i="110"/>
  <c r="H66" i="110"/>
  <c r="H67" i="109"/>
  <c r="I66" i="109"/>
  <c r="H65" i="109"/>
  <c r="G67" i="108"/>
  <c r="G65" i="108"/>
  <c r="H66" i="108"/>
  <c r="H67" i="107"/>
  <c r="I66" i="107"/>
  <c r="H65" i="107"/>
  <c r="G65" i="106"/>
  <c r="G67" i="106"/>
  <c r="H66" i="106"/>
  <c r="H67" i="105"/>
  <c r="I66" i="105"/>
  <c r="H65" i="105"/>
  <c r="G67" i="104"/>
  <c r="H66" i="104"/>
  <c r="G65" i="104"/>
  <c r="H66" i="103"/>
  <c r="G67" i="103"/>
  <c r="G65" i="103"/>
  <c r="G67" i="102"/>
  <c r="H66" i="102"/>
  <c r="G65" i="102"/>
  <c r="H67" i="101"/>
  <c r="I66" i="101"/>
  <c r="H65" i="101"/>
  <c r="G66" i="100"/>
  <c r="F65" i="100"/>
  <c r="F67" i="100"/>
  <c r="I65" i="112" l="1"/>
  <c r="C81" i="112"/>
  <c r="I67" i="112"/>
  <c r="I65" i="111"/>
  <c r="C81" i="111"/>
  <c r="I67" i="111"/>
  <c r="H67" i="110"/>
  <c r="H65" i="110"/>
  <c r="I66" i="110"/>
  <c r="C81" i="109"/>
  <c r="I65" i="109"/>
  <c r="I67" i="109"/>
  <c r="H67" i="108"/>
  <c r="I66" i="108"/>
  <c r="H65" i="108"/>
  <c r="C81" i="107"/>
  <c r="I65" i="107"/>
  <c r="I67" i="107"/>
  <c r="H67" i="106"/>
  <c r="I66" i="106"/>
  <c r="H65" i="106"/>
  <c r="I65" i="105"/>
  <c r="C81" i="105"/>
  <c r="I67" i="105"/>
  <c r="H67" i="104"/>
  <c r="I66" i="104"/>
  <c r="H65" i="104"/>
  <c r="H67" i="103"/>
  <c r="I66" i="103"/>
  <c r="H65" i="103"/>
  <c r="H67" i="102"/>
  <c r="I66" i="102"/>
  <c r="H65" i="102"/>
  <c r="H19" i="111"/>
  <c r="H19" i="109"/>
  <c r="H19" i="106"/>
  <c r="I65" i="101"/>
  <c r="C81" i="101"/>
  <c r="I67" i="101"/>
  <c r="H19" i="101"/>
  <c r="G67" i="100"/>
  <c r="H66" i="100"/>
  <c r="G65" i="100"/>
  <c r="D81" i="112" l="1"/>
  <c r="C80" i="112"/>
  <c r="C82" i="112"/>
  <c r="D81" i="111"/>
  <c r="C80" i="111"/>
  <c r="C82" i="111"/>
  <c r="I67" i="110"/>
  <c r="C81" i="110"/>
  <c r="I65" i="110"/>
  <c r="D81" i="109"/>
  <c r="C80" i="109"/>
  <c r="C82" i="109"/>
  <c r="C81" i="108"/>
  <c r="I67" i="108"/>
  <c r="I65" i="108"/>
  <c r="D81" i="107"/>
  <c r="C80" i="107"/>
  <c r="C82" i="107"/>
  <c r="C81" i="106"/>
  <c r="I65" i="106"/>
  <c r="I67" i="106"/>
  <c r="D81" i="105"/>
  <c r="C80" i="105"/>
  <c r="C82" i="105"/>
  <c r="C81" i="104"/>
  <c r="I67" i="104"/>
  <c r="I65" i="104"/>
  <c r="I67" i="103"/>
  <c r="C81" i="103"/>
  <c r="I65" i="103"/>
  <c r="C81" i="102"/>
  <c r="I67" i="102"/>
  <c r="I65" i="102"/>
  <c r="H19" i="110"/>
  <c r="H19" i="107"/>
  <c r="H19" i="105"/>
  <c r="H19" i="103"/>
  <c r="D81" i="101"/>
  <c r="C80" i="101"/>
  <c r="C82" i="101"/>
  <c r="H67" i="100"/>
  <c r="I66" i="100"/>
  <c r="H65" i="100"/>
  <c r="E81" i="112" l="1"/>
  <c r="D80" i="112"/>
  <c r="D82" i="112"/>
  <c r="E81" i="111"/>
  <c r="D80" i="111"/>
  <c r="D82" i="111"/>
  <c r="D81" i="110"/>
  <c r="C80" i="110"/>
  <c r="C82" i="110"/>
  <c r="E81" i="109"/>
  <c r="D80" i="109"/>
  <c r="D82" i="109"/>
  <c r="D81" i="108"/>
  <c r="C80" i="108"/>
  <c r="C82" i="108"/>
  <c r="E81" i="107"/>
  <c r="D80" i="107"/>
  <c r="D82" i="107"/>
  <c r="D81" i="106"/>
  <c r="C80" i="106"/>
  <c r="C82" i="106"/>
  <c r="E81" i="105"/>
  <c r="D80" i="105"/>
  <c r="D82" i="105"/>
  <c r="D81" i="104"/>
  <c r="C80" i="104"/>
  <c r="C82" i="104"/>
  <c r="D81" i="103"/>
  <c r="C80" i="103"/>
  <c r="C82" i="103"/>
  <c r="D81" i="102"/>
  <c r="C80" i="102"/>
  <c r="C82" i="102"/>
  <c r="H19" i="112"/>
  <c r="H19" i="108"/>
  <c r="H19" i="104"/>
  <c r="H19" i="102"/>
  <c r="E81" i="101"/>
  <c r="D80" i="101"/>
  <c r="D82" i="101"/>
  <c r="I67" i="100"/>
  <c r="C81" i="100"/>
  <c r="I65" i="100"/>
  <c r="H19" i="100"/>
  <c r="E82" i="112" l="1"/>
  <c r="F81" i="112"/>
  <c r="E80" i="112"/>
  <c r="E82" i="111"/>
  <c r="F81" i="111"/>
  <c r="E80" i="111"/>
  <c r="E81" i="110"/>
  <c r="D80" i="110"/>
  <c r="D82" i="110"/>
  <c r="E82" i="109"/>
  <c r="F81" i="109"/>
  <c r="E80" i="109"/>
  <c r="E81" i="108"/>
  <c r="D80" i="108"/>
  <c r="D82" i="108"/>
  <c r="E82" i="107"/>
  <c r="F81" i="107"/>
  <c r="E80" i="107"/>
  <c r="E81" i="106"/>
  <c r="D80" i="106"/>
  <c r="D82" i="106"/>
  <c r="E82" i="105"/>
  <c r="F81" i="105"/>
  <c r="E80" i="105"/>
  <c r="E81" i="104"/>
  <c r="D80" i="104"/>
  <c r="D82" i="104"/>
  <c r="E81" i="103"/>
  <c r="D80" i="103"/>
  <c r="D82" i="103"/>
  <c r="E81" i="102"/>
  <c r="D80" i="102"/>
  <c r="D82" i="102"/>
  <c r="E82" i="101"/>
  <c r="F81" i="101"/>
  <c r="E80" i="101"/>
  <c r="D81" i="100"/>
  <c r="C80" i="100"/>
  <c r="C82" i="100"/>
  <c r="F82" i="112" l="1"/>
  <c r="G81" i="112"/>
  <c r="F80" i="112"/>
  <c r="F82" i="111"/>
  <c r="G81" i="111"/>
  <c r="F80" i="111"/>
  <c r="E82" i="110"/>
  <c r="F81" i="110"/>
  <c r="E80" i="110"/>
  <c r="F82" i="109"/>
  <c r="G81" i="109"/>
  <c r="F80" i="109"/>
  <c r="E82" i="108"/>
  <c r="F81" i="108"/>
  <c r="E80" i="108"/>
  <c r="F82" i="107"/>
  <c r="G81" i="107"/>
  <c r="F80" i="107"/>
  <c r="E80" i="106"/>
  <c r="E82" i="106"/>
  <c r="F81" i="106"/>
  <c r="F82" i="105"/>
  <c r="G81" i="105"/>
  <c r="F80" i="105"/>
  <c r="F81" i="104"/>
  <c r="E82" i="104"/>
  <c r="E80" i="104"/>
  <c r="E80" i="103"/>
  <c r="E82" i="103"/>
  <c r="F81" i="103"/>
  <c r="E80" i="102"/>
  <c r="E82" i="102"/>
  <c r="F81" i="102"/>
  <c r="F82" i="101"/>
  <c r="G81" i="101"/>
  <c r="F80" i="101"/>
  <c r="E81" i="100"/>
  <c r="D80" i="100"/>
  <c r="D82" i="100"/>
  <c r="G80" i="112" l="1"/>
  <c r="H81" i="112"/>
  <c r="G82" i="112"/>
  <c r="G80" i="111"/>
  <c r="H81" i="111"/>
  <c r="G82" i="111"/>
  <c r="F82" i="110"/>
  <c r="G81" i="110"/>
  <c r="F80" i="110"/>
  <c r="H81" i="109"/>
  <c r="G80" i="109"/>
  <c r="G82" i="109"/>
  <c r="F82" i="108"/>
  <c r="G81" i="108"/>
  <c r="F80" i="108"/>
  <c r="G80" i="107"/>
  <c r="H81" i="107"/>
  <c r="G82" i="107"/>
  <c r="F82" i="106"/>
  <c r="G81" i="106"/>
  <c r="F80" i="106"/>
  <c r="H81" i="105"/>
  <c r="G80" i="105"/>
  <c r="G82" i="105"/>
  <c r="F82" i="104"/>
  <c r="F80" i="104"/>
  <c r="G81" i="104"/>
  <c r="F82" i="103"/>
  <c r="G81" i="103"/>
  <c r="F80" i="103"/>
  <c r="F82" i="102"/>
  <c r="G81" i="102"/>
  <c r="F80" i="102"/>
  <c r="G80" i="101"/>
  <c r="H81" i="101"/>
  <c r="G82" i="101"/>
  <c r="E80" i="100"/>
  <c r="E82" i="100"/>
  <c r="F81" i="100"/>
  <c r="I81" i="112" l="1"/>
  <c r="H80" i="112"/>
  <c r="H82" i="112"/>
  <c r="I81" i="111"/>
  <c r="H80" i="111"/>
  <c r="H82" i="111"/>
  <c r="G82" i="110"/>
  <c r="H81" i="110"/>
  <c r="G80" i="110"/>
  <c r="I81" i="109"/>
  <c r="H80" i="109"/>
  <c r="H82" i="109"/>
  <c r="G82" i="108"/>
  <c r="H81" i="108"/>
  <c r="G80" i="108"/>
  <c r="I81" i="107"/>
  <c r="H80" i="107"/>
  <c r="H82" i="107"/>
  <c r="G82" i="106"/>
  <c r="H81" i="106"/>
  <c r="G80" i="106"/>
  <c r="I81" i="105"/>
  <c r="H80" i="105"/>
  <c r="H82" i="105"/>
  <c r="G82" i="104"/>
  <c r="H81" i="104"/>
  <c r="G80" i="104"/>
  <c r="H81" i="103"/>
  <c r="G80" i="103"/>
  <c r="G82" i="103"/>
  <c r="G82" i="102"/>
  <c r="H81" i="102"/>
  <c r="G80" i="102"/>
  <c r="I81" i="101"/>
  <c r="H80" i="101"/>
  <c r="H82" i="101"/>
  <c r="F82" i="100"/>
  <c r="G81" i="100"/>
  <c r="F80" i="100"/>
  <c r="C96" i="112" l="1"/>
  <c r="I82" i="112"/>
  <c r="I80" i="112"/>
  <c r="C96" i="111"/>
  <c r="I82" i="111"/>
  <c r="I80" i="111"/>
  <c r="H82" i="110"/>
  <c r="I81" i="110"/>
  <c r="H80" i="110"/>
  <c r="C96" i="109"/>
  <c r="I80" i="109"/>
  <c r="I82" i="109"/>
  <c r="I81" i="108"/>
  <c r="H80" i="108"/>
  <c r="H82" i="108"/>
  <c r="C96" i="107"/>
  <c r="I80" i="107"/>
  <c r="I82" i="107"/>
  <c r="I81" i="106"/>
  <c r="H80" i="106"/>
  <c r="H82" i="106"/>
  <c r="C96" i="105"/>
  <c r="I80" i="105"/>
  <c r="I82" i="105"/>
  <c r="H82" i="104"/>
  <c r="I81" i="104"/>
  <c r="H80" i="104"/>
  <c r="I81" i="103"/>
  <c r="H80" i="103"/>
  <c r="H82" i="103"/>
  <c r="I81" i="102"/>
  <c r="H80" i="102"/>
  <c r="H82" i="102"/>
  <c r="I19" i="111"/>
  <c r="I19" i="109"/>
  <c r="C96" i="101"/>
  <c r="I80" i="101"/>
  <c r="I82" i="101"/>
  <c r="I19" i="101"/>
  <c r="G82" i="100"/>
  <c r="H81" i="100"/>
  <c r="G80" i="100"/>
  <c r="C97" i="112" l="1"/>
  <c r="D96" i="112"/>
  <c r="C95" i="112"/>
  <c r="C97" i="111"/>
  <c r="D96" i="111"/>
  <c r="C95" i="111"/>
  <c r="C96" i="110"/>
  <c r="I80" i="110"/>
  <c r="I82" i="110"/>
  <c r="C97" i="109"/>
  <c r="D96" i="109"/>
  <c r="C95" i="109"/>
  <c r="C96" i="108"/>
  <c r="I80" i="108"/>
  <c r="I82" i="108"/>
  <c r="C97" i="107"/>
  <c r="D96" i="107"/>
  <c r="C95" i="107"/>
  <c r="C96" i="106"/>
  <c r="I80" i="106"/>
  <c r="I82" i="106"/>
  <c r="I19" i="106"/>
  <c r="C97" i="105"/>
  <c r="D96" i="105"/>
  <c r="C95" i="105"/>
  <c r="C96" i="104"/>
  <c r="I80" i="104"/>
  <c r="I82" i="104"/>
  <c r="C96" i="103"/>
  <c r="I80" i="103"/>
  <c r="I82" i="103"/>
  <c r="C96" i="102"/>
  <c r="I80" i="102"/>
  <c r="I82" i="102"/>
  <c r="I19" i="110"/>
  <c r="I19" i="107"/>
  <c r="I19" i="105"/>
  <c r="I19" i="103"/>
  <c r="C97" i="101"/>
  <c r="D96" i="101"/>
  <c r="C95" i="101"/>
  <c r="I81" i="100"/>
  <c r="H80" i="100"/>
  <c r="H82" i="100"/>
  <c r="D97" i="112" l="1"/>
  <c r="E96" i="112"/>
  <c r="D95" i="112"/>
  <c r="D97" i="111"/>
  <c r="E96" i="111"/>
  <c r="D95" i="111"/>
  <c r="D96" i="110"/>
  <c r="C97" i="110"/>
  <c r="C95" i="110"/>
  <c r="D97" i="109"/>
  <c r="E96" i="109"/>
  <c r="D95" i="109"/>
  <c r="C97" i="108"/>
  <c r="D96" i="108"/>
  <c r="C95" i="108"/>
  <c r="D97" i="107"/>
  <c r="E96" i="107"/>
  <c r="D95" i="107"/>
  <c r="C97" i="106"/>
  <c r="C95" i="106"/>
  <c r="D96" i="106"/>
  <c r="D97" i="105"/>
  <c r="E96" i="105"/>
  <c r="D95" i="105"/>
  <c r="C97" i="104"/>
  <c r="C95" i="104"/>
  <c r="D96" i="104"/>
  <c r="C97" i="103"/>
  <c r="C95" i="103"/>
  <c r="D96" i="103"/>
  <c r="C95" i="102"/>
  <c r="C97" i="102"/>
  <c r="D96" i="102"/>
  <c r="I19" i="112"/>
  <c r="I19" i="108"/>
  <c r="I19" i="104"/>
  <c r="I19" i="102"/>
  <c r="D97" i="101"/>
  <c r="E96" i="101"/>
  <c r="D95" i="101"/>
  <c r="C96" i="100"/>
  <c r="I80" i="100"/>
  <c r="I82" i="100"/>
  <c r="I19" i="100"/>
  <c r="E95" i="112" l="1"/>
  <c r="F96" i="112"/>
  <c r="E97" i="112"/>
  <c r="E95" i="111"/>
  <c r="F96" i="111"/>
  <c r="E97" i="111"/>
  <c r="D97" i="110"/>
  <c r="D95" i="110"/>
  <c r="E96" i="110"/>
  <c r="F96" i="109"/>
  <c r="E95" i="109"/>
  <c r="E97" i="109"/>
  <c r="D97" i="108"/>
  <c r="E96" i="108"/>
  <c r="D95" i="108"/>
  <c r="F96" i="107"/>
  <c r="E95" i="107"/>
  <c r="E97" i="107"/>
  <c r="D97" i="106"/>
  <c r="E96" i="106"/>
  <c r="D95" i="106"/>
  <c r="F96" i="105"/>
  <c r="E95" i="105"/>
  <c r="E97" i="105"/>
  <c r="D97" i="104"/>
  <c r="E96" i="104"/>
  <c r="D95" i="104"/>
  <c r="D97" i="103"/>
  <c r="E96" i="103"/>
  <c r="D95" i="103"/>
  <c r="D97" i="102"/>
  <c r="E96" i="102"/>
  <c r="D95" i="102"/>
  <c r="F96" i="101"/>
  <c r="E95" i="101"/>
  <c r="E97" i="101"/>
  <c r="C97" i="100"/>
  <c r="D96" i="100"/>
  <c r="C95" i="100"/>
  <c r="G96" i="112" l="1"/>
  <c r="F95" i="112"/>
  <c r="F97" i="112"/>
  <c r="G96" i="111"/>
  <c r="F95" i="111"/>
  <c r="F97" i="111"/>
  <c r="F96" i="110"/>
  <c r="E95" i="110"/>
  <c r="E97" i="110"/>
  <c r="G96" i="109"/>
  <c r="F95" i="109"/>
  <c r="F97" i="109"/>
  <c r="F96" i="108"/>
  <c r="E95" i="108"/>
  <c r="E97" i="108"/>
  <c r="G96" i="107"/>
  <c r="F95" i="107"/>
  <c r="F97" i="107"/>
  <c r="E97" i="106"/>
  <c r="F96" i="106"/>
  <c r="E95" i="106"/>
  <c r="G96" i="105"/>
  <c r="F95" i="105"/>
  <c r="F97" i="105"/>
  <c r="E97" i="104"/>
  <c r="F96" i="104"/>
  <c r="E95" i="104"/>
  <c r="E97" i="103"/>
  <c r="E95" i="103"/>
  <c r="F96" i="103"/>
  <c r="E97" i="102"/>
  <c r="F96" i="102"/>
  <c r="E95" i="102"/>
  <c r="G96" i="101"/>
  <c r="F95" i="101"/>
  <c r="F97" i="101"/>
  <c r="D97" i="100"/>
  <c r="E96" i="100"/>
  <c r="D95" i="100"/>
  <c r="G97" i="112" l="1"/>
  <c r="H96" i="112"/>
  <c r="G95" i="112"/>
  <c r="H96" i="111"/>
  <c r="G95" i="111"/>
  <c r="G97" i="111"/>
  <c r="F97" i="110"/>
  <c r="G96" i="110"/>
  <c r="F95" i="110"/>
  <c r="H96" i="109"/>
  <c r="G95" i="109"/>
  <c r="G97" i="109"/>
  <c r="G96" i="108"/>
  <c r="F95" i="108"/>
  <c r="F97" i="108"/>
  <c r="G97" i="107"/>
  <c r="H96" i="107"/>
  <c r="G95" i="107"/>
  <c r="G96" i="106"/>
  <c r="F95" i="106"/>
  <c r="F97" i="106"/>
  <c r="H96" i="105"/>
  <c r="G95" i="105"/>
  <c r="G97" i="105"/>
  <c r="G96" i="104"/>
  <c r="F95" i="104"/>
  <c r="F97" i="104"/>
  <c r="G96" i="103"/>
  <c r="F95" i="103"/>
  <c r="F97" i="103"/>
  <c r="G96" i="102"/>
  <c r="F95" i="102"/>
  <c r="F97" i="102"/>
  <c r="G97" i="101"/>
  <c r="H96" i="101"/>
  <c r="G95" i="101"/>
  <c r="E97" i="100"/>
  <c r="F96" i="100"/>
  <c r="E95" i="100"/>
  <c r="I96" i="112" l="1"/>
  <c r="H95" i="112"/>
  <c r="H97" i="112"/>
  <c r="I96" i="111"/>
  <c r="H95" i="111"/>
  <c r="H97" i="111"/>
  <c r="H96" i="110"/>
  <c r="G95" i="110"/>
  <c r="G97" i="110"/>
  <c r="I96" i="109"/>
  <c r="H95" i="109"/>
  <c r="H97" i="109"/>
  <c r="H96" i="108"/>
  <c r="G95" i="108"/>
  <c r="G97" i="108"/>
  <c r="I96" i="107"/>
  <c r="H95" i="107"/>
  <c r="H97" i="107"/>
  <c r="H96" i="106"/>
  <c r="G95" i="106"/>
  <c r="G97" i="106"/>
  <c r="I96" i="105"/>
  <c r="H95" i="105"/>
  <c r="H97" i="105"/>
  <c r="H96" i="104"/>
  <c r="G95" i="104"/>
  <c r="G97" i="104"/>
  <c r="G97" i="103"/>
  <c r="H96" i="103"/>
  <c r="G95" i="103"/>
  <c r="H96" i="102"/>
  <c r="G95" i="102"/>
  <c r="G97" i="102"/>
  <c r="I96" i="101"/>
  <c r="H95" i="101"/>
  <c r="H97" i="101"/>
  <c r="G96" i="100"/>
  <c r="F95" i="100"/>
  <c r="F97" i="100"/>
  <c r="I95" i="112" l="1"/>
  <c r="C111" i="112"/>
  <c r="I97" i="112"/>
  <c r="I95" i="111"/>
  <c r="C111" i="111"/>
  <c r="I97" i="111"/>
  <c r="I96" i="110"/>
  <c r="H95" i="110"/>
  <c r="H97" i="110"/>
  <c r="I95" i="109"/>
  <c r="C111" i="109"/>
  <c r="I97" i="109"/>
  <c r="I96" i="108"/>
  <c r="H95" i="108"/>
  <c r="H97" i="108"/>
  <c r="I95" i="107"/>
  <c r="C111" i="107"/>
  <c r="I97" i="107"/>
  <c r="I96" i="106"/>
  <c r="H95" i="106"/>
  <c r="H97" i="106"/>
  <c r="I95" i="105"/>
  <c r="C111" i="105"/>
  <c r="I97" i="105"/>
  <c r="I96" i="104"/>
  <c r="H95" i="104"/>
  <c r="H97" i="104"/>
  <c r="I96" i="103"/>
  <c r="H95" i="103"/>
  <c r="H97" i="103"/>
  <c r="I96" i="102"/>
  <c r="H95" i="102"/>
  <c r="H97" i="102"/>
  <c r="J19" i="111"/>
  <c r="J19" i="109"/>
  <c r="J19" i="106"/>
  <c r="I95" i="101"/>
  <c r="C111" i="101"/>
  <c r="I97" i="101"/>
  <c r="J19" i="101"/>
  <c r="H96" i="100"/>
  <c r="G95" i="100"/>
  <c r="G97" i="100"/>
  <c r="D111" i="112" l="1"/>
  <c r="C110" i="112"/>
  <c r="C112" i="112"/>
  <c r="D111" i="111"/>
  <c r="K19" i="111" s="1"/>
  <c r="C110" i="111"/>
  <c r="C112" i="111"/>
  <c r="I95" i="110"/>
  <c r="C111" i="110"/>
  <c r="I97" i="110"/>
  <c r="D111" i="109"/>
  <c r="K19" i="109" s="1"/>
  <c r="C110" i="109"/>
  <c r="C112" i="109"/>
  <c r="I95" i="108"/>
  <c r="C111" i="108"/>
  <c r="I97" i="108"/>
  <c r="C110" i="107"/>
  <c r="D111" i="107"/>
  <c r="C112" i="107"/>
  <c r="I95" i="106"/>
  <c r="C111" i="106"/>
  <c r="I97" i="106"/>
  <c r="C110" i="105"/>
  <c r="D111" i="105"/>
  <c r="C112" i="105"/>
  <c r="I95" i="104"/>
  <c r="C111" i="104"/>
  <c r="I97" i="104"/>
  <c r="I95" i="103"/>
  <c r="C111" i="103"/>
  <c r="I97" i="103"/>
  <c r="I95" i="102"/>
  <c r="I97" i="102"/>
  <c r="J19" i="102"/>
  <c r="J19" i="110"/>
  <c r="J19" i="107"/>
  <c r="J19" i="105"/>
  <c r="J19" i="103"/>
  <c r="C110" i="101"/>
  <c r="D111" i="101"/>
  <c r="C112" i="101"/>
  <c r="I96" i="100"/>
  <c r="H95" i="100"/>
  <c r="H97" i="100"/>
  <c r="E111" i="112" l="1"/>
  <c r="D110" i="112"/>
  <c r="D112" i="112"/>
  <c r="D110" i="111"/>
  <c r="D112" i="111"/>
  <c r="D111" i="110"/>
  <c r="C110" i="110"/>
  <c r="C112" i="110"/>
  <c r="D110" i="109"/>
  <c r="D112" i="109"/>
  <c r="D111" i="108"/>
  <c r="C112" i="108"/>
  <c r="C110" i="108"/>
  <c r="E111" i="107"/>
  <c r="D110" i="107"/>
  <c r="D112" i="107"/>
  <c r="D111" i="106"/>
  <c r="K19" i="106" s="1"/>
  <c r="C112" i="106"/>
  <c r="C110" i="106"/>
  <c r="E111" i="105"/>
  <c r="D110" i="105"/>
  <c r="D112" i="105"/>
  <c r="D111" i="104"/>
  <c r="K19" i="104" s="1"/>
  <c r="C112" i="104"/>
  <c r="C110" i="104"/>
  <c r="C110" i="103"/>
  <c r="D111" i="103"/>
  <c r="C112" i="103"/>
  <c r="J19" i="112"/>
  <c r="J19" i="108"/>
  <c r="J19" i="104"/>
  <c r="E111" i="101"/>
  <c r="D110" i="101"/>
  <c r="D112" i="101"/>
  <c r="I95" i="100"/>
  <c r="C111" i="100"/>
  <c r="I97" i="100"/>
  <c r="J19" i="100"/>
  <c r="E112" i="112" l="1"/>
  <c r="E110" i="112"/>
  <c r="E110" i="111"/>
  <c r="E111" i="110"/>
  <c r="D112" i="110"/>
  <c r="D110" i="110"/>
  <c r="E110" i="109"/>
  <c r="E111" i="108"/>
  <c r="D110" i="108"/>
  <c r="D112" i="108"/>
  <c r="E112" i="107"/>
  <c r="E110" i="107"/>
  <c r="D110" i="106"/>
  <c r="D112" i="106"/>
  <c r="E112" i="105"/>
  <c r="E110" i="105"/>
  <c r="D110" i="104"/>
  <c r="D112" i="104"/>
  <c r="E111" i="103"/>
  <c r="D110" i="103"/>
  <c r="D112" i="103"/>
  <c r="E112" i="101"/>
  <c r="E110" i="101"/>
  <c r="K19" i="101"/>
  <c r="D111" i="100"/>
  <c r="C112" i="100"/>
  <c r="C110" i="100"/>
  <c r="E110" i="110" l="1"/>
  <c r="E112" i="110"/>
  <c r="E110" i="108"/>
  <c r="E112" i="108"/>
  <c r="E110" i="106"/>
  <c r="E110" i="104"/>
  <c r="E112" i="103"/>
  <c r="E110" i="103"/>
  <c r="K19" i="110"/>
  <c r="K19" i="107"/>
  <c r="K19" i="105"/>
  <c r="K19" i="103"/>
  <c r="E111" i="100"/>
  <c r="D110" i="100"/>
  <c r="D112" i="100"/>
  <c r="K19" i="112" l="1"/>
  <c r="K19" i="108"/>
  <c r="E110" i="100"/>
  <c r="E112" i="100"/>
  <c r="K19" i="100"/>
  <c r="N37" i="86" l="1"/>
  <c r="M37" i="86"/>
  <c r="K37" i="86"/>
  <c r="J37" i="86"/>
  <c r="H37" i="86"/>
  <c r="G37" i="86"/>
  <c r="E37" i="86"/>
  <c r="D37" i="86"/>
  <c r="N31" i="86"/>
  <c r="M31" i="86"/>
  <c r="K31" i="86"/>
  <c r="J31" i="86"/>
  <c r="H31" i="86"/>
  <c r="G31" i="86"/>
  <c r="E31" i="86"/>
  <c r="P26" i="86" s="1"/>
  <c r="D31" i="86"/>
  <c r="N77" i="49"/>
  <c r="P72" i="49" s="1"/>
  <c r="C32" i="111" s="1"/>
  <c r="M77" i="49"/>
  <c r="K77" i="49"/>
  <c r="J77" i="49"/>
  <c r="H77" i="49"/>
  <c r="G77" i="49"/>
  <c r="E77" i="49"/>
  <c r="D77" i="49"/>
  <c r="O72" i="49" s="1"/>
  <c r="N71" i="49"/>
  <c r="P66" i="49" s="1"/>
  <c r="C32" i="110" s="1"/>
  <c r="M71" i="49"/>
  <c r="K71" i="49"/>
  <c r="J71" i="49"/>
  <c r="H71" i="49"/>
  <c r="G71" i="49"/>
  <c r="E71" i="49"/>
  <c r="D71" i="49"/>
  <c r="N65" i="49"/>
  <c r="P60" i="49" s="1"/>
  <c r="C32" i="109" s="1"/>
  <c r="M65" i="49"/>
  <c r="K65" i="49"/>
  <c r="J65" i="49"/>
  <c r="H65" i="49"/>
  <c r="G65" i="49"/>
  <c r="E65" i="49"/>
  <c r="D65" i="49"/>
  <c r="O60" i="49" s="1"/>
  <c r="N59" i="49"/>
  <c r="P54" i="49" s="1"/>
  <c r="C32" i="108" s="1"/>
  <c r="M59" i="49"/>
  <c r="K59" i="49"/>
  <c r="J59" i="49"/>
  <c r="H59" i="49"/>
  <c r="G59" i="49"/>
  <c r="E59" i="49"/>
  <c r="D59" i="49"/>
  <c r="O54" i="49" s="1"/>
  <c r="N53" i="49"/>
  <c r="P48" i="49" s="1"/>
  <c r="C32" i="107" s="1"/>
  <c r="M53" i="49"/>
  <c r="K53" i="49"/>
  <c r="J53" i="49"/>
  <c r="H53" i="49"/>
  <c r="G53" i="49"/>
  <c r="E53" i="49"/>
  <c r="D53" i="49"/>
  <c r="N47" i="49"/>
  <c r="P42" i="49" s="1"/>
  <c r="C32" i="106" s="1"/>
  <c r="M47" i="49"/>
  <c r="K47" i="49"/>
  <c r="J47" i="49"/>
  <c r="H47" i="49"/>
  <c r="G47" i="49"/>
  <c r="E47" i="49"/>
  <c r="D47" i="49"/>
  <c r="N41" i="49"/>
  <c r="P36" i="49" s="1"/>
  <c r="C32" i="105" s="1"/>
  <c r="M41" i="49"/>
  <c r="K41" i="49"/>
  <c r="J41" i="49"/>
  <c r="H41" i="49"/>
  <c r="G41" i="49"/>
  <c r="E41" i="49"/>
  <c r="D41" i="49"/>
  <c r="N35" i="49"/>
  <c r="P30" i="49" s="1"/>
  <c r="C32" i="104" s="1"/>
  <c r="M35" i="49"/>
  <c r="K35" i="49"/>
  <c r="J35" i="49"/>
  <c r="H35" i="49"/>
  <c r="G35" i="49"/>
  <c r="E35" i="49"/>
  <c r="D35" i="49"/>
  <c r="O30" i="49" s="1"/>
  <c r="N29" i="49"/>
  <c r="P24" i="49" s="1"/>
  <c r="C32" i="103" s="1"/>
  <c r="M29" i="49"/>
  <c r="K29" i="49"/>
  <c r="J29" i="49"/>
  <c r="H29" i="49"/>
  <c r="G29" i="49"/>
  <c r="E29" i="49"/>
  <c r="D29" i="49"/>
  <c r="N23" i="49"/>
  <c r="M23" i="49"/>
  <c r="K23" i="49"/>
  <c r="J23" i="49"/>
  <c r="H23" i="49"/>
  <c r="G23" i="49"/>
  <c r="E23" i="49"/>
  <c r="D23" i="49"/>
  <c r="O18" i="49" s="1"/>
  <c r="N17" i="49"/>
  <c r="P12" i="49" s="1"/>
  <c r="C32" i="101" s="1"/>
  <c r="M17" i="49"/>
  <c r="K17" i="49"/>
  <c r="J17" i="49"/>
  <c r="H17" i="49"/>
  <c r="G17" i="49"/>
  <c r="E17" i="49"/>
  <c r="D17" i="49"/>
  <c r="O12" i="49" s="1"/>
  <c r="N11" i="49"/>
  <c r="M11" i="49"/>
  <c r="M3" i="49" s="1"/>
  <c r="K11" i="49"/>
  <c r="K3" i="49" s="1"/>
  <c r="J11" i="49"/>
  <c r="J3" i="49" s="1"/>
  <c r="H11" i="49"/>
  <c r="H3" i="49" s="1"/>
  <c r="G11" i="49"/>
  <c r="G3" i="49" s="1"/>
  <c r="E11" i="49"/>
  <c r="D11" i="49"/>
  <c r="P18" i="49" l="1"/>
  <c r="C32" i="102" s="1"/>
  <c r="N3" i="49"/>
  <c r="P6" i="49"/>
  <c r="C32" i="112" s="1"/>
  <c r="O6" i="49"/>
  <c r="D3" i="49"/>
  <c r="E3" i="49"/>
  <c r="H50" i="21"/>
  <c r="H51" i="21" s="1"/>
  <c r="C42" i="105"/>
  <c r="C44" i="105" s="1"/>
  <c r="B35" i="105" s="1"/>
  <c r="O26" i="86"/>
  <c r="O32" i="86"/>
  <c r="P32" i="86"/>
  <c r="O42" i="49"/>
  <c r="C42" i="101"/>
  <c r="C44" i="101" s="1"/>
  <c r="B35" i="101" s="1"/>
  <c r="O66" i="49"/>
  <c r="O24" i="49"/>
  <c r="O36" i="49"/>
  <c r="O48" i="49"/>
  <c r="P3" i="49" l="1"/>
  <c r="O3" i="49"/>
  <c r="O50" i="21"/>
  <c r="O51" i="21" s="1"/>
  <c r="C42" i="112"/>
  <c r="C44" i="112" s="1"/>
  <c r="B35" i="112" s="1"/>
  <c r="N50" i="21"/>
  <c r="N51" i="21" s="1"/>
  <c r="C42" i="111"/>
  <c r="C44" i="111" s="1"/>
  <c r="B35" i="111" s="1"/>
  <c r="M50" i="21"/>
  <c r="M51" i="21" s="1"/>
  <c r="C42" i="110"/>
  <c r="C44" i="110" s="1"/>
  <c r="B35" i="110" s="1"/>
  <c r="L50" i="21"/>
  <c r="L51" i="21" s="1"/>
  <c r="C42" i="109"/>
  <c r="C44" i="109" s="1"/>
  <c r="B35" i="109" s="1"/>
  <c r="K50" i="21"/>
  <c r="K51" i="21" s="1"/>
  <c r="C42" i="108"/>
  <c r="C44" i="108" s="1"/>
  <c r="B35" i="108" s="1"/>
  <c r="J50" i="21"/>
  <c r="J51" i="21" s="1"/>
  <c r="C42" i="107"/>
  <c r="C44" i="107" s="1"/>
  <c r="B35" i="107" s="1"/>
  <c r="I50" i="21"/>
  <c r="I51" i="21" s="1"/>
  <c r="C42" i="106"/>
  <c r="C44" i="106" s="1"/>
  <c r="B35" i="106" s="1"/>
  <c r="G50" i="21"/>
  <c r="G51" i="21" s="1"/>
  <c r="C42" i="104"/>
  <c r="C44" i="104" s="1"/>
  <c r="B35" i="104" s="1"/>
  <c r="F50" i="21"/>
  <c r="F51" i="21" s="1"/>
  <c r="C42" i="103"/>
  <c r="C44" i="103" s="1"/>
  <c r="B35" i="103" s="1"/>
  <c r="E50" i="21"/>
  <c r="E51" i="21" s="1"/>
  <c r="C42" i="102"/>
  <c r="C44" i="102" s="1"/>
  <c r="B35" i="102" s="1"/>
  <c r="P23" i="86"/>
  <c r="D50" i="21"/>
  <c r="P50" i="21" l="1"/>
  <c r="O23" i="86"/>
  <c r="D62" i="21" l="1"/>
  <c r="E62" i="21"/>
  <c r="P5" i="21"/>
  <c r="O62" i="21" l="1"/>
  <c r="G62" i="21"/>
  <c r="G63" i="21" s="1"/>
  <c r="N62" i="21" l="1"/>
  <c r="N63" i="21" s="1"/>
  <c r="L62" i="21"/>
  <c r="J62" i="21"/>
  <c r="M62" i="21"/>
  <c r="F62" i="21"/>
  <c r="P48" i="21" l="1"/>
  <c r="P42" i="21"/>
  <c r="P22" i="21"/>
  <c r="D49" i="21" l="1"/>
  <c r="C53" i="21"/>
  <c r="C54" i="21"/>
  <c r="C55" i="21"/>
  <c r="C56" i="21"/>
  <c r="C57" i="21"/>
  <c r="C58" i="21"/>
  <c r="C59" i="21"/>
  <c r="C60" i="21"/>
  <c r="C61" i="21"/>
  <c r="C52" i="21"/>
  <c r="C40" i="21"/>
  <c r="C41" i="21"/>
  <c r="C42" i="21"/>
  <c r="C43" i="21"/>
  <c r="C44" i="21"/>
  <c r="C45" i="21"/>
  <c r="C46" i="21"/>
  <c r="C47" i="21"/>
  <c r="C48" i="21"/>
  <c r="C39" i="21"/>
  <c r="C28" i="21"/>
  <c r="C29" i="21"/>
  <c r="C30" i="21"/>
  <c r="C31" i="21"/>
  <c r="C32" i="21"/>
  <c r="C33" i="21"/>
  <c r="C34" i="21"/>
  <c r="C35" i="21"/>
  <c r="C36" i="21"/>
  <c r="C27" i="21"/>
  <c r="P36" i="21" l="1"/>
  <c r="P35" i="21"/>
  <c r="P34" i="21"/>
  <c r="P33" i="21"/>
  <c r="P32" i="21"/>
  <c r="P31" i="21"/>
  <c r="P30" i="21"/>
  <c r="P29" i="21"/>
  <c r="P28" i="21"/>
  <c r="D37" i="21"/>
  <c r="I63" i="21" l="1"/>
  <c r="I64" i="21" s="1"/>
  <c r="H63" i="21"/>
  <c r="H64" i="21" s="1"/>
  <c r="F63" i="21"/>
  <c r="F64" i="21" s="1"/>
  <c r="M63" i="21"/>
  <c r="M64" i="21" s="1"/>
  <c r="N64" i="21"/>
  <c r="J63" i="21"/>
  <c r="J64" i="21" s="1"/>
  <c r="G64" i="21"/>
  <c r="L63" i="21"/>
  <c r="L64" i="21" s="1"/>
  <c r="E63" i="21"/>
  <c r="E64" i="21" s="1"/>
  <c r="O63" i="21"/>
  <c r="O64" i="21" s="1"/>
  <c r="K63" i="21"/>
  <c r="K64" i="21" s="1"/>
  <c r="P27" i="21"/>
  <c r="P37" i="21" s="1"/>
  <c r="C17" i="21" l="1"/>
  <c r="C18" i="21"/>
  <c r="C19" i="21"/>
  <c r="C20" i="21"/>
  <c r="C21" i="21"/>
  <c r="C22" i="21"/>
  <c r="C23" i="21"/>
  <c r="C24" i="21"/>
  <c r="C25" i="21"/>
  <c r="C16" i="21"/>
  <c r="D51" i="21" l="1"/>
  <c r="D63" i="21" s="1"/>
  <c r="P19" i="21"/>
  <c r="P20" i="21"/>
  <c r="P18" i="21"/>
  <c r="P24" i="21"/>
  <c r="P16" i="21"/>
  <c r="P25" i="21"/>
  <c r="P17" i="21"/>
  <c r="P21" i="21"/>
  <c r="P23" i="21"/>
  <c r="P26" i="21" l="1"/>
  <c r="C7" i="21"/>
  <c r="C8" i="21"/>
  <c r="P8" i="21" l="1"/>
  <c r="P7" i="21"/>
  <c r="D15" i="21" l="1"/>
  <c r="D64" i="21" s="1"/>
  <c r="P9" i="21" l="1"/>
  <c r="P10" i="21"/>
  <c r="P11" i="21"/>
  <c r="P12" i="21"/>
  <c r="P13" i="21"/>
  <c r="P14" i="21"/>
  <c r="P6" i="21"/>
  <c r="P15" i="21" l="1"/>
  <c r="P39" i="21"/>
  <c r="C9" i="21" l="1"/>
  <c r="C10" i="21"/>
  <c r="C11" i="21"/>
  <c r="C12" i="21"/>
  <c r="C13" i="21"/>
  <c r="C14" i="21"/>
  <c r="P53" i="21" l="1"/>
  <c r="P45" i="21"/>
  <c r="P52" i="21"/>
  <c r="P54" i="21"/>
  <c r="P44" i="21"/>
  <c r="P59" i="21"/>
  <c r="P46" i="21"/>
  <c r="P47" i="21"/>
  <c r="P41" i="21"/>
  <c r="P55" i="21"/>
  <c r="P56" i="21"/>
  <c r="P43" i="21"/>
  <c r="P57" i="21"/>
  <c r="P60" i="21"/>
  <c r="P61" i="21"/>
  <c r="P40" i="21"/>
  <c r="P58" i="21"/>
  <c r="C6" i="21"/>
  <c r="C5" i="21"/>
  <c r="P62" i="21" l="1"/>
  <c r="P49" i="21"/>
  <c r="P51" i="21" s="1"/>
  <c r="P63" i="21" l="1"/>
  <c r="P64" i="21" s="1"/>
</calcChain>
</file>

<file path=xl/sharedStrings.xml><?xml version="1.0" encoding="utf-8"?>
<sst xmlns="http://schemas.openxmlformats.org/spreadsheetml/2006/main" count="1129" uniqueCount="190">
  <si>
    <t>貯蓄</t>
    <rPh sb="0" eb="2">
      <t>チョチク</t>
    </rPh>
    <phoneticPr fontId="1"/>
  </si>
  <si>
    <t>9月</t>
    <rPh sb="1" eb="2">
      <t>ガツ</t>
    </rPh>
    <phoneticPr fontId="1"/>
  </si>
  <si>
    <t>4月</t>
    <rPh sb="1" eb="2">
      <t>ガツ</t>
    </rPh>
    <phoneticPr fontId="1"/>
  </si>
  <si>
    <t>6月</t>
    <rPh sb="1" eb="2">
      <t>ガツ</t>
    </rPh>
    <phoneticPr fontId="1"/>
  </si>
  <si>
    <t>10月</t>
    <rPh sb="2" eb="3">
      <t>ガツ</t>
    </rPh>
    <phoneticPr fontId="1"/>
  </si>
  <si>
    <t>2月</t>
    <rPh sb="1" eb="2">
      <t>ガツ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</si>
  <si>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</si>
  <si>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</si>
  <si>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11月</t>
    <rPh sb="2" eb="3">
      <t>ガツ</t>
    </rPh>
    <phoneticPr fontId="1"/>
  </si>
  <si>
    <t>金額</t>
    <rPh sb="0" eb="2">
      <t>キンガク</t>
    </rPh>
    <phoneticPr fontId="1"/>
  </si>
  <si>
    <t>収入</t>
    <rPh sb="0" eb="2">
      <t>シュウニュウ</t>
    </rPh>
    <phoneticPr fontId="1"/>
  </si>
  <si>
    <t>費目</t>
    <rPh sb="0" eb="2">
      <t>ヒモク</t>
    </rPh>
    <phoneticPr fontId="1"/>
  </si>
  <si>
    <t>3月</t>
    <rPh sb="1" eb="2">
      <t>ガツ</t>
    </rPh>
    <phoneticPr fontId="1"/>
  </si>
  <si>
    <t>5月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</si>
  <si>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</si>
  <si>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</si>
  <si>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収入</t>
    <rPh sb="0" eb="2">
      <t>シュウニュウ</t>
    </rPh>
    <phoneticPr fontId="1"/>
  </si>
  <si>
    <t>合計</t>
    <rPh sb="0" eb="2">
      <t>ゴウケイ</t>
    </rPh>
    <phoneticPr fontId="1"/>
  </si>
  <si>
    <t>計</t>
    <rPh sb="0" eb="1">
      <t>ケイ</t>
    </rPh>
    <phoneticPr fontId="1"/>
  </si>
  <si>
    <t>項目</t>
    <rPh sb="0" eb="2">
      <t>コウモク</t>
    </rPh>
    <phoneticPr fontId="1"/>
  </si>
  <si>
    <t>特別費</t>
    <rPh sb="0" eb="2">
      <t>トクベツ</t>
    </rPh>
    <rPh sb="2" eb="3">
      <t>ヒ</t>
    </rPh>
    <phoneticPr fontId="1"/>
  </si>
  <si>
    <t>収入</t>
    <rPh sb="0" eb="2">
      <t>シュウニュウ</t>
    </rPh>
    <phoneticPr fontId="1"/>
  </si>
  <si>
    <t>収支表</t>
    <rPh sb="0" eb="2">
      <t>シュウシ</t>
    </rPh>
    <rPh sb="2" eb="3">
      <t>ヒョウ</t>
    </rPh>
    <phoneticPr fontId="1"/>
  </si>
  <si>
    <t>貯蓄合計</t>
    <rPh sb="0" eb="2">
      <t>チョチク</t>
    </rPh>
    <rPh sb="2" eb="4">
      <t>ゴウケイ</t>
    </rPh>
    <phoneticPr fontId="1"/>
  </si>
  <si>
    <t>税金</t>
    <rPh sb="0" eb="2">
      <t>ゼイキン</t>
    </rPh>
    <phoneticPr fontId="1"/>
  </si>
  <si>
    <t>税金合計</t>
    <rPh sb="0" eb="2">
      <t>ゼイキン</t>
    </rPh>
    <rPh sb="2" eb="4">
      <t>ゴウケイ</t>
    </rPh>
    <phoneticPr fontId="1"/>
  </si>
  <si>
    <t>収入合計</t>
    <rPh sb="0" eb="2">
      <t>シュウニュウ</t>
    </rPh>
    <rPh sb="2" eb="4">
      <t>ゴウケイ</t>
    </rPh>
    <phoneticPr fontId="1"/>
  </si>
  <si>
    <t>住居費</t>
  </si>
  <si>
    <t>支出合計</t>
    <rPh sb="0" eb="2">
      <t>シシュツ</t>
    </rPh>
    <rPh sb="2" eb="4">
      <t>ゴウケイ</t>
    </rPh>
    <phoneticPr fontId="1"/>
  </si>
  <si>
    <t>健康保険</t>
    <rPh sb="0" eb="2">
      <t>ケンコウ</t>
    </rPh>
    <rPh sb="2" eb="4">
      <t>ホケン</t>
    </rPh>
    <phoneticPr fontId="1"/>
  </si>
  <si>
    <t>所得税</t>
    <rPh sb="0" eb="3">
      <t>ショトクゼイ</t>
    </rPh>
    <phoneticPr fontId="1"/>
  </si>
  <si>
    <t>住民税</t>
    <rPh sb="0" eb="3">
      <t>ジュウミンゼイ</t>
    </rPh>
    <phoneticPr fontId="1"/>
  </si>
  <si>
    <t>介護保険</t>
    <rPh sb="0" eb="2">
      <t>カイゴ</t>
    </rPh>
    <rPh sb="2" eb="4">
      <t>ホケン</t>
    </rPh>
    <phoneticPr fontId="1"/>
  </si>
  <si>
    <t>厚生年金</t>
    <rPh sb="0" eb="2">
      <t>コウセイ</t>
    </rPh>
    <rPh sb="2" eb="4">
      <t>ネンキン</t>
    </rPh>
    <phoneticPr fontId="1"/>
  </si>
  <si>
    <t>固定費</t>
    <rPh sb="0" eb="3">
      <t>コテイヒ</t>
    </rPh>
    <phoneticPr fontId="1"/>
  </si>
  <si>
    <t>変動費</t>
    <rPh sb="0" eb="2">
      <t>ヘンドウ</t>
    </rPh>
    <rPh sb="2" eb="3">
      <t>ヒ</t>
    </rPh>
    <phoneticPr fontId="1"/>
  </si>
  <si>
    <t>社会保険・税金</t>
    <rPh sb="0" eb="2">
      <t>シャカイ</t>
    </rPh>
    <rPh sb="2" eb="4">
      <t>ホケン</t>
    </rPh>
    <rPh sb="5" eb="7">
      <t>ゼイキン</t>
    </rPh>
    <phoneticPr fontId="1"/>
  </si>
  <si>
    <t>特別費合計</t>
    <rPh sb="0" eb="2">
      <t>トクベツ</t>
    </rPh>
    <rPh sb="2" eb="3">
      <t>ヒ</t>
    </rPh>
    <rPh sb="3" eb="5">
      <t>ゴウケイ</t>
    </rPh>
    <phoneticPr fontId="1"/>
  </si>
  <si>
    <t>特別費</t>
    <rPh sb="0" eb="2">
      <t>トクベツ</t>
    </rPh>
    <rPh sb="2" eb="3">
      <t>ヒ</t>
    </rPh>
    <phoneticPr fontId="1"/>
  </si>
  <si>
    <t>変動費</t>
    <rPh sb="0" eb="2">
      <t>ヘンドウ</t>
    </rPh>
    <rPh sb="2" eb="3">
      <t>ヒ</t>
    </rPh>
    <phoneticPr fontId="1"/>
  </si>
  <si>
    <t>予算</t>
    <rPh sb="0" eb="2">
      <t>ヨサン</t>
    </rPh>
    <phoneticPr fontId="1"/>
  </si>
  <si>
    <t>決まっている支出</t>
    <rPh sb="0" eb="1">
      <t>キ</t>
    </rPh>
    <rPh sb="6" eb="8">
      <t>シシュツ</t>
    </rPh>
    <phoneticPr fontId="1"/>
  </si>
  <si>
    <t>変動費合計</t>
    <rPh sb="0" eb="2">
      <t>ヘンドウ</t>
    </rPh>
    <rPh sb="2" eb="3">
      <t>ヒ</t>
    </rPh>
    <rPh sb="3" eb="5">
      <t>ゴウケイ</t>
    </rPh>
    <phoneticPr fontId="1"/>
  </si>
  <si>
    <t>収入ー支出</t>
    <rPh sb="0" eb="2">
      <t>シュウニュウ</t>
    </rPh>
    <rPh sb="3" eb="5">
      <t>シシュツ</t>
    </rPh>
    <phoneticPr fontId="1"/>
  </si>
  <si>
    <t>固定費合計</t>
    <rPh sb="0" eb="3">
      <t>コテイヒ</t>
    </rPh>
    <rPh sb="3" eb="5">
      <t>ゴウケイ</t>
    </rPh>
    <phoneticPr fontId="1"/>
  </si>
  <si>
    <t>メモ</t>
    <phoneticPr fontId="1"/>
  </si>
  <si>
    <t>自己投資</t>
    <rPh sb="0" eb="4">
      <t>ジコトウシ</t>
    </rPh>
    <phoneticPr fontId="1"/>
  </si>
  <si>
    <t>自己投資合計</t>
    <rPh sb="0" eb="4">
      <t>ジコトウシ</t>
    </rPh>
    <rPh sb="4" eb="6">
      <t>ゴウケイ</t>
    </rPh>
    <phoneticPr fontId="1"/>
  </si>
  <si>
    <t>食費</t>
    <rPh sb="0" eb="2">
      <t>ショクヒ</t>
    </rPh>
    <phoneticPr fontId="1"/>
  </si>
  <si>
    <t>夫</t>
    <rPh sb="0" eb="1">
      <t>オット</t>
    </rPh>
    <phoneticPr fontId="1"/>
  </si>
  <si>
    <t>曜日</t>
    <rPh sb="0" eb="2">
      <t>ヨウビ</t>
    </rPh>
    <phoneticPr fontId="1"/>
  </si>
  <si>
    <r>
      <rPr>
        <vertAlign val="superscript"/>
        <sz val="12"/>
        <color theme="1" tint="0.34998626667073579"/>
        <rFont val="メイリオ"/>
        <family val="3"/>
        <charset val="128"/>
      </rPr>
      <t>費目</t>
    </r>
    <r>
      <rPr>
        <vertAlign val="superscript"/>
        <sz val="10"/>
        <color theme="1" tint="0.34998626667073579"/>
        <rFont val="メイリオ"/>
        <family val="3"/>
        <charset val="128"/>
      </rPr>
      <t>　</t>
    </r>
    <r>
      <rPr>
        <sz val="8"/>
        <color theme="1" tint="0.34998626667073579"/>
        <rFont val="メイリオ"/>
        <family val="3"/>
        <charset val="128"/>
      </rPr>
      <t>　</t>
    </r>
    <r>
      <rPr>
        <vertAlign val="subscript"/>
        <sz val="12"/>
        <color theme="1" tint="0.34998626667073579"/>
        <rFont val="メイリオ"/>
        <family val="3"/>
        <charset val="128"/>
      </rPr>
      <t>日付</t>
    </r>
    <rPh sb="0" eb="2">
      <t>ヒモク</t>
    </rPh>
    <rPh sb="4" eb="6">
      <t>ヒヅケ</t>
    </rPh>
    <phoneticPr fontId="1"/>
  </si>
  <si>
    <t>こども貯金</t>
    <rPh sb="3" eb="5">
      <t>チョキン</t>
    </rPh>
    <phoneticPr fontId="1"/>
  </si>
  <si>
    <t>特別費</t>
    <rPh sb="0" eb="3">
      <t>トクベツヒ</t>
    </rPh>
    <phoneticPr fontId="1"/>
  </si>
  <si>
    <t>毎月の入力</t>
    <rPh sb="0" eb="2">
      <t>マイツキ</t>
    </rPh>
    <rPh sb="3" eb="5">
      <t>ニュウリョク</t>
    </rPh>
    <phoneticPr fontId="1"/>
  </si>
  <si>
    <t>収支表</t>
    <rPh sb="0" eb="3">
      <t>シュウシヒョウ</t>
    </rPh>
    <phoneticPr fontId="1"/>
  </si>
  <si>
    <t>住居費</t>
    <phoneticPr fontId="1"/>
  </si>
  <si>
    <t>妻パート</t>
    <rPh sb="0" eb="1">
      <t>ツマ</t>
    </rPh>
    <phoneticPr fontId="1"/>
  </si>
  <si>
    <t>ボーナス</t>
    <phoneticPr fontId="1"/>
  </si>
  <si>
    <t>児童手当</t>
    <rPh sb="0" eb="4">
      <t>ジドウテアテ</t>
    </rPh>
    <phoneticPr fontId="1"/>
  </si>
  <si>
    <t>iDeco</t>
    <phoneticPr fontId="1"/>
  </si>
  <si>
    <t>水道</t>
    <rPh sb="0" eb="2">
      <t>スイドウ</t>
    </rPh>
    <phoneticPr fontId="1"/>
  </si>
  <si>
    <t>ガス</t>
    <phoneticPr fontId="1"/>
  </si>
  <si>
    <t>電気</t>
    <rPh sb="0" eb="2">
      <t>デンキ</t>
    </rPh>
    <phoneticPr fontId="1"/>
  </si>
  <si>
    <t>車費</t>
    <rPh sb="0" eb="1">
      <t>クルマ</t>
    </rPh>
    <rPh sb="1" eb="2">
      <t>ヒ</t>
    </rPh>
    <phoneticPr fontId="1"/>
  </si>
  <si>
    <t>教育費</t>
    <rPh sb="0" eb="3">
      <t>キョウイクヒ</t>
    </rPh>
    <phoneticPr fontId="1"/>
  </si>
  <si>
    <t>通信費</t>
    <rPh sb="0" eb="3">
      <t>ツウシンヒ</t>
    </rPh>
    <phoneticPr fontId="1"/>
  </si>
  <si>
    <t>外食費</t>
    <rPh sb="0" eb="3">
      <t>ガイショクヒ</t>
    </rPh>
    <phoneticPr fontId="1"/>
  </si>
  <si>
    <t>日用品</t>
    <rPh sb="0" eb="3">
      <t>ニチヨウヒン</t>
    </rPh>
    <phoneticPr fontId="1"/>
  </si>
  <si>
    <t>娯楽費</t>
    <rPh sb="0" eb="3">
      <t>ゴラクヒ</t>
    </rPh>
    <phoneticPr fontId="1"/>
  </si>
  <si>
    <t>美容費</t>
    <rPh sb="0" eb="3">
      <t>ビヨウヒ</t>
    </rPh>
    <phoneticPr fontId="1"/>
  </si>
  <si>
    <t>交際費</t>
    <rPh sb="0" eb="3">
      <t>コウサイヒ</t>
    </rPh>
    <phoneticPr fontId="1"/>
  </si>
  <si>
    <t>その他</t>
    <rPh sb="2" eb="3">
      <t>タ</t>
    </rPh>
    <phoneticPr fontId="1"/>
  </si>
  <si>
    <t>交際費</t>
    <rPh sb="0" eb="3">
      <t xml:space="preserve">コウサイヒ </t>
    </rPh>
    <phoneticPr fontId="1"/>
  </si>
  <si>
    <t>娯楽費</t>
    <rPh sb="0" eb="3">
      <t xml:space="preserve">ゴラクヒ </t>
    </rPh>
    <phoneticPr fontId="1"/>
  </si>
  <si>
    <t>年払い費</t>
    <rPh sb="0" eb="2">
      <t xml:space="preserve">ネンバライヒ </t>
    </rPh>
    <phoneticPr fontId="1"/>
  </si>
  <si>
    <t>記入した内容が毎月の入力と収支表に反映されます。</t>
    <rPh sb="0" eb="2">
      <t xml:space="preserve">キニュウ </t>
    </rPh>
    <rPh sb="4" eb="6">
      <t xml:space="preserve">ナイヨウ </t>
    </rPh>
    <rPh sb="7" eb="9">
      <t xml:space="preserve">マイツキ </t>
    </rPh>
    <rPh sb="10" eb="12">
      <t xml:space="preserve">ニュウリョク </t>
    </rPh>
    <rPh sb="13" eb="16">
      <t xml:space="preserve">シュウシヒョウ </t>
    </rPh>
    <rPh sb="17" eb="19">
      <t xml:space="preserve">ハンエイ </t>
    </rPh>
    <phoneticPr fontId="1"/>
  </si>
  <si>
    <t>1年に発生する特別費を月別に洗い出します。</t>
    <rPh sb="1" eb="2">
      <t xml:space="preserve">ネン </t>
    </rPh>
    <rPh sb="3" eb="5">
      <t xml:space="preserve">ハッセイ </t>
    </rPh>
    <rPh sb="7" eb="10">
      <t xml:space="preserve">トクベツヒ </t>
    </rPh>
    <rPh sb="11" eb="12">
      <t xml:space="preserve">ツキ </t>
    </rPh>
    <rPh sb="12" eb="13">
      <t xml:space="preserve">ベツ </t>
    </rPh>
    <rPh sb="14" eb="15">
      <t xml:space="preserve">アライダシマス </t>
    </rPh>
    <phoneticPr fontId="1"/>
  </si>
  <si>
    <t>特別費の金額は毎月のシートに合計金額が反映されます。</t>
    <rPh sb="0" eb="1">
      <t xml:space="preserve">トクベツヒ </t>
    </rPh>
    <rPh sb="3" eb="4">
      <t>ノ</t>
    </rPh>
    <rPh sb="4" eb="6">
      <t xml:space="preserve">キンガク </t>
    </rPh>
    <rPh sb="7" eb="9">
      <t xml:space="preserve">マイツキ </t>
    </rPh>
    <rPh sb="14" eb="16">
      <t xml:space="preserve">ゴウケイ </t>
    </rPh>
    <rPh sb="16" eb="18">
      <t xml:space="preserve">キンガク </t>
    </rPh>
    <rPh sb="19" eb="21">
      <t xml:space="preserve">ハンエイ </t>
    </rPh>
    <phoneticPr fontId="1"/>
  </si>
  <si>
    <t>毎月の入力内容が年間の収支表に反映されます。</t>
    <rPh sb="0" eb="2">
      <t xml:space="preserve">マイツキ </t>
    </rPh>
    <rPh sb="3" eb="5">
      <t xml:space="preserve">ニュウリョク </t>
    </rPh>
    <rPh sb="5" eb="7">
      <t xml:space="preserve">ナイヨウ </t>
    </rPh>
    <rPh sb="8" eb="10">
      <t xml:space="preserve">ネンカン </t>
    </rPh>
    <rPh sb="11" eb="14">
      <t xml:space="preserve">シュウシヒョウ </t>
    </rPh>
    <rPh sb="15" eb="17">
      <t xml:space="preserve">ハンエイ </t>
    </rPh>
    <phoneticPr fontId="1"/>
  </si>
  <si>
    <t>セルB4をクリックして空白セルまたは０のチェックを外してください。</t>
    <rPh sb="11" eb="13">
      <t xml:space="preserve">クウハクセル </t>
    </rPh>
    <rPh sb="25" eb="26">
      <t xml:space="preserve">ハズシテクダサイ </t>
    </rPh>
    <phoneticPr fontId="1"/>
  </si>
  <si>
    <t>詳しくは、</t>
    <rPh sb="0" eb="1">
      <t xml:space="preserve">クワシクハ </t>
    </rPh>
    <phoneticPr fontId="1"/>
  </si>
  <si>
    <t>をご参照ください。</t>
    <phoneticPr fontId="1"/>
  </si>
  <si>
    <t>元日</t>
  </si>
  <si>
    <t>成人の日</t>
  </si>
  <si>
    <t>建国記念の日</t>
  </si>
  <si>
    <t>開始日</t>
    <rPh sb="0" eb="2">
      <t>カイシ</t>
    </rPh>
    <rPh sb="2" eb="3">
      <t>ヒ</t>
    </rPh>
    <phoneticPr fontId="1"/>
  </si>
  <si>
    <t>天皇誕生日</t>
  </si>
  <si>
    <t>日始まり</t>
    <rPh sb="0" eb="1">
      <t>ニチ</t>
    </rPh>
    <rPh sb="1" eb="2">
      <t>ハジ</t>
    </rPh>
    <phoneticPr fontId="1"/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</si>
  <si>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</si>
  <si>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</si>
  <si>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</si>
  <si>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</si>
  <si>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</si>
  <si>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</si>
  <si>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</si>
  <si>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</si>
  <si>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</si>
  <si>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文化の日</t>
  </si>
  <si>
    <t>①社会保険・税金</t>
    <rPh sb="1" eb="3">
      <t>シャカイ</t>
    </rPh>
    <rPh sb="3" eb="5">
      <t>ホケン</t>
    </rPh>
    <rPh sb="6" eb="8">
      <t>ゼイキン</t>
    </rPh>
    <phoneticPr fontId="1"/>
  </si>
  <si>
    <t>②貯蓄</t>
    <rPh sb="1" eb="3">
      <t>チョチク</t>
    </rPh>
    <phoneticPr fontId="1"/>
  </si>
  <si>
    <t>③自己投資</t>
    <rPh sb="1" eb="5">
      <t>ジコトウシ</t>
    </rPh>
    <phoneticPr fontId="1"/>
  </si>
  <si>
    <t>④固定費</t>
    <rPh sb="1" eb="4">
      <t>コテイヒ</t>
    </rPh>
    <phoneticPr fontId="1"/>
  </si>
  <si>
    <t>➄変動費</t>
    <rPh sb="1" eb="3">
      <t>ヘンドウ</t>
    </rPh>
    <rPh sb="3" eb="4">
      <t>ヒ</t>
    </rPh>
    <phoneticPr fontId="1"/>
  </si>
  <si>
    <t>⑥特別費合計</t>
    <rPh sb="1" eb="3">
      <t>トクベツ</t>
    </rPh>
    <rPh sb="3" eb="4">
      <t>ヒ</t>
    </rPh>
    <rPh sb="4" eb="6">
      <t>ゴウケイ</t>
    </rPh>
    <phoneticPr fontId="1"/>
  </si>
  <si>
    <t>合計</t>
    <rPh sb="0" eb="2">
      <t>ゴウケイ</t>
    </rPh>
    <phoneticPr fontId="1"/>
  </si>
  <si>
    <t>費目名</t>
    <rPh sb="0" eb="3">
      <t>ヒモクメイ</t>
    </rPh>
    <phoneticPr fontId="1"/>
  </si>
  <si>
    <t>1月</t>
    <rPh sb="1" eb="2">
      <t>ガツ</t>
    </rPh>
    <phoneticPr fontId="46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</si>
  <si>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</si>
  <si>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</si>
  <si>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</si>
  <si>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</si>
  <si>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</si>
  <si>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</si>
  <si>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</si>
  <si>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</si>
  <si>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</si>
  <si>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</si>
  <si>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</si>
  <si>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予算</t>
    <rPh sb="0" eb="2">
      <t>ヨサン</t>
    </rPh>
    <phoneticPr fontId="1"/>
  </si>
  <si>
    <t>金額</t>
    <rPh sb="0" eb="2">
      <t>キンガク</t>
    </rPh>
    <phoneticPr fontId="1"/>
  </si>
  <si>
    <t>項目名</t>
    <rPh sb="0" eb="3">
      <t>コウモクメイ</t>
    </rPh>
    <phoneticPr fontId="46"/>
  </si>
  <si>
    <t>合計</t>
    <rPh sb="0" eb="2">
      <t>ゴウケイ</t>
    </rPh>
    <phoneticPr fontId="46"/>
  </si>
  <si>
    <t>設定</t>
    <rPh sb="0" eb="2">
      <t>セッテイ</t>
    </rPh>
    <phoneticPr fontId="1"/>
  </si>
  <si>
    <t>イベント</t>
  </si>
  <si>
    <t>旅行</t>
    <rPh sb="0" eb="2">
      <t>リョコウ</t>
    </rPh>
    <phoneticPr fontId="1"/>
  </si>
  <si>
    <t>開始日の設定をするとすべての月のシートの日付が設定されます。</t>
    <rPh sb="0" eb="2">
      <t>カイシ</t>
    </rPh>
    <rPh sb="2" eb="3">
      <t>ビ</t>
    </rPh>
    <rPh sb="4" eb="6">
      <t>セッテイ</t>
    </rPh>
    <rPh sb="14" eb="15">
      <t>ツキ</t>
    </rPh>
    <rPh sb="20" eb="22">
      <t>ヒヅケ</t>
    </rPh>
    <rPh sb="23" eb="25">
      <t>セッテイ</t>
    </rPh>
    <phoneticPr fontId="1"/>
  </si>
  <si>
    <t>設定で項目の内容を記入します。</t>
    <rPh sb="0" eb="2">
      <t>セッテイ</t>
    </rPh>
    <rPh sb="3" eb="5">
      <t xml:space="preserve">コウモク </t>
    </rPh>
    <rPh sb="6" eb="8">
      <t xml:space="preserve">ナイヨウ </t>
    </rPh>
    <rPh sb="9" eb="11">
      <t xml:space="preserve">キニュウシマス </t>
    </rPh>
    <phoneticPr fontId="1"/>
  </si>
  <si>
    <t>特別費の費目名を記入します。</t>
    <rPh sb="0" eb="3">
      <t xml:space="preserve">トクベツヒ </t>
    </rPh>
    <rPh sb="4" eb="6">
      <t xml:space="preserve">ヒモク </t>
    </rPh>
    <rPh sb="6" eb="7">
      <t xml:space="preserve">メイ </t>
    </rPh>
    <rPh sb="8" eb="10">
      <t xml:space="preserve">キニュウシマス </t>
    </rPh>
    <phoneticPr fontId="1"/>
  </si>
  <si>
    <t>日</t>
  </si>
  <si>
    <t>月</t>
  </si>
  <si>
    <t>振替休日</t>
  </si>
  <si>
    <t>土</t>
  </si>
  <si>
    <t>木</t>
  </si>
  <si>
    <t>火</t>
  </si>
  <si>
    <t>水</t>
  </si>
  <si>
    <t>金</t>
  </si>
  <si>
    <t>スポーツの日</t>
  </si>
  <si>
    <t>変動費週間推移</t>
    <rPh sb="0" eb="3">
      <t>ヘンドウヒ</t>
    </rPh>
    <rPh sb="3" eb="5">
      <t>シュウカン</t>
    </rPh>
    <rPh sb="5" eb="7">
      <t>スイイ</t>
    </rPh>
    <phoneticPr fontId="1"/>
  </si>
  <si>
    <t>今月の予算</t>
    <rPh sb="0" eb="2">
      <t>コンゲツ</t>
    </rPh>
    <rPh sb="3" eb="5">
      <t>ヨサン</t>
    </rPh>
    <phoneticPr fontId="1"/>
  </si>
  <si>
    <t>収入</t>
  </si>
  <si>
    <t>税金</t>
  </si>
  <si>
    <t>貯蓄</t>
  </si>
  <si>
    <t>固定費</t>
  </si>
  <si>
    <t>特別費</t>
  </si>
  <si>
    <t>変動費</t>
  </si>
  <si>
    <t>合計</t>
  </si>
  <si>
    <t>ガス</t>
  </si>
  <si>
    <t>１月家計簿</t>
    <rPh sb="1" eb="2">
      <t>ガツ</t>
    </rPh>
    <rPh sb="2" eb="5">
      <t>カケイボ</t>
    </rPh>
    <phoneticPr fontId="1"/>
  </si>
  <si>
    <t>費目別消費割合</t>
    <rPh sb="0" eb="3">
      <t>ヒモクベツ</t>
    </rPh>
    <rPh sb="3" eb="7">
      <t>ショウヒワリアイ</t>
    </rPh>
    <phoneticPr fontId="1"/>
  </si>
  <si>
    <t>ボーナス</t>
  </si>
  <si>
    <t>所得税</t>
  </si>
  <si>
    <t>住民税</t>
  </si>
  <si>
    <t>健康保険</t>
  </si>
  <si>
    <t>厚生年金</t>
  </si>
  <si>
    <t>こども</t>
  </si>
  <si>
    <t>投資</t>
  </si>
  <si>
    <t>水道</t>
  </si>
  <si>
    <t>電気</t>
  </si>
  <si>
    <t>車費</t>
  </si>
  <si>
    <t>教育費</t>
  </si>
  <si>
    <t>通信費</t>
  </si>
  <si>
    <t>食費</t>
  </si>
  <si>
    <t>外食費</t>
  </si>
  <si>
    <t>日用品</t>
  </si>
  <si>
    <t>娯楽費</t>
  </si>
  <si>
    <t>美容費</t>
  </si>
  <si>
    <t>交際費</t>
  </si>
  <si>
    <t>その他</t>
  </si>
  <si>
    <t>設定シート</t>
    <rPh sb="0" eb="2">
      <t>セッテイ</t>
    </rPh>
    <phoneticPr fontId="1"/>
  </si>
  <si>
    <t>セルB51をクリックして空白セルまたは０のチェックを外してください。</t>
    <rPh sb="12" eb="14">
      <t xml:space="preserve">クウハクセル </t>
    </rPh>
    <rPh sb="26" eb="27">
      <t xml:space="preserve">ハズシテクダサイ </t>
    </rPh>
    <phoneticPr fontId="1"/>
  </si>
  <si>
    <t>←手入力</t>
    <rPh sb="1" eb="4">
      <t>テニュウリョク</t>
    </rPh>
    <phoneticPr fontId="1"/>
  </si>
  <si>
    <t>グラフと表を再表示する場合は2をクリック。</t>
    <rPh sb="4" eb="5">
      <t>ヒョウ</t>
    </rPh>
    <rPh sb="6" eb="9">
      <t>サイヒョウジ</t>
    </rPh>
    <rPh sb="11" eb="13">
      <t>バアイ</t>
    </rPh>
    <phoneticPr fontId="1"/>
  </si>
  <si>
    <t>左上の1のマークをクリックすると表とグラフ部分が非表示になります。</t>
    <rPh sb="0" eb="1">
      <t>ヒダリ</t>
    </rPh>
    <rPh sb="1" eb="2">
      <t>ウエ</t>
    </rPh>
    <rPh sb="16" eb="17">
      <t>ヒョウ</t>
    </rPh>
    <rPh sb="21" eb="23">
      <t>ブブン</t>
    </rPh>
    <rPh sb="24" eb="27">
      <t>ヒヒョウジ</t>
    </rPh>
    <phoneticPr fontId="1"/>
  </si>
  <si>
    <t>サンプル参照</t>
    <rPh sb="4" eb="6">
      <t xml:space="preserve">サンショウ </t>
    </rPh>
    <phoneticPr fontId="1"/>
  </si>
  <si>
    <t>数式の入っているセルにロックをかけいています。</t>
    <rPh sb="0" eb="2">
      <t xml:space="preserve">スウシキ </t>
    </rPh>
    <rPh sb="3" eb="4">
      <t xml:space="preserve">ハイッテイル </t>
    </rPh>
    <phoneticPr fontId="1"/>
  </si>
  <si>
    <t>ロックを外す場合は、校閲ーシートの保護解除をクリック</t>
    <rPh sb="4" eb="5">
      <t xml:space="preserve">ハズス </t>
    </rPh>
    <rPh sb="6" eb="8">
      <t xml:space="preserve">バアイ </t>
    </rPh>
    <rPh sb="10" eb="12">
      <t xml:space="preserve">コウエツ </t>
    </rPh>
    <rPh sb="17" eb="19">
      <t xml:space="preserve">ホゴ </t>
    </rPh>
    <rPh sb="19" eb="21">
      <t xml:space="preserve">カイジョ </t>
    </rPh>
    <phoneticPr fontId="1"/>
  </si>
  <si>
    <t>パスコード：1234</t>
    <phoneticPr fontId="1"/>
  </si>
  <si>
    <t>https://ari-mama.com/excel-kakeibo-2023/</t>
    <phoneticPr fontId="1"/>
  </si>
  <si>
    <t>12月家計簿</t>
    <rPh sb="2" eb="3">
      <t>ガツ</t>
    </rPh>
    <rPh sb="3" eb="6">
      <t>カケイボ</t>
    </rPh>
    <phoneticPr fontId="1"/>
  </si>
  <si>
    <t>2月家計簿</t>
    <rPh sb="1" eb="2">
      <t>ガツ</t>
    </rPh>
    <rPh sb="2" eb="5">
      <t>カケイボ</t>
    </rPh>
    <phoneticPr fontId="1"/>
  </si>
  <si>
    <t>3月家計簿</t>
    <rPh sb="1" eb="2">
      <t>ガツ</t>
    </rPh>
    <rPh sb="2" eb="5">
      <t>カケイボ</t>
    </rPh>
    <phoneticPr fontId="1"/>
  </si>
  <si>
    <t>4月家計簿</t>
    <rPh sb="1" eb="2">
      <t>ガツ</t>
    </rPh>
    <rPh sb="2" eb="5">
      <t>カケイボ</t>
    </rPh>
    <phoneticPr fontId="1"/>
  </si>
  <si>
    <t>5月家計簿</t>
    <rPh sb="1" eb="2">
      <t>ガツ</t>
    </rPh>
    <rPh sb="2" eb="5">
      <t>カケイボ</t>
    </rPh>
    <phoneticPr fontId="1"/>
  </si>
  <si>
    <t>6月家計簿</t>
    <rPh sb="1" eb="2">
      <t>ガツ</t>
    </rPh>
    <rPh sb="2" eb="5">
      <t>カケイボ</t>
    </rPh>
    <phoneticPr fontId="1"/>
  </si>
  <si>
    <t>7月家計簿</t>
    <rPh sb="1" eb="2">
      <t>ガツ</t>
    </rPh>
    <rPh sb="2" eb="5">
      <t>カケイボ</t>
    </rPh>
    <phoneticPr fontId="1"/>
  </si>
  <si>
    <t>8月家計簿</t>
    <rPh sb="1" eb="2">
      <t>ガツ</t>
    </rPh>
    <rPh sb="2" eb="5">
      <t>カケイボ</t>
    </rPh>
    <phoneticPr fontId="1"/>
  </si>
  <si>
    <t>9月家計簿</t>
    <rPh sb="1" eb="2">
      <t>ガツ</t>
    </rPh>
    <rPh sb="2" eb="5">
      <t>カケイボ</t>
    </rPh>
    <phoneticPr fontId="1"/>
  </si>
  <si>
    <t>10月家計簿</t>
    <rPh sb="2" eb="3">
      <t>ガツ</t>
    </rPh>
    <rPh sb="3" eb="6">
      <t>カケイボ</t>
    </rPh>
    <phoneticPr fontId="1"/>
  </si>
  <si>
    <t>11月家計簿</t>
    <rPh sb="2" eb="3">
      <t>ガツ</t>
    </rPh>
    <rPh sb="3" eb="6">
      <t>カケイボ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</si>
</sst>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76" formatCode="&quot;¥&quot;#,##0_);\(&quot;¥&quot;#,##0\)"/>
    <numFmt numFmtId="177" formatCode="&quot;¥&quot;#,##0_);[Red]\(&quot;¥&quot;#,##0\)"/>
    <numFmt numFmtId="178" formatCode="#"/>
    <numFmt numFmtId="179" formatCode="d"/>
    <numFmt numFmtId="180" formatCode="aaa"/>
    <numFmt numFmtId="181" formatCode="[$¥-411]#,##0;[$¥-411]#,##0"/>
    <numFmt numFmtId="182" formatCode="[$¥-411]#,##0;[Red]\-[$¥-411]#,##0"/>
  </numFmts>
  <fonts count="80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b/>
      <sz val="26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2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2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1"/>
      <name val="游ゴシック"/>
      <family val="3"/>
      <charset val="128"/>
    </font>
    <font>
      <sz val="11"/>
      <color theme="0"/>
      <name val="游ゴシック"/>
      <family val="3"/>
      <charset val="128"/>
    </font>
    <font>
      <b/>
      <sz val="11"/>
      <color theme="1" tint="0.34998626667073579"/>
      <name val="メイリオ"/>
      <family val="3"/>
      <charset val="128"/>
    </font>
    <font>
      <sz val="10"/>
      <color theme="1" tint="0.34998626667073579"/>
      <name val="メイリオ"/>
      <family val="3"/>
      <charset val="128"/>
    </font>
    <font>
      <b/>
      <sz val="10"/>
      <color theme="1" tint="0.34998626667073579"/>
      <name val="メイリオ"/>
      <family val="3"/>
      <charset val="128"/>
    </font>
    <font>
      <sz val="11"/>
      <color theme="1" tint="0.34998626667073579"/>
      <name val="游ゴシック"/>
      <family val="2"/>
      <scheme val="minor"/>
    </font>
    <font>
      <sz val="9"/>
      <color theme="1" tint="0.34998626667073579"/>
      <name val="メイリオ"/>
      <family val="3"/>
      <charset val="128"/>
    </font>
    <font>
      <sz val="8"/>
      <color theme="1" tint="0.34998626667073579"/>
      <name val="メイリオ"/>
      <family val="3"/>
      <charset val="128"/>
    </font>
    <font>
      <vertAlign val="superscript"/>
      <sz val="10"/>
      <color theme="1" tint="0.34998626667073579"/>
      <name val="メイリオ"/>
      <family val="3"/>
      <charset val="128"/>
    </font>
    <font>
      <vertAlign val="superscript"/>
      <sz val="12"/>
      <color theme="1" tint="0.34998626667073579"/>
      <name val="メイリオ"/>
      <family val="3"/>
      <charset val="128"/>
    </font>
    <font>
      <vertAlign val="subscript"/>
      <sz val="12"/>
      <color theme="1" tint="0.34998626667073579"/>
      <name val="メイリオ"/>
      <family val="3"/>
      <charset val="128"/>
    </font>
    <font>
      <sz val="10"/>
      <color theme="5"/>
      <name val="メイリオ"/>
      <family val="3"/>
      <charset val="128"/>
    </font>
    <font>
      <b/>
      <sz val="10"/>
      <color theme="5"/>
      <name val="メイリオ"/>
      <family val="3"/>
      <charset val="128"/>
    </font>
    <font>
      <b/>
      <sz val="10"/>
      <name val="メイリオ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0"/>
      <color theme="5"/>
      <name val="游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8"/>
      <color theme="0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sz val="11"/>
      <color theme="0"/>
      <name val="游ゴシック"/>
      <family val="2"/>
      <scheme val="minor"/>
    </font>
    <font>
      <b/>
      <sz val="11"/>
      <color theme="0"/>
      <name val="メイリオ"/>
      <family val="2"/>
      <charset val="128"/>
    </font>
    <font>
      <sz val="11"/>
      <color theme="1"/>
      <name val="メイリオ"/>
      <family val="2"/>
      <charset val="128"/>
    </font>
    <font>
      <sz val="10"/>
      <name val="メイリオ"/>
      <family val="3"/>
      <charset val="128"/>
    </font>
    <font>
      <b/>
      <sz val="18"/>
      <color theme="3"/>
      <name val="メイリオ"/>
      <family val="2"/>
      <charset val="128"/>
    </font>
    <font>
      <b/>
      <sz val="18"/>
      <color theme="1"/>
      <name val="メイリオ"/>
      <family val="2"/>
      <charset val="128"/>
    </font>
    <font>
      <b/>
      <sz val="14"/>
      <color theme="5"/>
      <name val="メイリオ"/>
      <family val="2"/>
      <charset val="128"/>
    </font>
    <font>
      <b/>
      <sz val="14"/>
      <color theme="1"/>
      <name val="メイリオ"/>
      <family val="2"/>
      <charset val="128"/>
    </font>
    <font>
      <b/>
      <sz val="14"/>
      <color theme="3"/>
      <name val="メイリオ"/>
      <family val="2"/>
      <charset val="128"/>
    </font>
    <font>
      <b/>
      <sz val="26"/>
      <color theme="1"/>
      <name val="メイリオ"/>
      <family val="2"/>
      <charset val="128"/>
    </font>
    <font>
      <b/>
      <sz val="12"/>
      <color theme="1"/>
      <name val="メイリオ"/>
      <family val="2"/>
      <charset val="128"/>
    </font>
    <font>
      <sz val="6"/>
      <name val="游ゴシック"/>
      <family val="2"/>
      <charset val="128"/>
      <scheme val="minor"/>
    </font>
    <font>
      <b/>
      <sz val="12"/>
      <color theme="5"/>
      <name val="メイリオ"/>
      <family val="2"/>
      <charset val="128"/>
    </font>
    <font>
      <b/>
      <sz val="20"/>
      <color theme="3"/>
      <name val="Iowan Old Style Roman"/>
    </font>
    <font>
      <sz val="14"/>
      <color theme="1"/>
      <name val="メイリオ"/>
      <family val="2"/>
      <charset val="128"/>
    </font>
    <font>
      <sz val="14"/>
      <color theme="5"/>
      <name val="メイリオ"/>
      <family val="2"/>
      <charset val="128"/>
    </font>
    <font>
      <b/>
      <sz val="14"/>
      <name val="メイリオ"/>
      <family val="2"/>
      <charset val="128"/>
    </font>
    <font>
      <sz val="12"/>
      <color theme="5"/>
      <name val="メイリオ"/>
      <family val="2"/>
      <charset val="128"/>
    </font>
    <font>
      <b/>
      <sz val="20"/>
      <color theme="3"/>
      <name val="ＭＳ Ｐゴシック"/>
      <family val="3"/>
      <charset val="128"/>
    </font>
    <font>
      <b/>
      <sz val="11"/>
      <color theme="3"/>
      <name val="メイリオ"/>
      <family val="2"/>
      <charset val="128"/>
    </font>
    <font>
      <b/>
      <sz val="11"/>
      <color theme="1"/>
      <name val="メイリオ"/>
      <family val="2"/>
      <charset val="128"/>
    </font>
    <font>
      <b/>
      <sz val="11"/>
      <color theme="5"/>
      <name val="メイリオ"/>
      <family val="2"/>
      <charset val="128"/>
    </font>
    <font>
      <b/>
      <sz val="11"/>
      <color theme="3"/>
      <name val="ＭＳ Ｐゴシック"/>
      <family val="3"/>
      <charset val="128"/>
    </font>
    <font>
      <sz val="11"/>
      <color theme="5"/>
      <name val="メイリオ"/>
      <family val="2"/>
      <charset val="128"/>
    </font>
    <font>
      <b/>
      <sz val="11"/>
      <name val="メイリオ"/>
      <family val="2"/>
      <charset val="128"/>
    </font>
    <font>
      <b/>
      <sz val="11"/>
      <color theme="3"/>
      <name val="Iowan Old Style Roman"/>
    </font>
    <font>
      <b/>
      <sz val="10"/>
      <color theme="1"/>
      <name val="メイリオ"/>
      <family val="2"/>
      <charset val="128"/>
    </font>
    <font>
      <b/>
      <sz val="10"/>
      <color theme="5"/>
      <name val="メイリオ"/>
      <family val="2"/>
      <charset val="128"/>
    </font>
    <font>
      <b/>
      <sz val="10"/>
      <color theme="1"/>
      <name val="メイリオ"/>
      <family val="3"/>
      <charset val="128"/>
    </font>
    <font>
      <b/>
      <sz val="10"/>
      <color theme="3"/>
      <name val="メイリオ"/>
      <family val="3"/>
      <charset val="128"/>
    </font>
    <font>
      <sz val="16"/>
      <color rgb="FFFFFFFF"/>
      <name val="Meiryo"/>
      <family val="2"/>
      <charset val="128"/>
    </font>
    <font>
      <sz val="16"/>
      <color rgb="FF111111"/>
      <name val="Meiryo"/>
      <family val="2"/>
      <charset val="128"/>
    </font>
    <font>
      <sz val="20"/>
      <color theme="1" tint="0.249977111117893"/>
      <name val="メイリオ"/>
      <family val="3"/>
      <charset val="128"/>
    </font>
    <font>
      <b/>
      <sz val="11"/>
      <color theme="1" tint="0.34998626667073579"/>
      <name val="Yu Gothic UI Semibold"/>
      <family val="3"/>
      <charset val="128"/>
    </font>
    <font>
      <b/>
      <sz val="11"/>
      <color theme="0"/>
      <name val="Yu Gothic UI Semibold"/>
      <family val="3"/>
      <charset val="128"/>
    </font>
    <font>
      <b/>
      <sz val="11"/>
      <color theme="5"/>
      <name val="Yu Gothic UI Semibold"/>
      <family val="3"/>
      <charset val="128"/>
    </font>
    <font>
      <b/>
      <sz val="11"/>
      <color theme="0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10"/>
      <color theme="0"/>
      <name val="メイリオ"/>
      <family val="3"/>
      <charset val="128"/>
    </font>
    <font>
      <b/>
      <sz val="18"/>
      <name val="メイリオ"/>
      <family val="3"/>
      <charset val="128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0"/>
      <color rgb="FFFF0000"/>
      <name val="メイリオ"/>
      <family val="2"/>
      <charset val="128"/>
    </font>
  </fonts>
  <fills count="2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A0B1CD"/>
        <bgColor indexed="64"/>
      </patternFill>
    </fill>
    <fill>
      <patternFill patternType="solid">
        <fgColor rgb="FFE8EBF1"/>
        <bgColor indexed="64"/>
      </patternFill>
    </fill>
    <fill>
      <patternFill patternType="solid">
        <fgColor rgb="FFFFF9E7"/>
        <bgColor indexed="64"/>
      </patternFill>
    </fill>
    <fill>
      <gradientFill degree="270">
        <stop position="0">
          <color rgb="FFC9D1E1"/>
        </stop>
        <stop position="1">
          <color rgb="FFDFD2E6"/>
        </stop>
      </gradientFill>
    </fill>
    <fill>
      <patternFill patternType="solid">
        <fgColor theme="0"/>
        <bgColor auto="1"/>
      </patternFill>
    </fill>
  </fills>
  <borders count="103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0.39994506668294322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auto="1"/>
      </bottom>
      <diagonal/>
    </border>
    <border>
      <left style="double">
        <color indexed="64"/>
      </left>
      <right/>
      <top style="hair">
        <color auto="1"/>
      </top>
      <bottom style="hair">
        <color auto="1"/>
      </bottom>
      <diagonal/>
    </border>
    <border>
      <left style="double">
        <color indexed="64"/>
      </left>
      <right/>
      <top/>
      <bottom style="hair">
        <color auto="1"/>
      </bottom>
      <diagonal/>
    </border>
    <border>
      <left style="double">
        <color indexed="64"/>
      </left>
      <right style="double">
        <color auto="1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0.39994506668294322"/>
      </top>
      <bottom style="thin">
        <color theme="9" tint="-0.2499465926084170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auto="1"/>
      </top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 style="thin">
        <color theme="9" tint="-0.24994659260841701"/>
      </top>
      <bottom style="dashed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dashed">
        <color theme="9" tint="-0.24994659260841701"/>
      </bottom>
      <diagonal/>
    </border>
    <border>
      <left style="thin">
        <color theme="9" tint="-0.24994659260841701"/>
      </left>
      <right/>
      <top style="dashed">
        <color theme="9" tint="-0.24994659260841701"/>
      </top>
      <bottom style="dashed">
        <color theme="9" tint="-0.24994659260841701"/>
      </bottom>
      <diagonal/>
    </border>
    <border>
      <left/>
      <right style="thin">
        <color theme="9" tint="-0.24994659260841701"/>
      </right>
      <top style="dashed">
        <color theme="9" tint="-0.24994659260841701"/>
      </top>
      <bottom style="dashed">
        <color theme="9" tint="-0.24994659260841701"/>
      </bottom>
      <diagonal/>
    </border>
    <border>
      <left style="thin">
        <color theme="9" tint="-0.24994659260841701"/>
      </left>
      <right/>
      <top style="dashed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dashed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-0.24994659260841701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double">
        <color indexed="64"/>
      </right>
      <top style="double">
        <color auto="1"/>
      </top>
      <bottom/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thin">
        <color theme="9" tint="-0.24994659260841701"/>
      </left>
      <right style="thin">
        <color indexed="64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indexed="64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 style="dashed">
        <color theme="9" tint="0.39994506668294322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double">
        <color auto="1"/>
      </left>
      <right style="hair">
        <color theme="1" tint="0.34998626667073579"/>
      </right>
      <top style="double">
        <color auto="1"/>
      </top>
      <bottom/>
      <diagonal/>
    </border>
    <border>
      <left style="hair">
        <color theme="1" tint="0.34998626667073579"/>
      </left>
      <right style="hair">
        <color theme="1" tint="0.34998626667073579"/>
      </right>
      <top style="double">
        <color auto="1"/>
      </top>
      <bottom/>
      <diagonal/>
    </border>
    <border>
      <left style="hair">
        <color theme="1" tint="0.34998626667073579"/>
      </left>
      <right style="dashDotDot">
        <color theme="1" tint="0.34998626667073579"/>
      </right>
      <top style="double">
        <color auto="1"/>
      </top>
      <bottom/>
      <diagonal/>
    </border>
    <border>
      <left style="hair">
        <color theme="1" tint="0.34998626667073579"/>
      </left>
      <right style="dashDot">
        <color theme="1" tint="0.34998626667073579"/>
      </right>
      <top style="double">
        <color auto="1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dotted">
        <color theme="1" tint="0.34998626667073579"/>
      </bottom>
      <diagonal/>
    </border>
    <border>
      <left style="double">
        <color auto="1"/>
      </left>
      <right style="double">
        <color auto="1"/>
      </right>
      <top style="hair">
        <color theme="1" tint="0.34998626667073579"/>
      </top>
      <bottom style="hair">
        <color theme="1" tint="0.34998626667073579"/>
      </bottom>
      <diagonal/>
    </border>
    <border>
      <left style="double">
        <color auto="1"/>
      </left>
      <right/>
      <top style="dotted">
        <color theme="1" tint="0.34998626667073579"/>
      </top>
      <bottom style="dotted">
        <color theme="1" tint="0.34998626667073579"/>
      </bottom>
      <diagonal/>
    </border>
    <border>
      <left/>
      <right/>
      <top style="dotted">
        <color theme="1" tint="0.34998626667073579"/>
      </top>
      <bottom style="dotted">
        <color theme="1" tint="0.34998626667073579"/>
      </bottom>
      <diagonal/>
    </border>
    <border>
      <left/>
      <right style="double">
        <color auto="1"/>
      </right>
      <top style="dotted">
        <color theme="1" tint="0.34998626667073579"/>
      </top>
      <bottom style="dotted">
        <color theme="1" tint="0.34998626667073579"/>
      </bottom>
      <diagonal/>
    </border>
    <border>
      <left style="double">
        <color auto="1"/>
      </left>
      <right style="hair">
        <color theme="1" tint="0.34998626667073579"/>
      </right>
      <top/>
      <bottom/>
      <diagonal/>
    </border>
    <border>
      <left style="hair">
        <color theme="1" tint="0.34998626667073579"/>
      </left>
      <right style="hair">
        <color theme="1" tint="0.34998626667073579"/>
      </right>
      <top/>
      <bottom/>
      <diagonal/>
    </border>
    <border>
      <left style="hair">
        <color theme="1" tint="0.34998626667073579"/>
      </left>
      <right style="dashDotDot">
        <color theme="1" tint="0.34998626667073579"/>
      </right>
      <top/>
      <bottom/>
      <diagonal/>
    </border>
    <border>
      <left style="hair">
        <color theme="1" tint="0.34998626667073579"/>
      </left>
      <right style="dashDot">
        <color theme="1" tint="0.34998626667073579"/>
      </right>
      <top/>
      <bottom/>
      <diagonal/>
    </border>
    <border>
      <left style="double">
        <color auto="1"/>
      </left>
      <right style="hair">
        <color auto="1"/>
      </right>
      <top style="dotted">
        <color theme="1" tint="0.34998626667073579"/>
      </top>
      <bottom/>
      <diagonal/>
    </border>
    <border>
      <left/>
      <right style="double">
        <color auto="1"/>
      </right>
      <top/>
      <bottom/>
      <diagonal/>
    </border>
    <border>
      <left style="hair">
        <color auto="1"/>
      </left>
      <right style="double">
        <color auto="1"/>
      </right>
      <top style="double">
        <color auto="1"/>
      </top>
      <bottom/>
      <diagonal/>
    </border>
    <border>
      <left style="hair">
        <color auto="1"/>
      </left>
      <right style="double">
        <color auto="1"/>
      </right>
      <top/>
      <bottom/>
      <diagonal/>
    </border>
    <border>
      <left style="double">
        <color auto="1"/>
      </left>
      <right style="hair">
        <color theme="1" tint="0.34998626667073579"/>
      </right>
      <top/>
      <bottom style="double">
        <color auto="1"/>
      </bottom>
      <diagonal/>
    </border>
    <border>
      <left style="hair">
        <color theme="1" tint="0.34998626667073579"/>
      </left>
      <right style="hair">
        <color theme="1" tint="0.34998626667073579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rgb="FFA0B1CD"/>
      </left>
      <right/>
      <top/>
      <bottom/>
      <diagonal/>
    </border>
    <border>
      <left/>
      <right style="medium">
        <color rgb="FFA0B1CD"/>
      </right>
      <top/>
      <bottom/>
      <diagonal/>
    </border>
    <border>
      <left style="medium">
        <color rgb="FFA0B1CD"/>
      </left>
      <right/>
      <top style="medium">
        <color rgb="FFA0B1CD"/>
      </top>
      <bottom/>
      <diagonal/>
    </border>
    <border>
      <left/>
      <right/>
      <top style="medium">
        <color rgb="FFA0B1CD"/>
      </top>
      <bottom/>
      <diagonal/>
    </border>
    <border>
      <left/>
      <right style="medium">
        <color rgb="FFA0B1CD"/>
      </right>
      <top style="medium">
        <color rgb="FFA0B1CD"/>
      </top>
      <bottom/>
      <diagonal/>
    </border>
    <border>
      <left/>
      <right style="medium">
        <color rgb="FFA0B1CD"/>
      </right>
      <top/>
      <bottom style="medium">
        <color rgb="FFA0B1CD"/>
      </bottom>
      <diagonal/>
    </border>
    <border>
      <left style="medium">
        <color rgb="FFA0B1CD"/>
      </left>
      <right/>
      <top style="medium">
        <color rgb="FFA0B1CD"/>
      </top>
      <bottom style="medium">
        <color rgb="FFA0B1CD"/>
      </bottom>
      <diagonal/>
    </border>
    <border>
      <left/>
      <right/>
      <top style="medium">
        <color rgb="FFA0B1CD"/>
      </top>
      <bottom style="medium">
        <color rgb="FFA0B1CD"/>
      </bottom>
      <diagonal/>
    </border>
    <border>
      <left/>
      <right style="medium">
        <color rgb="FFA0B1CD"/>
      </right>
      <top style="medium">
        <color rgb="FFA0B1CD"/>
      </top>
      <bottom style="medium">
        <color rgb="FFA0B1CD"/>
      </bottom>
      <diagonal/>
    </border>
    <border>
      <left style="medium">
        <color rgb="FFA0B1CD"/>
      </left>
      <right/>
      <top/>
      <bottom style="medium">
        <color rgb="FFA0B1CD"/>
      </bottom>
      <diagonal/>
    </border>
    <border>
      <left/>
      <right/>
      <top/>
      <bottom style="medium">
        <color rgb="FFA0B1CD"/>
      </bottom>
      <diagonal/>
    </border>
    <border>
      <left style="thin">
        <color rgb="FFA0B1CD"/>
      </left>
      <right style="thin">
        <color rgb="FFA0B1CD"/>
      </right>
      <top style="medium">
        <color rgb="FFA0B1CD"/>
      </top>
      <bottom style="medium">
        <color rgb="FFA0B1CD"/>
      </bottom>
      <diagonal/>
    </border>
    <border>
      <left style="medium">
        <color rgb="FFA0B1CD"/>
      </left>
      <right/>
      <top style="thin">
        <color rgb="FFA0B1CD"/>
      </top>
      <bottom style="medium">
        <color rgb="FFA0B1CD"/>
      </bottom>
      <diagonal/>
    </border>
    <border>
      <left style="medium">
        <color rgb="FFA0B1CD"/>
      </left>
      <right/>
      <top style="thin">
        <color rgb="FFA0B1CD"/>
      </top>
      <bottom style="thin">
        <color rgb="FFA0B1CD"/>
      </bottom>
      <diagonal/>
    </border>
    <border>
      <left/>
      <right style="medium">
        <color rgb="FFA0B1CD"/>
      </right>
      <top style="thin">
        <color rgb="FFA0B1CD"/>
      </top>
      <bottom style="medium">
        <color rgb="FFA0B1CD"/>
      </bottom>
      <diagonal/>
    </border>
    <border>
      <left/>
      <right style="medium">
        <color rgb="FFA0B1CD"/>
      </right>
      <top style="thin">
        <color rgb="FFA0B1CD"/>
      </top>
      <bottom style="thin">
        <color rgb="FFA0B1CD"/>
      </bottom>
      <diagonal/>
    </border>
    <border>
      <left style="thin">
        <color rgb="FFA0B1CD"/>
      </left>
      <right style="thin">
        <color rgb="FFA0B1CD"/>
      </right>
      <top style="medium">
        <color rgb="FFA0B1CD"/>
      </top>
      <bottom/>
      <diagonal/>
    </border>
    <border>
      <left style="thin">
        <color rgb="FFA0B1CD"/>
      </left>
      <right style="thin">
        <color rgb="FFA0B1CD"/>
      </right>
      <top style="thin">
        <color rgb="FFA0B1CD"/>
      </top>
      <bottom style="medium">
        <color rgb="FFA0B1CD"/>
      </bottom>
      <diagonal/>
    </border>
    <border>
      <left style="thin">
        <color rgb="FFA0B1CD"/>
      </left>
      <right style="thin">
        <color rgb="FFA0B1CD"/>
      </right>
      <top/>
      <bottom/>
      <diagonal/>
    </border>
    <border>
      <left style="thin">
        <color rgb="FFA0B1CD"/>
      </left>
      <right style="thin">
        <color rgb="FFA0B1CD"/>
      </right>
      <top style="thin">
        <color rgb="FFA0B1CD"/>
      </top>
      <bottom style="thin">
        <color rgb="FFA0B1CD"/>
      </bottom>
      <diagonal/>
    </border>
    <border>
      <left style="medium">
        <color rgb="FFA0B1CD"/>
      </left>
      <right style="thin">
        <color rgb="FFA0B1CD"/>
      </right>
      <top style="thin">
        <color rgb="FFA0B1CD"/>
      </top>
      <bottom style="thin">
        <color rgb="FFA0B1CD"/>
      </bottom>
      <diagonal/>
    </border>
    <border>
      <left style="thin">
        <color rgb="FFA0B1CD"/>
      </left>
      <right style="medium">
        <color rgb="FFA0B1CD"/>
      </right>
      <top style="thin">
        <color rgb="FFA0B1CD"/>
      </top>
      <bottom style="thin">
        <color rgb="FFA0B1CD"/>
      </bottom>
      <diagonal/>
    </border>
    <border>
      <left/>
      <right/>
      <top style="thin">
        <color rgb="FFA0B1CD"/>
      </top>
      <bottom style="thin">
        <color rgb="FFA0B1CD"/>
      </bottom>
      <diagonal/>
    </border>
    <border>
      <left style="medium">
        <color rgb="FFA0B1CD"/>
      </left>
      <right/>
      <top style="thin">
        <color rgb="FFE8EBF1"/>
      </top>
      <bottom style="medium">
        <color rgb="FFA0B1CD"/>
      </bottom>
      <diagonal/>
    </border>
    <border>
      <left/>
      <right style="medium">
        <color rgb="FFA0B1CD"/>
      </right>
      <top style="thin">
        <color rgb="FFE8EBF1"/>
      </top>
      <bottom style="medium">
        <color rgb="FFA0B1CD"/>
      </bottom>
      <diagonal/>
    </border>
    <border>
      <left/>
      <right/>
      <top style="thin">
        <color rgb="FFE8EBF1"/>
      </top>
      <bottom style="medium">
        <color rgb="FFA0B1CD"/>
      </bottom>
      <diagonal/>
    </border>
    <border diagonalUp="1">
      <left style="medium">
        <color rgb="FFA0B1CD"/>
      </left>
      <right style="thin">
        <color rgb="FFA0B1CD"/>
      </right>
      <top style="medium">
        <color rgb="FFA0B1CD"/>
      </top>
      <bottom style="thin">
        <color rgb="FFA0B1CD"/>
      </bottom>
      <diagonal style="thin">
        <color rgb="FFA0B1CD"/>
      </diagonal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37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9" borderId="9" xfId="0" applyFont="1" applyFill="1" applyBorder="1" applyAlignment="1">
      <alignment horizontal="center"/>
    </xf>
    <xf numFmtId="0" fontId="0" fillId="9" borderId="14" xfId="0" applyFill="1" applyBorder="1"/>
    <xf numFmtId="0" fontId="4" fillId="9" borderId="15" xfId="0" applyFont="1" applyFill="1" applyBorder="1" applyAlignment="1">
      <alignment horizontal="center"/>
    </xf>
    <xf numFmtId="0" fontId="4" fillId="9" borderId="26" xfId="0" applyFont="1" applyFill="1" applyBorder="1" applyAlignment="1">
      <alignment horizontal="center"/>
    </xf>
    <xf numFmtId="0" fontId="0" fillId="9" borderId="26" xfId="0" applyFill="1" applyBorder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7" fontId="12" fillId="0" borderId="20" xfId="0" applyNumberFormat="1" applyFont="1" applyBorder="1"/>
    <xf numFmtId="177" fontId="12" fillId="0" borderId="27" xfId="0" applyNumberFormat="1" applyFont="1" applyBorder="1"/>
    <xf numFmtId="177" fontId="12" fillId="0" borderId="19" xfId="0" applyNumberFormat="1" applyFont="1" applyBorder="1"/>
    <xf numFmtId="177" fontId="12" fillId="2" borderId="5" xfId="0" applyNumberFormat="1" applyFont="1" applyFill="1" applyBorder="1"/>
    <xf numFmtId="177" fontId="12" fillId="2" borderId="28" xfId="0" applyNumberFormat="1" applyFont="1" applyFill="1" applyBorder="1"/>
    <xf numFmtId="177" fontId="12" fillId="2" borderId="24" xfId="0" applyNumberFormat="1" applyFont="1" applyFill="1" applyBorder="1"/>
    <xf numFmtId="177" fontId="12" fillId="0" borderId="4" xfId="0" applyNumberFormat="1" applyFont="1" applyBorder="1"/>
    <xf numFmtId="177" fontId="12" fillId="0" borderId="12" xfId="0" applyNumberFormat="1" applyFont="1" applyBorder="1"/>
    <xf numFmtId="177" fontId="12" fillId="0" borderId="13" xfId="0" applyNumberFormat="1" applyFont="1" applyBorder="1"/>
    <xf numFmtId="177" fontId="12" fillId="2" borderId="4" xfId="0" applyNumberFormat="1" applyFont="1" applyFill="1" applyBorder="1"/>
    <xf numFmtId="177" fontId="12" fillId="2" borderId="12" xfId="0" applyNumberFormat="1" applyFont="1" applyFill="1" applyBorder="1"/>
    <xf numFmtId="177" fontId="12" fillId="2" borderId="13" xfId="0" applyNumberFormat="1" applyFont="1" applyFill="1" applyBorder="1"/>
    <xf numFmtId="176" fontId="12" fillId="0" borderId="4" xfId="0" applyNumberFormat="1" applyFont="1" applyBorder="1"/>
    <xf numFmtId="176" fontId="12" fillId="0" borderId="12" xfId="0" applyNumberFormat="1" applyFont="1" applyBorder="1"/>
    <xf numFmtId="176" fontId="12" fillId="0" borderId="13" xfId="0" applyNumberFormat="1" applyFont="1" applyBorder="1"/>
    <xf numFmtId="176" fontId="12" fillId="2" borderId="4" xfId="0" applyNumberFormat="1" applyFont="1" applyFill="1" applyBorder="1"/>
    <xf numFmtId="176" fontId="12" fillId="2" borderId="12" xfId="0" applyNumberFormat="1" applyFont="1" applyFill="1" applyBorder="1"/>
    <xf numFmtId="176" fontId="12" fillId="2" borderId="13" xfId="0" applyNumberFormat="1" applyFont="1" applyFill="1" applyBorder="1"/>
    <xf numFmtId="177" fontId="13" fillId="5" borderId="21" xfId="0" applyNumberFormat="1" applyFont="1" applyFill="1" applyBorder="1"/>
    <xf numFmtId="176" fontId="12" fillId="0" borderId="20" xfId="0" applyNumberFormat="1" applyFont="1" applyBorder="1"/>
    <xf numFmtId="176" fontId="12" fillId="0" borderId="27" xfId="0" applyNumberFormat="1" applyFont="1" applyBorder="1"/>
    <xf numFmtId="176" fontId="12" fillId="0" borderId="19" xfId="0" applyNumberFormat="1" applyFont="1" applyBorder="1"/>
    <xf numFmtId="176" fontId="14" fillId="12" borderId="4" xfId="0" applyNumberFormat="1" applyFont="1" applyFill="1" applyBorder="1"/>
    <xf numFmtId="176" fontId="14" fillId="12" borderId="12" xfId="0" applyNumberFormat="1" applyFont="1" applyFill="1" applyBorder="1"/>
    <xf numFmtId="176" fontId="14" fillId="12" borderId="13" xfId="0" applyNumberFormat="1" applyFont="1" applyFill="1" applyBorder="1"/>
    <xf numFmtId="177" fontId="13" fillId="11" borderId="21" xfId="0" applyNumberFormat="1" applyFont="1" applyFill="1" applyBorder="1"/>
    <xf numFmtId="177" fontId="12" fillId="0" borderId="6" xfId="0" applyNumberFormat="1" applyFont="1" applyBorder="1"/>
    <xf numFmtId="177" fontId="12" fillId="0" borderId="29" xfId="0" applyNumberFormat="1" applyFont="1" applyBorder="1"/>
    <xf numFmtId="177" fontId="12" fillId="0" borderId="18" xfId="0" applyNumberFormat="1" applyFont="1" applyBorder="1"/>
    <xf numFmtId="176" fontId="12" fillId="2" borderId="5" xfId="0" applyNumberFormat="1" applyFont="1" applyFill="1" applyBorder="1"/>
    <xf numFmtId="176" fontId="12" fillId="2" borderId="28" xfId="0" applyNumberFormat="1" applyFont="1" applyFill="1" applyBorder="1"/>
    <xf numFmtId="176" fontId="12" fillId="2" borderId="24" xfId="0" applyNumberFormat="1" applyFont="1" applyFill="1" applyBorder="1"/>
    <xf numFmtId="177" fontId="13" fillId="3" borderId="21" xfId="0" applyNumberFormat="1" applyFont="1" applyFill="1" applyBorder="1"/>
    <xf numFmtId="0" fontId="15" fillId="0" borderId="0" xfId="0" applyFont="1"/>
    <xf numFmtId="0" fontId="11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9" fillId="6" borderId="0" xfId="0" applyFont="1" applyFill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6" borderId="7" xfId="0" applyFont="1" applyFill="1" applyBorder="1" applyAlignment="1" applyProtection="1">
      <alignment horizontal="center" vertical="center"/>
      <protection locked="0"/>
    </xf>
    <xf numFmtId="0" fontId="15" fillId="7" borderId="2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5" fillId="7" borderId="3" xfId="0" applyFont="1" applyFill="1" applyBorder="1" applyProtection="1">
      <protection locked="0"/>
    </xf>
    <xf numFmtId="0" fontId="16" fillId="6" borderId="7" xfId="0" applyFont="1" applyFill="1" applyBorder="1" applyProtection="1">
      <protection locked="0"/>
    </xf>
    <xf numFmtId="0" fontId="0" fillId="0" borderId="0" xfId="0" applyProtection="1">
      <protection locked="0"/>
    </xf>
    <xf numFmtId="0" fontId="6" fillId="6" borderId="0" xfId="0" applyFont="1" applyFill="1" applyProtection="1">
      <protection locked="0"/>
    </xf>
    <xf numFmtId="177" fontId="12" fillId="10" borderId="21" xfId="0" applyNumberFormat="1" applyFont="1" applyFill="1" applyBorder="1"/>
    <xf numFmtId="177" fontId="12" fillId="2" borderId="20" xfId="0" applyNumberFormat="1" applyFont="1" applyFill="1" applyBorder="1"/>
    <xf numFmtId="177" fontId="12" fillId="2" borderId="27" xfId="0" applyNumberFormat="1" applyFont="1" applyFill="1" applyBorder="1"/>
    <xf numFmtId="177" fontId="12" fillId="2" borderId="19" xfId="0" applyNumberFormat="1" applyFont="1" applyFill="1" applyBorder="1"/>
    <xf numFmtId="177" fontId="13" fillId="14" borderId="21" xfId="0" applyNumberFormat="1" applyFont="1" applyFill="1" applyBorder="1"/>
    <xf numFmtId="177" fontId="13" fillId="14" borderId="23" xfId="0" applyNumberFormat="1" applyFont="1" applyFill="1" applyBorder="1"/>
    <xf numFmtId="177" fontId="13" fillId="4" borderId="21" xfId="0" applyNumberFormat="1" applyFont="1" applyFill="1" applyBorder="1"/>
    <xf numFmtId="177" fontId="13" fillId="15" borderId="21" xfId="0" applyNumberFormat="1" applyFont="1" applyFill="1" applyBorder="1"/>
    <xf numFmtId="178" fontId="0" fillId="6" borderId="31" xfId="0" applyNumberFormat="1" applyFill="1" applyBorder="1"/>
    <xf numFmtId="178" fontId="0" fillId="2" borderId="32" xfId="0" applyNumberFormat="1" applyFill="1" applyBorder="1"/>
    <xf numFmtId="178" fontId="0" fillId="6" borderId="33" xfId="0" applyNumberFormat="1" applyFill="1" applyBorder="1"/>
    <xf numFmtId="178" fontId="5" fillId="5" borderId="11" xfId="0" applyNumberFormat="1" applyFont="1" applyFill="1" applyBorder="1"/>
    <xf numFmtId="178" fontId="2" fillId="12" borderId="32" xfId="0" applyNumberFormat="1" applyFont="1" applyFill="1" applyBorder="1"/>
    <xf numFmtId="178" fontId="0" fillId="6" borderId="32" xfId="0" applyNumberFormat="1" applyFill="1" applyBorder="1"/>
    <xf numFmtId="178" fontId="5" fillId="11" borderId="11" xfId="0" applyNumberFormat="1" applyFont="1" applyFill="1" applyBorder="1"/>
    <xf numFmtId="178" fontId="12" fillId="0" borderId="6" xfId="0" applyNumberFormat="1" applyFont="1" applyBorder="1"/>
    <xf numFmtId="178" fontId="12" fillId="2" borderId="5" xfId="0" applyNumberFormat="1" applyFont="1" applyFill="1" applyBorder="1"/>
    <xf numFmtId="178" fontId="12" fillId="0" borderId="4" xfId="0" applyNumberFormat="1" applyFont="1" applyBorder="1"/>
    <xf numFmtId="178" fontId="12" fillId="2" borderId="4" xfId="0" applyNumberFormat="1" applyFont="1" applyFill="1" applyBorder="1"/>
    <xf numFmtId="178" fontId="5" fillId="3" borderId="11" xfId="0" applyNumberFormat="1" applyFont="1" applyFill="1" applyBorder="1"/>
    <xf numFmtId="178" fontId="12" fillId="0" borderId="20" xfId="0" applyNumberFormat="1" applyFont="1" applyBorder="1"/>
    <xf numFmtId="178" fontId="0" fillId="10" borderId="17" xfId="0" applyNumberFormat="1" applyFill="1" applyBorder="1" applyAlignment="1">
      <alignment horizontal="center" vertical="center"/>
    </xf>
    <xf numFmtId="178" fontId="0" fillId="10" borderId="11" xfId="0" applyNumberFormat="1" applyFill="1" applyBorder="1"/>
    <xf numFmtId="178" fontId="0" fillId="14" borderId="11" xfId="0" applyNumberFormat="1" applyFill="1" applyBorder="1" applyAlignment="1">
      <alignment vertical="center"/>
    </xf>
    <xf numFmtId="178" fontId="5" fillId="14" borderId="11" xfId="0" applyNumberFormat="1" applyFont="1" applyFill="1" applyBorder="1"/>
    <xf numFmtId="178" fontId="5" fillId="4" borderId="11" xfId="0" applyNumberFormat="1" applyFont="1" applyFill="1" applyBorder="1"/>
    <xf numFmtId="178" fontId="12" fillId="2" borderId="20" xfId="0" applyNumberFormat="1" applyFont="1" applyFill="1" applyBorder="1"/>
    <xf numFmtId="0" fontId="15" fillId="7" borderId="36" xfId="0" applyFont="1" applyFill="1" applyBorder="1" applyProtection="1">
      <protection locked="0"/>
    </xf>
    <xf numFmtId="177" fontId="13" fillId="15" borderId="37" xfId="0" applyNumberFormat="1" applyFont="1" applyFill="1" applyBorder="1"/>
    <xf numFmtId="177" fontId="13" fillId="14" borderId="30" xfId="0" applyNumberFormat="1" applyFont="1" applyFill="1" applyBorder="1"/>
    <xf numFmtId="176" fontId="12" fillId="2" borderId="18" xfId="0" applyNumberFormat="1" applyFont="1" applyFill="1" applyBorder="1"/>
    <xf numFmtId="176" fontId="14" fillId="12" borderId="18" xfId="0" applyNumberFormat="1" applyFont="1" applyFill="1" applyBorder="1"/>
    <xf numFmtId="176" fontId="12" fillId="0" borderId="38" xfId="0" applyNumberFormat="1" applyFont="1" applyBorder="1"/>
    <xf numFmtId="177" fontId="13" fillId="14" borderId="10" xfId="0" applyNumberFormat="1" applyFont="1" applyFill="1" applyBorder="1"/>
    <xf numFmtId="176" fontId="12" fillId="0" borderId="24" xfId="0" applyNumberFormat="1" applyFont="1" applyBorder="1"/>
    <xf numFmtId="178" fontId="5" fillId="15" borderId="11" xfId="0" applyNumberFormat="1" applyFont="1" applyFill="1" applyBorder="1"/>
    <xf numFmtId="178" fontId="5" fillId="15" borderId="35" xfId="0" applyNumberFormat="1" applyFont="1" applyFill="1" applyBorder="1"/>
    <xf numFmtId="178" fontId="0" fillId="16" borderId="10" xfId="0" applyNumberFormat="1" applyFill="1" applyBorder="1" applyAlignment="1">
      <alignment horizontal="center" vertical="center"/>
    </xf>
    <xf numFmtId="178" fontId="5" fillId="16" borderId="39" xfId="0" applyNumberFormat="1" applyFont="1" applyFill="1" applyBorder="1"/>
    <xf numFmtId="177" fontId="13" fillId="16" borderId="15" xfId="0" applyNumberFormat="1" applyFont="1" applyFill="1" applyBorder="1"/>
    <xf numFmtId="177" fontId="13" fillId="16" borderId="26" xfId="0" applyNumberFormat="1" applyFont="1" applyFill="1" applyBorder="1"/>
    <xf numFmtId="0" fontId="15" fillId="0" borderId="0" xfId="0" applyFont="1" applyAlignment="1" applyProtection="1">
      <alignment horizontal="left"/>
      <protection locked="0"/>
    </xf>
    <xf numFmtId="0" fontId="16" fillId="6" borderId="7" xfId="0" applyFont="1" applyFill="1" applyBorder="1" applyAlignment="1" applyProtection="1">
      <alignment horizontal="left"/>
      <protection locked="0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6" fillId="6" borderId="0" xfId="0" applyFont="1" applyFill="1" applyAlignment="1" applyProtection="1">
      <alignment horizontal="left"/>
      <protection locked="0"/>
    </xf>
    <xf numFmtId="177" fontId="13" fillId="5" borderId="22" xfId="0" applyNumberFormat="1" applyFont="1" applyFill="1" applyBorder="1"/>
    <xf numFmtId="177" fontId="13" fillId="11" borderId="22" xfId="0" applyNumberFormat="1" applyFont="1" applyFill="1" applyBorder="1"/>
    <xf numFmtId="177" fontId="13" fillId="3" borderId="22" xfId="0" applyNumberFormat="1" applyFont="1" applyFill="1" applyBorder="1"/>
    <xf numFmtId="177" fontId="13" fillId="16" borderId="50" xfId="0" applyNumberFormat="1" applyFont="1" applyFill="1" applyBorder="1"/>
    <xf numFmtId="177" fontId="12" fillId="10" borderId="22" xfId="0" applyNumberFormat="1" applyFont="1" applyFill="1" applyBorder="1"/>
    <xf numFmtId="177" fontId="13" fillId="15" borderId="22" xfId="0" applyNumberFormat="1" applyFont="1" applyFill="1" applyBorder="1"/>
    <xf numFmtId="177" fontId="13" fillId="4" borderId="22" xfId="0" applyNumberFormat="1" applyFont="1" applyFill="1" applyBorder="1"/>
    <xf numFmtId="177" fontId="13" fillId="15" borderId="51" xfId="0" applyNumberFormat="1" applyFont="1" applyFill="1" applyBorder="1"/>
    <xf numFmtId="177" fontId="31" fillId="0" borderId="0" xfId="0" applyNumberFormat="1" applyFont="1"/>
    <xf numFmtId="177" fontId="30" fillId="0" borderId="0" xfId="0" applyNumberFormat="1" applyFont="1" applyAlignment="1">
      <alignment horizontal="center" vertical="center"/>
    </xf>
    <xf numFmtId="177" fontId="29" fillId="0" borderId="0" xfId="0" applyNumberFormat="1" applyFont="1" applyAlignment="1">
      <alignment horizontal="center" vertical="center"/>
    </xf>
    <xf numFmtId="0" fontId="32" fillId="6" borderId="0" xfId="0" applyFont="1" applyFill="1" applyAlignment="1">
      <alignment horizontal="center" vertical="center"/>
    </xf>
    <xf numFmtId="0" fontId="5" fillId="17" borderId="0" xfId="0" applyFont="1" applyFill="1"/>
    <xf numFmtId="0" fontId="32" fillId="6" borderId="0" xfId="0" applyFont="1" applyFill="1" applyAlignment="1">
      <alignment horizontal="left" vertical="center"/>
    </xf>
    <xf numFmtId="0" fontId="34" fillId="0" borderId="0" xfId="1"/>
    <xf numFmtId="0" fontId="0" fillId="7" borderId="54" xfId="0" applyFill="1" applyBorder="1" applyAlignment="1">
      <alignment horizontal="center" vertical="center"/>
    </xf>
    <xf numFmtId="0" fontId="0" fillId="7" borderId="55" xfId="0" applyFill="1" applyBorder="1" applyAlignment="1">
      <alignment horizontal="center" vertical="center"/>
    </xf>
    <xf numFmtId="0" fontId="35" fillId="0" borderId="0" xfId="0" applyFont="1" applyProtection="1">
      <protection locked="0"/>
    </xf>
    <xf numFmtId="0" fontId="36" fillId="8" borderId="1" xfId="0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6" fillId="6" borderId="7" xfId="0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center" vertical="center"/>
    </xf>
    <xf numFmtId="0" fontId="39" fillId="13" borderId="9" xfId="0" applyFont="1" applyFill="1" applyBorder="1" applyAlignment="1">
      <alignment horizontal="center" vertical="center"/>
    </xf>
    <xf numFmtId="0" fontId="40" fillId="18" borderId="56" xfId="0" applyFont="1" applyFill="1" applyBorder="1" applyAlignment="1">
      <alignment vertical="center"/>
    </xf>
    <xf numFmtId="0" fontId="43" fillId="18" borderId="61" xfId="0" applyFont="1" applyFill="1" applyBorder="1" applyAlignment="1">
      <alignment horizontal="center" vertical="center"/>
    </xf>
    <xf numFmtId="0" fontId="44" fillId="13" borderId="34" xfId="0" applyFont="1" applyFill="1" applyBorder="1" applyAlignment="1">
      <alignment vertical="center"/>
    </xf>
    <xf numFmtId="0" fontId="43" fillId="13" borderId="73" xfId="0" applyFont="1" applyFill="1" applyBorder="1" applyAlignment="1">
      <alignment vertical="center"/>
    </xf>
    <xf numFmtId="181" fontId="0" fillId="0" borderId="0" xfId="0" applyNumberFormat="1"/>
    <xf numFmtId="181" fontId="41" fillId="0" borderId="57" xfId="0" applyNumberFormat="1" applyFont="1" applyBorder="1" applyAlignment="1">
      <alignment horizontal="center" vertical="center"/>
    </xf>
    <xf numFmtId="181" fontId="41" fillId="13" borderId="74" xfId="0" applyNumberFormat="1" applyFont="1" applyFill="1" applyBorder="1" applyAlignment="1">
      <alignment vertical="center"/>
    </xf>
    <xf numFmtId="181" fontId="42" fillId="0" borderId="58" xfId="0" applyNumberFormat="1" applyFont="1" applyBorder="1" applyAlignment="1">
      <alignment horizontal="center" vertical="center"/>
    </xf>
    <xf numFmtId="181" fontId="42" fillId="13" borderId="74" xfId="0" applyNumberFormat="1" applyFont="1" applyFill="1" applyBorder="1" applyAlignment="1">
      <alignment vertical="center"/>
    </xf>
    <xf numFmtId="181" fontId="42" fillId="0" borderId="59" xfId="0" applyNumberFormat="1" applyFont="1" applyBorder="1" applyAlignment="1">
      <alignment horizontal="center" vertical="center"/>
    </xf>
    <xf numFmtId="181" fontId="41" fillId="0" borderId="60" xfId="0" applyNumberFormat="1" applyFont="1" applyBorder="1" applyAlignment="1">
      <alignment horizontal="center" vertical="center"/>
    </xf>
    <xf numFmtId="181" fontId="47" fillId="0" borderId="69" xfId="0" applyNumberFormat="1" applyFont="1" applyBorder="1" applyAlignment="1">
      <alignment horizontal="center" vertical="center"/>
    </xf>
    <xf numFmtId="181" fontId="42" fillId="0" borderId="50" xfId="0" applyNumberFormat="1" applyFont="1" applyBorder="1" applyAlignment="1">
      <alignment horizontal="center" vertical="center"/>
    </xf>
    <xf numFmtId="181" fontId="45" fillId="0" borderId="70" xfId="0" applyNumberFormat="1" applyFont="1" applyBorder="1" applyAlignment="1">
      <alignment horizontal="center" vertical="center"/>
    </xf>
    <xf numFmtId="0" fontId="45" fillId="0" borderId="65" xfId="0" applyFont="1" applyBorder="1" applyAlignment="1" applyProtection="1">
      <alignment horizontal="center" vertical="center"/>
      <protection locked="0"/>
    </xf>
    <xf numFmtId="181" fontId="47" fillId="0" borderId="66" xfId="0" applyNumberFormat="1" applyFont="1" applyBorder="1" applyAlignment="1" applyProtection="1">
      <alignment horizontal="center" vertical="center"/>
      <protection locked="0"/>
    </xf>
    <xf numFmtId="181" fontId="45" fillId="0" borderId="67" xfId="0" applyNumberFormat="1" applyFont="1" applyBorder="1" applyAlignment="1" applyProtection="1">
      <alignment horizontal="center" vertical="center"/>
      <protection locked="0"/>
    </xf>
    <xf numFmtId="0" fontId="49" fillId="0" borderId="56" xfId="0" applyFont="1" applyBorder="1" applyAlignment="1" applyProtection="1">
      <alignment vertical="center"/>
      <protection locked="0"/>
    </xf>
    <xf numFmtId="181" fontId="50" fillId="0" borderId="57" xfId="0" applyNumberFormat="1" applyFont="1" applyBorder="1" applyAlignment="1" applyProtection="1">
      <alignment vertical="center"/>
      <protection locked="0"/>
    </xf>
    <xf numFmtId="181" fontId="49" fillId="0" borderId="58" xfId="0" applyNumberFormat="1" applyFont="1" applyBorder="1" applyAlignment="1" applyProtection="1">
      <alignment vertical="center"/>
      <protection locked="0"/>
    </xf>
    <xf numFmtId="181" fontId="49" fillId="0" borderId="59" xfId="0" applyNumberFormat="1" applyFont="1" applyBorder="1" applyAlignment="1" applyProtection="1">
      <alignment vertical="center"/>
      <protection locked="0"/>
    </xf>
    <xf numFmtId="0" fontId="49" fillId="12" borderId="65" xfId="0" applyFont="1" applyFill="1" applyBorder="1" applyAlignment="1" applyProtection="1">
      <alignment vertical="center"/>
      <protection locked="0"/>
    </xf>
    <xf numFmtId="181" fontId="50" fillId="12" borderId="66" xfId="0" applyNumberFormat="1" applyFont="1" applyFill="1" applyBorder="1" applyAlignment="1" applyProtection="1">
      <alignment vertical="center"/>
      <protection locked="0"/>
    </xf>
    <xf numFmtId="181" fontId="49" fillId="12" borderId="67" xfId="0" applyNumberFormat="1" applyFont="1" applyFill="1" applyBorder="1" applyAlignment="1" applyProtection="1">
      <alignment vertical="center"/>
      <protection locked="0"/>
    </xf>
    <xf numFmtId="181" fontId="49" fillId="12" borderId="68" xfId="0" applyNumberFormat="1" applyFont="1" applyFill="1" applyBorder="1" applyAlignment="1" applyProtection="1">
      <alignment vertical="center"/>
      <protection locked="0"/>
    </xf>
    <xf numFmtId="0" fontId="49" fillId="0" borderId="65" xfId="0" applyFont="1" applyBorder="1" applyAlignment="1" applyProtection="1">
      <alignment vertical="center"/>
      <protection locked="0"/>
    </xf>
    <xf numFmtId="181" fontId="50" fillId="0" borderId="66" xfId="0" applyNumberFormat="1" applyFont="1" applyBorder="1" applyAlignment="1" applyProtection="1">
      <alignment vertical="center"/>
      <protection locked="0"/>
    </xf>
    <xf numFmtId="181" fontId="49" fillId="0" borderId="67" xfId="0" applyNumberFormat="1" applyFont="1" applyBorder="1" applyAlignment="1" applyProtection="1">
      <alignment vertical="center"/>
      <protection locked="0"/>
    </xf>
    <xf numFmtId="181" fontId="49" fillId="0" borderId="68" xfId="0" applyNumberFormat="1" applyFont="1" applyBorder="1" applyAlignment="1" applyProtection="1">
      <alignment vertical="center"/>
      <protection locked="0"/>
    </xf>
    <xf numFmtId="181" fontId="52" fillId="0" borderId="66" xfId="0" applyNumberFormat="1" applyFont="1" applyBorder="1" applyAlignment="1" applyProtection="1">
      <alignment vertical="center"/>
      <protection locked="0"/>
    </xf>
    <xf numFmtId="0" fontId="54" fillId="13" borderId="9" xfId="0" applyFont="1" applyFill="1" applyBorder="1" applyAlignment="1">
      <alignment horizontal="center" vertical="center"/>
    </xf>
    <xf numFmtId="0" fontId="54" fillId="18" borderId="61" xfId="0" applyFont="1" applyFill="1" applyBorder="1" applyAlignment="1">
      <alignment horizontal="center" vertical="center"/>
    </xf>
    <xf numFmtId="0" fontId="55" fillId="13" borderId="34" xfId="0" applyFont="1" applyFill="1" applyBorder="1" applyAlignment="1">
      <alignment vertical="center"/>
    </xf>
    <xf numFmtId="0" fontId="37" fillId="12" borderId="65" xfId="0" applyFont="1" applyFill="1" applyBorder="1" applyAlignment="1" applyProtection="1">
      <alignment vertical="center"/>
      <protection locked="0"/>
    </xf>
    <xf numFmtId="181" fontId="58" fillId="12" borderId="66" xfId="0" applyNumberFormat="1" applyFont="1" applyFill="1" applyBorder="1" applyAlignment="1" applyProtection="1">
      <alignment vertical="center"/>
      <protection locked="0"/>
    </xf>
    <xf numFmtId="181" fontId="37" fillId="12" borderId="67" xfId="0" applyNumberFormat="1" applyFont="1" applyFill="1" applyBorder="1" applyAlignment="1" applyProtection="1">
      <alignment vertical="center"/>
      <protection locked="0"/>
    </xf>
    <xf numFmtId="181" fontId="37" fillId="12" borderId="68" xfId="0" applyNumberFormat="1" applyFont="1" applyFill="1" applyBorder="1" applyAlignment="1" applyProtection="1">
      <alignment vertical="center"/>
      <protection locked="0"/>
    </xf>
    <xf numFmtId="0" fontId="37" fillId="0" borderId="65" xfId="0" applyFont="1" applyBorder="1" applyAlignment="1" applyProtection="1">
      <alignment vertical="center"/>
      <protection locked="0"/>
    </xf>
    <xf numFmtId="181" fontId="58" fillId="0" borderId="66" xfId="0" applyNumberFormat="1" applyFont="1" applyBorder="1" applyAlignment="1" applyProtection="1">
      <alignment vertical="center"/>
      <protection locked="0"/>
    </xf>
    <xf numFmtId="181" fontId="37" fillId="0" borderId="67" xfId="0" applyNumberFormat="1" applyFont="1" applyBorder="1" applyAlignment="1" applyProtection="1">
      <alignment vertical="center"/>
      <protection locked="0"/>
    </xf>
    <xf numFmtId="181" fontId="37" fillId="0" borderId="68" xfId="0" applyNumberFormat="1" applyFont="1" applyBorder="1" applyAlignment="1" applyProtection="1">
      <alignment vertical="center"/>
      <protection locked="0"/>
    </xf>
    <xf numFmtId="0" fontId="54" fillId="13" borderId="73" xfId="0" applyFont="1" applyFill="1" applyBorder="1" applyAlignment="1">
      <alignment vertical="center"/>
    </xf>
    <xf numFmtId="181" fontId="56" fillId="13" borderId="74" xfId="0" applyNumberFormat="1" applyFont="1" applyFill="1" applyBorder="1" applyAlignment="1">
      <alignment vertical="center"/>
    </xf>
    <xf numFmtId="181" fontId="55" fillId="13" borderId="74" xfId="0" applyNumberFormat="1" applyFont="1" applyFill="1" applyBorder="1" applyAlignment="1">
      <alignment vertical="center"/>
    </xf>
    <xf numFmtId="0" fontId="61" fillId="18" borderId="56" xfId="0" applyFont="1" applyFill="1" applyBorder="1" applyAlignment="1">
      <alignment vertical="center"/>
    </xf>
    <xf numFmtId="181" fontId="62" fillId="0" borderId="57" xfId="0" applyNumberFormat="1" applyFont="1" applyBorder="1" applyAlignment="1">
      <alignment horizontal="center" vertical="center"/>
    </xf>
    <xf numFmtId="181" fontId="61" fillId="0" borderId="58" xfId="0" applyNumberFormat="1" applyFont="1" applyBorder="1" applyAlignment="1">
      <alignment horizontal="center" vertical="center"/>
    </xf>
    <xf numFmtId="181" fontId="61" fillId="0" borderId="59" xfId="0" applyNumberFormat="1" applyFont="1" applyBorder="1" applyAlignment="1">
      <alignment horizontal="center" vertical="center"/>
    </xf>
    <xf numFmtId="181" fontId="62" fillId="0" borderId="60" xfId="0" applyNumberFormat="1" applyFont="1" applyBorder="1" applyAlignment="1">
      <alignment horizontal="center" vertical="center"/>
    </xf>
    <xf numFmtId="181" fontId="61" fillId="0" borderId="50" xfId="0" applyNumberFormat="1" applyFont="1" applyBorder="1" applyAlignment="1">
      <alignment horizontal="center" vertical="center"/>
    </xf>
    <xf numFmtId="0" fontId="63" fillId="0" borderId="65" xfId="0" applyFont="1" applyBorder="1" applyAlignment="1" applyProtection="1">
      <alignment horizontal="center" vertical="center"/>
      <protection locked="0"/>
    </xf>
    <xf numFmtId="181" fontId="27" fillId="0" borderId="66" xfId="0" applyNumberFormat="1" applyFont="1" applyBorder="1" applyAlignment="1" applyProtection="1">
      <alignment horizontal="center" vertical="center"/>
      <protection locked="0"/>
    </xf>
    <xf numFmtId="181" fontId="63" fillId="0" borderId="67" xfId="0" applyNumberFormat="1" applyFont="1" applyBorder="1" applyAlignment="1" applyProtection="1">
      <alignment horizontal="center" vertical="center"/>
      <protection locked="0"/>
    </xf>
    <xf numFmtId="181" fontId="27" fillId="0" borderId="69" xfId="0" applyNumberFormat="1" applyFont="1" applyBorder="1" applyAlignment="1">
      <alignment horizontal="center" vertical="center"/>
    </xf>
    <xf numFmtId="181" fontId="63" fillId="0" borderId="70" xfId="0" applyNumberFormat="1" applyFont="1" applyBorder="1" applyAlignment="1">
      <alignment horizontal="center" vertical="center"/>
    </xf>
    <xf numFmtId="0" fontId="31" fillId="0" borderId="56" xfId="0" applyFont="1" applyBorder="1" applyAlignment="1" applyProtection="1">
      <alignment vertical="center"/>
      <protection locked="0"/>
    </xf>
    <xf numFmtId="181" fontId="26" fillId="0" borderId="57" xfId="0" applyNumberFormat="1" applyFont="1" applyBorder="1" applyAlignment="1" applyProtection="1">
      <alignment vertical="center"/>
      <protection locked="0"/>
    </xf>
    <xf numFmtId="181" fontId="31" fillId="0" borderId="58" xfId="0" applyNumberFormat="1" applyFont="1" applyBorder="1" applyAlignment="1" applyProtection="1">
      <alignment vertical="center"/>
      <protection locked="0"/>
    </xf>
    <xf numFmtId="181" fontId="31" fillId="0" borderId="59" xfId="0" applyNumberFormat="1" applyFont="1" applyBorder="1" applyAlignment="1" applyProtection="1">
      <alignment vertical="center"/>
      <protection locked="0"/>
    </xf>
    <xf numFmtId="0" fontId="31" fillId="12" borderId="65" xfId="0" applyFont="1" applyFill="1" applyBorder="1" applyAlignment="1" applyProtection="1">
      <alignment vertical="center"/>
      <protection locked="0"/>
    </xf>
    <xf numFmtId="181" fontId="26" fillId="12" borderId="66" xfId="0" applyNumberFormat="1" applyFont="1" applyFill="1" applyBorder="1" applyAlignment="1" applyProtection="1">
      <alignment vertical="center"/>
      <protection locked="0"/>
    </xf>
    <xf numFmtId="181" fontId="31" fillId="12" borderId="67" xfId="0" applyNumberFormat="1" applyFont="1" applyFill="1" applyBorder="1" applyAlignment="1" applyProtection="1">
      <alignment vertical="center"/>
      <protection locked="0"/>
    </xf>
    <xf numFmtId="181" fontId="31" fillId="12" borderId="68" xfId="0" applyNumberFormat="1" applyFont="1" applyFill="1" applyBorder="1" applyAlignment="1" applyProtection="1">
      <alignment vertical="center"/>
      <protection locked="0"/>
    </xf>
    <xf numFmtId="0" fontId="31" fillId="0" borderId="65" xfId="0" applyFont="1" applyBorder="1" applyAlignment="1" applyProtection="1">
      <alignment vertical="center"/>
      <protection locked="0"/>
    </xf>
    <xf numFmtId="181" fontId="26" fillId="0" borderId="66" xfId="0" applyNumberFormat="1" applyFont="1" applyBorder="1" applyAlignment="1" applyProtection="1">
      <alignment vertical="center"/>
      <protection locked="0"/>
    </xf>
    <xf numFmtId="181" fontId="31" fillId="0" borderId="67" xfId="0" applyNumberFormat="1" applyFont="1" applyBorder="1" applyAlignment="1" applyProtection="1">
      <alignment vertical="center"/>
      <protection locked="0"/>
    </xf>
    <xf numFmtId="181" fontId="31" fillId="0" borderId="68" xfId="0" applyNumberFormat="1" applyFont="1" applyBorder="1" applyAlignment="1" applyProtection="1">
      <alignment vertical="center"/>
      <protection locked="0"/>
    </xf>
    <xf numFmtId="0" fontId="64" fillId="13" borderId="73" xfId="0" applyFont="1" applyFill="1" applyBorder="1" applyAlignment="1">
      <alignment vertical="center"/>
    </xf>
    <xf numFmtId="181" fontId="27" fillId="13" borderId="74" xfId="0" applyNumberFormat="1" applyFont="1" applyFill="1" applyBorder="1" applyAlignment="1">
      <alignment vertical="center"/>
    </xf>
    <xf numFmtId="181" fontId="63" fillId="13" borderId="74" xfId="0" applyNumberFormat="1" applyFont="1" applyFill="1" applyBorder="1" applyAlignment="1">
      <alignment vertical="center"/>
    </xf>
    <xf numFmtId="0" fontId="0" fillId="6" borderId="0" xfId="0" applyFill="1"/>
    <xf numFmtId="182" fontId="50" fillId="0" borderId="57" xfId="0" applyNumberFormat="1" applyFont="1" applyBorder="1" applyAlignment="1" applyProtection="1">
      <alignment vertical="center"/>
      <protection locked="0"/>
    </xf>
    <xf numFmtId="182" fontId="49" fillId="0" borderId="58" xfId="0" applyNumberFormat="1" applyFont="1" applyBorder="1" applyAlignment="1" applyProtection="1">
      <alignment vertical="center"/>
      <protection locked="0"/>
    </xf>
    <xf numFmtId="182" fontId="50" fillId="12" borderId="66" xfId="0" applyNumberFormat="1" applyFont="1" applyFill="1" applyBorder="1" applyAlignment="1" applyProtection="1">
      <alignment vertical="center"/>
      <protection locked="0"/>
    </xf>
    <xf numFmtId="182" fontId="49" fillId="12" borderId="67" xfId="0" applyNumberFormat="1" applyFont="1" applyFill="1" applyBorder="1" applyAlignment="1" applyProtection="1">
      <alignment vertical="center"/>
      <protection locked="0"/>
    </xf>
    <xf numFmtId="182" fontId="50" fillId="0" borderId="66" xfId="0" applyNumberFormat="1" applyFont="1" applyBorder="1" applyAlignment="1" applyProtection="1">
      <alignment vertical="center"/>
      <protection locked="0"/>
    </xf>
    <xf numFmtId="182" fontId="49" fillId="0" borderId="67" xfId="0" applyNumberFormat="1" applyFont="1" applyBorder="1" applyAlignment="1" applyProtection="1">
      <alignment vertical="center"/>
      <protection locked="0"/>
    </xf>
    <xf numFmtId="182" fontId="52" fillId="0" borderId="66" xfId="0" applyNumberFormat="1" applyFont="1" applyBorder="1" applyAlignment="1" applyProtection="1">
      <alignment vertical="center"/>
      <protection locked="0"/>
    </xf>
    <xf numFmtId="182" fontId="41" fillId="13" borderId="74" xfId="0" applyNumberFormat="1" applyFont="1" applyFill="1" applyBorder="1" applyAlignment="1">
      <alignment vertical="center"/>
    </xf>
    <xf numFmtId="182" fontId="42" fillId="13" borderId="74" xfId="0" applyNumberFormat="1" applyFont="1" applyFill="1" applyBorder="1" applyAlignment="1">
      <alignment vertical="center"/>
    </xf>
    <xf numFmtId="0" fontId="65" fillId="0" borderId="0" xfId="0" applyFont="1"/>
    <xf numFmtId="0" fontId="66" fillId="0" borderId="0" xfId="0" applyFont="1"/>
    <xf numFmtId="14" fontId="66" fillId="0" borderId="0" xfId="0" applyNumberFormat="1" applyFont="1"/>
    <xf numFmtId="0" fontId="19" fillId="6" borderId="0" xfId="0" applyFont="1" applyFill="1" applyAlignment="1" applyProtection="1">
      <alignment horizontal="center"/>
      <protection locked="0"/>
    </xf>
    <xf numFmtId="0" fontId="0" fillId="20" borderId="0" xfId="0" applyFill="1"/>
    <xf numFmtId="178" fontId="18" fillId="0" borderId="76" xfId="0" applyNumberFormat="1" applyFont="1" applyBorder="1" applyAlignment="1">
      <alignment horizontal="left" vertical="center"/>
    </xf>
    <xf numFmtId="0" fontId="19" fillId="6" borderId="0" xfId="0" applyFont="1" applyFill="1" applyProtection="1">
      <protection locked="0"/>
    </xf>
    <xf numFmtId="177" fontId="19" fillId="6" borderId="0" xfId="0" applyNumberFormat="1" applyFont="1" applyFill="1"/>
    <xf numFmtId="177" fontId="18" fillId="0" borderId="77" xfId="0" applyNumberFormat="1" applyFont="1" applyBorder="1" applyAlignment="1">
      <alignment horizontal="right" vertical="center"/>
    </xf>
    <xf numFmtId="0" fontId="0" fillId="0" borderId="81" xfId="0" applyBorder="1"/>
    <xf numFmtId="0" fontId="0" fillId="0" borderId="76" xfId="0" applyBorder="1"/>
    <xf numFmtId="0" fontId="0" fillId="0" borderId="77" xfId="0" applyBorder="1"/>
    <xf numFmtId="0" fontId="0" fillId="0" borderId="85" xfId="0" applyBorder="1"/>
    <xf numFmtId="0" fontId="0" fillId="0" borderId="86" xfId="0" applyBorder="1"/>
    <xf numFmtId="177" fontId="18" fillId="22" borderId="77" xfId="0" applyNumberFormat="1" applyFont="1" applyFill="1" applyBorder="1" applyAlignment="1" applyProtection="1">
      <alignment horizontal="right" vertical="center"/>
      <protection locked="0"/>
    </xf>
    <xf numFmtId="177" fontId="18" fillId="22" borderId="76" xfId="0" applyNumberFormat="1" applyFont="1" applyFill="1" applyBorder="1" applyAlignment="1" applyProtection="1">
      <alignment horizontal="left" vertical="center"/>
      <protection locked="0"/>
    </xf>
    <xf numFmtId="178" fontId="38" fillId="6" borderId="76" xfId="0" applyNumberFormat="1" applyFont="1" applyFill="1" applyBorder="1" applyAlignment="1">
      <alignment horizontal="left" vertical="center"/>
    </xf>
    <xf numFmtId="177" fontId="38" fillId="6" borderId="0" xfId="0" applyNumberFormat="1" applyFont="1" applyFill="1" applyAlignment="1" applyProtection="1">
      <alignment horizontal="right" vertical="center"/>
      <protection locked="0"/>
    </xf>
    <xf numFmtId="177" fontId="38" fillId="6" borderId="77" xfId="0" applyNumberFormat="1" applyFont="1" applyFill="1" applyBorder="1" applyAlignment="1">
      <alignment horizontal="right" vertical="center"/>
    </xf>
    <xf numFmtId="178" fontId="38" fillId="6" borderId="85" xfId="0" applyNumberFormat="1" applyFont="1" applyFill="1" applyBorder="1" applyAlignment="1">
      <alignment horizontal="left" vertical="center"/>
    </xf>
    <xf numFmtId="177" fontId="38" fillId="6" borderId="86" xfId="0" applyNumberFormat="1" applyFont="1" applyFill="1" applyBorder="1" applyAlignment="1" applyProtection="1">
      <alignment horizontal="right" vertical="center"/>
      <protection locked="0"/>
    </xf>
    <xf numFmtId="177" fontId="38" fillId="6" borderId="81" xfId="0" applyNumberFormat="1" applyFont="1" applyFill="1" applyBorder="1" applyAlignment="1">
      <alignment horizontal="right" vertical="center"/>
    </xf>
    <xf numFmtId="0" fontId="21" fillId="6" borderId="88" xfId="0" applyFont="1" applyFill="1" applyBorder="1" applyAlignment="1">
      <alignment horizontal="center" vertical="center"/>
    </xf>
    <xf numFmtId="178" fontId="18" fillId="2" borderId="76" xfId="0" applyNumberFormat="1" applyFont="1" applyFill="1" applyBorder="1" applyAlignment="1">
      <alignment horizontal="left" vertical="center"/>
    </xf>
    <xf numFmtId="178" fontId="18" fillId="6" borderId="89" xfId="0" applyNumberFormat="1" applyFont="1" applyFill="1" applyBorder="1" applyAlignment="1">
      <alignment horizontal="left" vertical="center"/>
    </xf>
    <xf numFmtId="178" fontId="18" fillId="2" borderId="89" xfId="0" applyNumberFormat="1" applyFont="1" applyFill="1" applyBorder="1" applyAlignment="1">
      <alignment horizontal="left" vertical="center"/>
    </xf>
    <xf numFmtId="179" fontId="17" fillId="16" borderId="92" xfId="0" applyNumberFormat="1" applyFont="1" applyFill="1" applyBorder="1" applyAlignment="1">
      <alignment horizontal="center" vertical="center"/>
    </xf>
    <xf numFmtId="180" fontId="21" fillId="6" borderId="93" xfId="0" applyNumberFormat="1" applyFont="1" applyFill="1" applyBorder="1" applyAlignment="1">
      <alignment horizontal="center" vertical="center"/>
    </xf>
    <xf numFmtId="177" fontId="18" fillId="2" borderId="94" xfId="0" applyNumberFormat="1" applyFont="1" applyFill="1" applyBorder="1" applyAlignment="1" applyProtection="1">
      <alignment horizontal="center" vertical="center"/>
      <protection locked="0"/>
    </xf>
    <xf numFmtId="177" fontId="18" fillId="6" borderId="95" xfId="0" applyNumberFormat="1" applyFont="1" applyFill="1" applyBorder="1" applyAlignment="1" applyProtection="1">
      <alignment horizontal="center" vertical="center"/>
      <protection locked="0"/>
    </xf>
    <xf numFmtId="177" fontId="18" fillId="2" borderId="95" xfId="0" applyNumberFormat="1" applyFont="1" applyFill="1" applyBorder="1" applyAlignment="1" applyProtection="1">
      <alignment horizontal="center" vertical="center"/>
      <protection locked="0"/>
    </xf>
    <xf numFmtId="178" fontId="19" fillId="6" borderId="82" xfId="0" applyNumberFormat="1" applyFont="1" applyFill="1" applyBorder="1" applyAlignment="1">
      <alignment horizontal="center" vertical="center"/>
    </xf>
    <xf numFmtId="178" fontId="18" fillId="6" borderId="88" xfId="0" applyNumberFormat="1" applyFont="1" applyFill="1" applyBorder="1" applyAlignment="1">
      <alignment horizontal="left" vertical="center"/>
    </xf>
    <xf numFmtId="177" fontId="18" fillId="0" borderId="93" xfId="0" applyNumberFormat="1" applyFont="1" applyBorder="1" applyAlignment="1" applyProtection="1">
      <alignment horizontal="center" vertical="center"/>
      <protection locked="0"/>
    </xf>
    <xf numFmtId="178" fontId="18" fillId="6" borderId="96" xfId="0" applyNumberFormat="1" applyFont="1" applyFill="1" applyBorder="1" applyAlignment="1">
      <alignment horizontal="left" vertical="center"/>
    </xf>
    <xf numFmtId="178" fontId="18" fillId="2" borderId="96" xfId="0" applyNumberFormat="1" applyFont="1" applyFill="1" applyBorder="1" applyAlignment="1">
      <alignment horizontal="left" vertical="center"/>
    </xf>
    <xf numFmtId="176" fontId="18" fillId="21" borderId="89" xfId="0" applyNumberFormat="1" applyFont="1" applyFill="1" applyBorder="1" applyAlignment="1" applyProtection="1">
      <alignment horizontal="center" vertical="center"/>
      <protection locked="0"/>
    </xf>
    <xf numFmtId="176" fontId="18" fillId="21" borderId="98" xfId="0" applyNumberFormat="1" applyFont="1" applyFill="1" applyBorder="1" applyAlignment="1" applyProtection="1">
      <alignment horizontal="center" vertical="center"/>
      <protection locked="0"/>
    </xf>
    <xf numFmtId="176" fontId="18" fillId="21" borderId="91" xfId="0" applyNumberFormat="1" applyFont="1" applyFill="1" applyBorder="1" applyAlignment="1" applyProtection="1">
      <alignment horizontal="center" vertical="center"/>
      <protection locked="0"/>
    </xf>
    <xf numFmtId="176" fontId="26" fillId="21" borderId="98" xfId="0" applyNumberFormat="1" applyFont="1" applyFill="1" applyBorder="1" applyAlignment="1" applyProtection="1">
      <alignment horizontal="center" vertical="center"/>
      <protection locked="0"/>
    </xf>
    <xf numFmtId="0" fontId="67" fillId="20" borderId="0" xfId="0" applyFont="1" applyFill="1" applyAlignment="1">
      <alignment horizontal="left" vertical="top"/>
    </xf>
    <xf numFmtId="0" fontId="35" fillId="0" borderId="0" xfId="0" applyFont="1"/>
    <xf numFmtId="177" fontId="18" fillId="22" borderId="0" xfId="0" applyNumberFormat="1" applyFont="1" applyFill="1" applyAlignment="1" applyProtection="1">
      <alignment horizontal="right" vertical="center"/>
      <protection locked="0"/>
    </xf>
    <xf numFmtId="178" fontId="18" fillId="0" borderId="0" xfId="0" applyNumberFormat="1" applyFont="1" applyAlignment="1">
      <alignment horizontal="left" vertical="center"/>
    </xf>
    <xf numFmtId="178" fontId="69" fillId="24" borderId="0" xfId="0" applyNumberFormat="1" applyFont="1" applyFill="1" applyAlignment="1" applyProtection="1">
      <alignment horizontal="left" vertical="center"/>
      <protection locked="0"/>
    </xf>
    <xf numFmtId="177" fontId="69" fillId="24" borderId="0" xfId="0" applyNumberFormat="1" applyFont="1" applyFill="1" applyAlignment="1" applyProtection="1">
      <alignment horizontal="right" vertical="center"/>
      <protection locked="0"/>
    </xf>
    <xf numFmtId="0" fontId="22" fillId="16" borderId="102" xfId="0" applyFont="1" applyFill="1" applyBorder="1" applyAlignment="1">
      <alignment horizontal="center" vertical="top"/>
    </xf>
    <xf numFmtId="0" fontId="35" fillId="0" borderId="77" xfId="0" applyFont="1" applyBorder="1"/>
    <xf numFmtId="177" fontId="35" fillId="0" borderId="0" xfId="0" applyNumberFormat="1" applyFont="1"/>
    <xf numFmtId="177" fontId="26" fillId="22" borderId="0" xfId="0" applyNumberFormat="1" applyFont="1" applyFill="1" applyAlignment="1" applyProtection="1">
      <alignment horizontal="right" vertical="center"/>
      <protection locked="0"/>
    </xf>
    <xf numFmtId="178" fontId="73" fillId="6" borderId="76" xfId="0" applyNumberFormat="1" applyFont="1" applyFill="1" applyBorder="1" applyAlignment="1">
      <alignment horizontal="left" vertical="center"/>
    </xf>
    <xf numFmtId="177" fontId="73" fillId="6" borderId="0" xfId="0" applyNumberFormat="1" applyFont="1" applyFill="1" applyAlignment="1" applyProtection="1">
      <alignment horizontal="right" vertical="center"/>
      <protection locked="0"/>
    </xf>
    <xf numFmtId="177" fontId="73" fillId="6" borderId="77" xfId="0" applyNumberFormat="1" applyFont="1" applyFill="1" applyBorder="1" applyAlignment="1">
      <alignment horizontal="right" vertical="center"/>
    </xf>
    <xf numFmtId="179" fontId="17" fillId="16" borderId="92" xfId="0" applyNumberFormat="1" applyFont="1" applyFill="1" applyBorder="1" applyAlignment="1" applyProtection="1">
      <alignment horizontal="center" vertical="center"/>
      <protection locked="0"/>
    </xf>
    <xf numFmtId="180" fontId="21" fillId="6" borderId="93" xfId="0" applyNumberFormat="1" applyFont="1" applyFill="1" applyBorder="1" applyAlignment="1" applyProtection="1">
      <alignment horizontal="center" vertical="center"/>
      <protection locked="0"/>
    </xf>
    <xf numFmtId="177" fontId="19" fillId="2" borderId="87" xfId="0" applyNumberFormat="1" applyFont="1" applyFill="1" applyBorder="1" applyAlignment="1">
      <alignment horizontal="center" vertical="center"/>
    </xf>
    <xf numFmtId="177" fontId="19" fillId="2" borderId="84" xfId="0" applyNumberFormat="1" applyFont="1" applyFill="1" applyBorder="1" applyAlignment="1">
      <alignment horizontal="center" vertical="center"/>
    </xf>
    <xf numFmtId="0" fontId="19" fillId="6" borderId="82" xfId="0" applyFont="1" applyFill="1" applyBorder="1"/>
    <xf numFmtId="178" fontId="68" fillId="23" borderId="99" xfId="0" applyNumberFormat="1" applyFont="1" applyFill="1" applyBorder="1" applyAlignment="1">
      <alignment horizontal="left" vertical="center"/>
    </xf>
    <xf numFmtId="177" fontId="70" fillId="23" borderId="101" xfId="0" applyNumberFormat="1" applyFont="1" applyFill="1" applyBorder="1" applyAlignment="1">
      <alignment horizontal="right" vertical="center"/>
    </xf>
    <xf numFmtId="177" fontId="68" fillId="23" borderId="100" xfId="0" applyNumberFormat="1" applyFont="1" applyFill="1" applyBorder="1" applyAlignment="1">
      <alignment horizontal="right" vertical="center"/>
    </xf>
    <xf numFmtId="177" fontId="68" fillId="23" borderId="101" xfId="0" applyNumberFormat="1" applyFont="1" applyFill="1" applyBorder="1" applyAlignment="1">
      <alignment horizontal="right" vertical="center"/>
    </xf>
    <xf numFmtId="178" fontId="68" fillId="23" borderId="101" xfId="0" applyNumberFormat="1" applyFont="1" applyFill="1" applyBorder="1" applyAlignment="1">
      <alignment horizontal="left" vertical="center"/>
    </xf>
    <xf numFmtId="179" fontId="17" fillId="16" borderId="80" xfId="0" applyNumberFormat="1" applyFont="1" applyFill="1" applyBorder="1" applyAlignment="1">
      <alignment horizontal="center" vertical="center"/>
    </xf>
    <xf numFmtId="180" fontId="21" fillId="6" borderId="90" xfId="0" applyNumberFormat="1" applyFont="1" applyFill="1" applyBorder="1" applyAlignment="1">
      <alignment horizontal="center" vertical="center"/>
    </xf>
    <xf numFmtId="177" fontId="18" fillId="2" borderId="77" xfId="0" applyNumberFormat="1" applyFont="1" applyFill="1" applyBorder="1" applyAlignment="1">
      <alignment horizontal="center" vertical="center"/>
    </xf>
    <xf numFmtId="177" fontId="18" fillId="6" borderId="91" xfId="0" applyNumberFormat="1" applyFont="1" applyFill="1" applyBorder="1" applyAlignment="1">
      <alignment horizontal="center" vertical="center"/>
    </xf>
    <xf numFmtId="177" fontId="18" fillId="2" borderId="91" xfId="0" applyNumberFormat="1" applyFont="1" applyFill="1" applyBorder="1" applyAlignment="1">
      <alignment horizontal="center" vertical="center"/>
    </xf>
    <xf numFmtId="177" fontId="18" fillId="6" borderId="97" xfId="0" applyNumberFormat="1" applyFont="1" applyFill="1" applyBorder="1" applyAlignment="1">
      <alignment horizontal="center" vertical="center"/>
    </xf>
    <xf numFmtId="177" fontId="18" fillId="2" borderId="97" xfId="0" applyNumberFormat="1" applyFont="1" applyFill="1" applyBorder="1" applyAlignment="1">
      <alignment horizontal="center" vertical="center"/>
    </xf>
    <xf numFmtId="177" fontId="18" fillId="0" borderId="90" xfId="0" applyNumberFormat="1" applyFont="1" applyBorder="1" applyAlignment="1">
      <alignment horizontal="center" vertical="center"/>
    </xf>
    <xf numFmtId="0" fontId="20" fillId="0" borderId="0" xfId="0" applyFont="1"/>
    <xf numFmtId="0" fontId="22" fillId="16" borderId="102" xfId="0" applyFont="1" applyFill="1" applyBorder="1" applyAlignment="1" applyProtection="1">
      <alignment horizontal="center" vertical="top"/>
      <protection locked="0"/>
    </xf>
    <xf numFmtId="0" fontId="75" fillId="0" borderId="76" xfId="0" applyFont="1" applyBorder="1"/>
    <xf numFmtId="0" fontId="75" fillId="0" borderId="0" xfId="0" applyFont="1"/>
    <xf numFmtId="0" fontId="75" fillId="0" borderId="77" xfId="0" applyFont="1" applyBorder="1"/>
    <xf numFmtId="178" fontId="75" fillId="0" borderId="76" xfId="0" applyNumberFormat="1" applyFont="1" applyBorder="1" applyAlignment="1">
      <alignment horizontal="left"/>
    </xf>
    <xf numFmtId="177" fontId="75" fillId="0" borderId="0" xfId="0" applyNumberFormat="1" applyFont="1"/>
    <xf numFmtId="177" fontId="75" fillId="0" borderId="77" xfId="0" applyNumberFormat="1" applyFont="1" applyBorder="1"/>
    <xf numFmtId="0" fontId="76" fillId="0" borderId="76" xfId="0" applyFont="1" applyBorder="1"/>
    <xf numFmtId="0" fontId="76" fillId="0" borderId="0" xfId="0" applyFont="1"/>
    <xf numFmtId="0" fontId="76" fillId="0" borderId="77" xfId="0" applyFont="1" applyBorder="1"/>
    <xf numFmtId="178" fontId="76" fillId="0" borderId="76" xfId="0" applyNumberFormat="1" applyFont="1" applyBorder="1" applyAlignment="1">
      <alignment horizontal="left"/>
    </xf>
    <xf numFmtId="177" fontId="76" fillId="0" borderId="0" xfId="0" applyNumberFormat="1" applyFont="1"/>
    <xf numFmtId="177" fontId="76" fillId="0" borderId="77" xfId="0" applyNumberFormat="1" applyFont="1" applyBorder="1"/>
    <xf numFmtId="0" fontId="5" fillId="6" borderId="0" xfId="0" applyFont="1" applyFill="1"/>
    <xf numFmtId="176" fontId="18" fillId="6" borderId="0" xfId="0" applyNumberFormat="1" applyFont="1" applyFill="1" applyAlignment="1" applyProtection="1">
      <alignment horizontal="center" vertical="center"/>
      <protection locked="0"/>
    </xf>
    <xf numFmtId="0" fontId="77" fillId="0" borderId="0" xfId="0" applyFont="1"/>
    <xf numFmtId="178" fontId="78" fillId="0" borderId="76" xfId="0" applyNumberFormat="1" applyFont="1" applyBorder="1" applyAlignment="1">
      <alignment horizontal="left" vertical="center"/>
    </xf>
    <xf numFmtId="178" fontId="79" fillId="0" borderId="76" xfId="0" applyNumberFormat="1" applyFont="1" applyBorder="1" applyAlignment="1">
      <alignment horizontal="left" vertical="center"/>
    </xf>
    <xf numFmtId="0" fontId="15" fillId="7" borderId="44" xfId="0" applyFont="1" applyFill="1" applyBorder="1" applyAlignment="1" applyProtection="1">
      <alignment horizontal="left"/>
      <protection locked="0"/>
    </xf>
    <xf numFmtId="0" fontId="15" fillId="7" borderId="45" xfId="0" applyFont="1" applyFill="1" applyBorder="1" applyAlignment="1" applyProtection="1">
      <alignment horizontal="left"/>
      <protection locked="0"/>
    </xf>
    <xf numFmtId="0" fontId="15" fillId="7" borderId="46" xfId="0" applyFont="1" applyFill="1" applyBorder="1" applyAlignment="1" applyProtection="1">
      <alignment horizontal="left"/>
      <protection locked="0"/>
    </xf>
    <xf numFmtId="0" fontId="15" fillId="7" borderId="47" xfId="0" applyFont="1" applyFill="1" applyBorder="1" applyAlignment="1" applyProtection="1">
      <alignment horizontal="left"/>
      <protection locked="0"/>
    </xf>
    <xf numFmtId="0" fontId="15" fillId="7" borderId="42" xfId="0" applyFont="1" applyFill="1" applyBorder="1" applyAlignment="1" applyProtection="1">
      <alignment horizontal="left"/>
      <protection locked="0"/>
    </xf>
    <xf numFmtId="0" fontId="15" fillId="7" borderId="43" xfId="0" applyFont="1" applyFill="1" applyBorder="1" applyAlignment="1" applyProtection="1">
      <alignment horizontal="left"/>
      <protection locked="0"/>
    </xf>
    <xf numFmtId="0" fontId="15" fillId="7" borderId="48" xfId="0" applyFont="1" applyFill="1" applyBorder="1" applyProtection="1">
      <protection locked="0"/>
    </xf>
    <xf numFmtId="0" fontId="15" fillId="7" borderId="49" xfId="0" applyFont="1" applyFill="1" applyBorder="1" applyProtection="1">
      <protection locked="0"/>
    </xf>
    <xf numFmtId="0" fontId="10" fillId="8" borderId="40" xfId="0" applyFont="1" applyFill="1" applyBorder="1" applyAlignment="1" applyProtection="1">
      <alignment horizontal="center" vertical="center"/>
      <protection locked="0"/>
    </xf>
    <xf numFmtId="0" fontId="10" fillId="8" borderId="0" xfId="0" applyFont="1" applyFill="1" applyAlignment="1" applyProtection="1">
      <alignment horizontal="center" vertical="center"/>
      <protection locked="0"/>
    </xf>
    <xf numFmtId="0" fontId="15" fillId="7" borderId="42" xfId="0" applyFont="1" applyFill="1" applyBorder="1" applyProtection="1">
      <protection locked="0"/>
    </xf>
    <xf numFmtId="0" fontId="15" fillId="7" borderId="43" xfId="0" applyFont="1" applyFill="1" applyBorder="1" applyProtection="1">
      <protection locked="0"/>
    </xf>
    <xf numFmtId="0" fontId="36" fillId="8" borderId="52" xfId="0" applyFont="1" applyFill="1" applyBorder="1" applyAlignment="1">
      <alignment horizontal="center" vertical="center"/>
    </xf>
    <xf numFmtId="0" fontId="36" fillId="8" borderId="53" xfId="0" applyFont="1" applyFill="1" applyBorder="1" applyAlignment="1">
      <alignment horizontal="center" vertical="center"/>
    </xf>
    <xf numFmtId="0" fontId="57" fillId="13" borderId="9" xfId="0" applyFont="1" applyFill="1" applyBorder="1" applyAlignment="1">
      <alignment horizontal="center" vertical="center"/>
    </xf>
    <xf numFmtId="0" fontId="60" fillId="13" borderId="34" xfId="0" applyFont="1" applyFill="1" applyBorder="1" applyAlignment="1">
      <alignment horizontal="center" vertical="center"/>
    </xf>
    <xf numFmtId="0" fontId="60" fillId="13" borderId="25" xfId="0" applyFont="1" applyFill="1" applyBorder="1" applyAlignment="1">
      <alignment horizontal="center" vertical="center"/>
    </xf>
    <xf numFmtId="181" fontId="27" fillId="0" borderId="8" xfId="0" applyNumberFormat="1" applyFont="1" applyBorder="1" applyAlignment="1">
      <alignment horizontal="center" vertical="center"/>
    </xf>
    <xf numFmtId="181" fontId="27" fillId="0" borderId="16" xfId="0" applyNumberFormat="1" applyFont="1" applyBorder="1" applyAlignment="1">
      <alignment horizontal="center" vertical="center"/>
    </xf>
    <xf numFmtId="181" fontId="27" fillId="0" borderId="17" xfId="0" applyNumberFormat="1" applyFont="1" applyBorder="1" applyAlignment="1">
      <alignment horizontal="center" vertical="center"/>
    </xf>
    <xf numFmtId="181" fontId="28" fillId="0" borderId="71" xfId="0" applyNumberFormat="1" applyFont="1" applyBorder="1" applyAlignment="1">
      <alignment horizontal="center" vertical="center"/>
    </xf>
    <xf numFmtId="181" fontId="28" fillId="0" borderId="72" xfId="0" applyNumberFormat="1" applyFont="1" applyBorder="1" applyAlignment="1">
      <alignment horizontal="center" vertical="center"/>
    </xf>
    <xf numFmtId="181" fontId="28" fillId="0" borderId="75" xfId="0" applyNumberFormat="1" applyFont="1" applyBorder="1" applyAlignment="1">
      <alignment horizontal="center" vertical="center"/>
    </xf>
    <xf numFmtId="0" fontId="57" fillId="13" borderId="34" xfId="0" applyFont="1" applyFill="1" applyBorder="1" applyAlignment="1">
      <alignment horizontal="center" vertical="center"/>
    </xf>
    <xf numFmtId="181" fontId="56" fillId="0" borderId="8" xfId="0" applyNumberFormat="1" applyFont="1" applyBorder="1" applyAlignment="1">
      <alignment horizontal="center" vertical="center"/>
    </xf>
    <xf numFmtId="181" fontId="56" fillId="0" borderId="16" xfId="0" applyNumberFormat="1" applyFont="1" applyBorder="1" applyAlignment="1">
      <alignment horizontal="center" vertical="center"/>
    </xf>
    <xf numFmtId="181" fontId="56" fillId="0" borderId="17" xfId="0" applyNumberFormat="1" applyFont="1" applyBorder="1" applyAlignment="1">
      <alignment horizontal="center" vertical="center"/>
    </xf>
    <xf numFmtId="181" fontId="59" fillId="0" borderId="71" xfId="0" applyNumberFormat="1" applyFont="1" applyBorder="1" applyAlignment="1">
      <alignment horizontal="center" vertical="center"/>
    </xf>
    <xf numFmtId="181" fontId="59" fillId="0" borderId="72" xfId="0" applyNumberFormat="1" applyFont="1" applyBorder="1" applyAlignment="1">
      <alignment horizontal="center" vertical="center"/>
    </xf>
    <xf numFmtId="181" fontId="59" fillId="0" borderId="75" xfId="0" applyNumberFormat="1" applyFont="1" applyBorder="1" applyAlignment="1">
      <alignment horizontal="center" vertical="center"/>
    </xf>
    <xf numFmtId="0" fontId="61" fillId="18" borderId="62" xfId="0" applyFont="1" applyFill="1" applyBorder="1" applyAlignment="1" applyProtection="1">
      <alignment horizontal="center" vertical="center"/>
      <protection locked="0"/>
    </xf>
    <xf numFmtId="0" fontId="63" fillId="18" borderId="63" xfId="0" applyFont="1" applyFill="1" applyBorder="1" applyAlignment="1" applyProtection="1">
      <alignment horizontal="center" vertical="center"/>
      <protection locked="0"/>
    </xf>
    <xf numFmtId="0" fontId="63" fillId="18" borderId="64" xfId="0" applyFont="1" applyFill="1" applyBorder="1" applyAlignment="1" applyProtection="1">
      <alignment horizontal="center" vertical="center"/>
      <protection locked="0"/>
    </xf>
    <xf numFmtId="0" fontId="63" fillId="18" borderId="62" xfId="0" applyFont="1" applyFill="1" applyBorder="1" applyAlignment="1">
      <alignment horizontal="center" vertical="center"/>
    </xf>
    <xf numFmtId="0" fontId="63" fillId="18" borderId="64" xfId="0" applyFont="1" applyFill="1" applyBorder="1" applyAlignment="1">
      <alignment horizontal="center" vertical="center"/>
    </xf>
    <xf numFmtId="0" fontId="33" fillId="8" borderId="40" xfId="0" applyFont="1" applyFill="1" applyBorder="1" applyAlignment="1" applyProtection="1">
      <alignment horizontal="center" vertical="center"/>
      <protection locked="0"/>
    </xf>
    <xf numFmtId="0" fontId="33" fillId="8" borderId="41" xfId="0" applyFont="1" applyFill="1" applyBorder="1" applyAlignment="1" applyProtection="1">
      <alignment horizontal="center" vertical="center"/>
      <protection locked="0"/>
    </xf>
    <xf numFmtId="177" fontId="68" fillId="23" borderId="83" xfId="0" applyNumberFormat="1" applyFont="1" applyFill="1" applyBorder="1" applyAlignment="1">
      <alignment horizontal="center" vertical="center"/>
    </xf>
    <xf numFmtId="177" fontId="68" fillId="23" borderId="84" xfId="0" applyNumberFormat="1" applyFont="1" applyFill="1" applyBorder="1" applyAlignment="1">
      <alignment horizontal="center" vertical="center"/>
    </xf>
    <xf numFmtId="176" fontId="72" fillId="19" borderId="78" xfId="0" applyNumberFormat="1" applyFont="1" applyFill="1" applyBorder="1" applyAlignment="1" applyProtection="1">
      <alignment horizontal="center" vertical="center"/>
      <protection locked="0"/>
    </xf>
    <xf numFmtId="176" fontId="72" fillId="19" borderId="79" xfId="0" applyNumberFormat="1" applyFont="1" applyFill="1" applyBorder="1" applyAlignment="1" applyProtection="1">
      <alignment horizontal="center" vertical="center"/>
      <protection locked="0"/>
    </xf>
    <xf numFmtId="176" fontId="72" fillId="19" borderId="80" xfId="0" applyNumberFormat="1" applyFont="1" applyFill="1" applyBorder="1" applyAlignment="1" applyProtection="1">
      <alignment horizontal="center" vertical="center"/>
      <protection locked="0"/>
    </xf>
    <xf numFmtId="177" fontId="74" fillId="6" borderId="76" xfId="0" applyNumberFormat="1" applyFont="1" applyFill="1" applyBorder="1" applyAlignment="1" applyProtection="1">
      <alignment horizontal="center" vertical="center"/>
      <protection locked="0"/>
    </xf>
    <xf numFmtId="177" fontId="74" fillId="6" borderId="0" xfId="0" applyNumberFormat="1" applyFont="1" applyFill="1" applyAlignment="1" applyProtection="1">
      <alignment horizontal="center" vertical="center"/>
      <protection locked="0"/>
    </xf>
    <xf numFmtId="177" fontId="74" fillId="6" borderId="77" xfId="0" applyNumberFormat="1" applyFont="1" applyFill="1" applyBorder="1" applyAlignment="1" applyProtection="1">
      <alignment horizontal="center" vertical="center"/>
      <protection locked="0"/>
    </xf>
    <xf numFmtId="0" fontId="71" fillId="20" borderId="78" xfId="0" applyFont="1" applyFill="1" applyBorder="1" applyAlignment="1">
      <alignment horizontal="center"/>
    </xf>
    <xf numFmtId="0" fontId="71" fillId="20" borderId="79" xfId="0" applyFont="1" applyFill="1" applyBorder="1" applyAlignment="1">
      <alignment horizontal="center"/>
    </xf>
    <xf numFmtId="0" fontId="71" fillId="20" borderId="80" xfId="0" applyFont="1" applyFill="1" applyBorder="1" applyAlignment="1">
      <alignment horizontal="center"/>
    </xf>
    <xf numFmtId="0" fontId="19" fillId="6" borderId="78" xfId="0" applyFont="1" applyFill="1" applyBorder="1" applyAlignment="1" applyProtection="1">
      <alignment horizontal="center"/>
      <protection locked="0"/>
    </xf>
    <xf numFmtId="0" fontId="19" fillId="6" borderId="79" xfId="0" applyFont="1" applyFill="1" applyBorder="1" applyAlignment="1" applyProtection="1">
      <alignment horizontal="center"/>
      <protection locked="0"/>
    </xf>
    <xf numFmtId="0" fontId="19" fillId="6" borderId="80" xfId="0" applyFont="1" applyFill="1" applyBorder="1" applyAlignment="1" applyProtection="1">
      <alignment horizontal="center"/>
      <protection locked="0"/>
    </xf>
    <xf numFmtId="0" fontId="53" fillId="13" borderId="34" xfId="0" applyFont="1" applyFill="1" applyBorder="1" applyAlignment="1">
      <alignment horizontal="center" vertical="center"/>
    </xf>
    <xf numFmtId="0" fontId="48" fillId="13" borderId="34" xfId="0" applyFont="1" applyFill="1" applyBorder="1" applyAlignment="1">
      <alignment horizontal="center" vertical="center"/>
    </xf>
    <xf numFmtId="181" fontId="41" fillId="0" borderId="8" xfId="0" applyNumberFormat="1" applyFont="1" applyBorder="1" applyAlignment="1">
      <alignment horizontal="center" vertical="center"/>
    </xf>
    <xf numFmtId="181" fontId="41" fillId="0" borderId="16" xfId="0" applyNumberFormat="1" applyFont="1" applyBorder="1" applyAlignment="1">
      <alignment horizontal="center" vertical="center"/>
    </xf>
    <xf numFmtId="181" fontId="41" fillId="0" borderId="17" xfId="0" applyNumberFormat="1" applyFont="1" applyBorder="1" applyAlignment="1">
      <alignment horizontal="center" vertical="center"/>
    </xf>
    <xf numFmtId="0" fontId="48" fillId="13" borderId="25" xfId="0" applyFont="1" applyFill="1" applyBorder="1" applyAlignment="1">
      <alignment horizontal="center" vertical="center"/>
    </xf>
    <xf numFmtId="181" fontId="51" fillId="0" borderId="71" xfId="0" applyNumberFormat="1" applyFont="1" applyBorder="1" applyAlignment="1">
      <alignment horizontal="center" vertical="center"/>
    </xf>
    <xf numFmtId="181" fontId="51" fillId="0" borderId="72" xfId="0" applyNumberFormat="1" applyFont="1" applyBorder="1" applyAlignment="1">
      <alignment horizontal="center" vertical="center"/>
    </xf>
    <xf numFmtId="181" fontId="51" fillId="0" borderId="75" xfId="0" applyNumberFormat="1" applyFont="1" applyBorder="1" applyAlignment="1">
      <alignment horizontal="center" vertical="center"/>
    </xf>
    <xf numFmtId="0" fontId="53" fillId="13" borderId="9" xfId="0" applyFont="1" applyFill="1" applyBorder="1" applyAlignment="1">
      <alignment horizontal="center" vertical="center"/>
    </xf>
    <xf numFmtId="0" fontId="42" fillId="18" borderId="62" xfId="0" applyFont="1" applyFill="1" applyBorder="1" applyAlignment="1" applyProtection="1">
      <alignment horizontal="center" vertical="center"/>
      <protection locked="0"/>
    </xf>
    <xf numFmtId="0" fontId="42" fillId="18" borderId="63" xfId="0" applyFont="1" applyFill="1" applyBorder="1" applyAlignment="1" applyProtection="1">
      <alignment horizontal="center" vertical="center"/>
      <protection locked="0"/>
    </xf>
    <xf numFmtId="0" fontId="42" fillId="18" borderId="64" xfId="0" applyFont="1" applyFill="1" applyBorder="1" applyAlignment="1" applyProtection="1">
      <alignment horizontal="center" vertical="center"/>
      <protection locked="0"/>
    </xf>
    <xf numFmtId="0" fontId="42" fillId="18" borderId="62" xfId="0" applyFont="1" applyFill="1" applyBorder="1" applyAlignment="1">
      <alignment horizontal="center" vertical="center"/>
    </xf>
    <xf numFmtId="0" fontId="42" fillId="18" borderId="64" xfId="0" applyFont="1" applyFill="1" applyBorder="1" applyAlignment="1">
      <alignment horizontal="center" vertical="center"/>
    </xf>
    <xf numFmtId="178" fontId="0" fillId="4" borderId="9" xfId="0" applyNumberFormat="1" applyFill="1" applyBorder="1" applyAlignment="1">
      <alignment horizontal="center" vertical="center"/>
    </xf>
    <xf numFmtId="178" fontId="0" fillId="4" borderId="34" xfId="0" applyNumberFormat="1" applyFill="1" applyBorder="1" applyAlignment="1">
      <alignment horizontal="center" vertical="center"/>
    </xf>
    <xf numFmtId="178" fontId="0" fillId="4" borderId="25" xfId="0" applyNumberFormat="1" applyFill="1" applyBorder="1" applyAlignment="1">
      <alignment horizontal="center" vertical="center"/>
    </xf>
    <xf numFmtId="178" fontId="0" fillId="5" borderId="16" xfId="0" applyNumberFormat="1" applyFill="1" applyBorder="1" applyAlignment="1">
      <alignment horizontal="center" vertical="center"/>
    </xf>
    <xf numFmtId="178" fontId="0" fillId="5" borderId="17" xfId="0" applyNumberFormat="1" applyFill="1" applyBorder="1" applyAlignment="1">
      <alignment horizontal="center" vertical="center"/>
    </xf>
    <xf numFmtId="178" fontId="0" fillId="11" borderId="8" xfId="0" applyNumberFormat="1" applyFill="1" applyBorder="1" applyAlignment="1">
      <alignment horizontal="center" vertical="center"/>
    </xf>
    <xf numFmtId="178" fontId="0" fillId="11" borderId="16" xfId="0" applyNumberFormat="1" applyFill="1" applyBorder="1" applyAlignment="1">
      <alignment horizontal="center" vertical="center"/>
    </xf>
    <xf numFmtId="178" fontId="0" fillId="11" borderId="17" xfId="0" applyNumberFormat="1" applyFill="1" applyBorder="1" applyAlignment="1">
      <alignment horizontal="center" vertical="center"/>
    </xf>
    <xf numFmtId="178" fontId="0" fillId="3" borderId="9" xfId="0" applyNumberFormat="1" applyFill="1" applyBorder="1" applyAlignment="1">
      <alignment horizontal="center" vertical="center"/>
    </xf>
    <xf numFmtId="178" fontId="0" fillId="3" borderId="34" xfId="0" applyNumberFormat="1" applyFill="1" applyBorder="1" applyAlignment="1">
      <alignment horizontal="center" vertical="center"/>
    </xf>
    <xf numFmtId="178" fontId="0" fillId="10" borderId="9" xfId="0" applyNumberFormat="1" applyFill="1" applyBorder="1" applyAlignment="1">
      <alignment horizontal="center" vertical="center"/>
    </xf>
    <xf numFmtId="178" fontId="0" fillId="10" borderId="34" xfId="0" applyNumberForma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454">
    <dxf>
      <numFmt numFmtId="178" formatCode="#"/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font>
        <color rgb="FFFF5050"/>
      </font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font>
        <color rgb="FFFF5050"/>
      </font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font>
        <color rgb="FFFF5050"/>
      </font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font>
        <color rgb="FFFF5050"/>
      </font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font>
        <color rgb="FFFF5050"/>
      </font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font>
        <color rgb="FFFF5050"/>
      </font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font>
        <color rgb="FFFF5050"/>
      </font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font>
        <color rgb="FFFF5050"/>
      </font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font>
        <color rgb="FFFF5050"/>
      </font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font>
        <color rgb="FFFF5050"/>
      </font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font>
        <color rgb="FFFF5050"/>
      </font>
    </dxf>
    <dxf>
      <numFmt numFmtId="178" formatCode="#"/>
    </dxf>
    <dxf>
      <numFmt numFmtId="178" formatCode="#"/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83" formatCode=";;;"/>
    </dxf>
    <dxf>
      <font>
        <color rgb="FFFF5050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TableStyle="TableStyleMedium2" defaultPivotStyle="PivotStyleLight16">
    <tableStyle name="Invisible" pivot="0" table="0" count="0" xr9:uid="{6A5866D7-AA6E-4594-BAC9-8C15DD8FB498}"/>
    <tableStyle name="アドレス帳" pivot="0" count="5" xr9:uid="{5D04849B-AA0E-4F12-B059-EB853CA20224}">
      <tableStyleElement type="wholeTable" dxfId="453"/>
      <tableStyleElement type="headerRow" dxfId="452"/>
      <tableStyleElement type="totalRow" dxfId="451"/>
      <tableStyleElement type="firstRowStripe" dxfId="450"/>
      <tableStyleElement type="secondRowStripe" dxfId="449"/>
    </tableStyle>
  </tableStyles>
  <colors>
    <mruColors>
      <color rgb="FFD6E0FE"/>
      <color rgb="FFF0D1F0"/>
      <color rgb="FFFEE39A"/>
      <color rgb="FFB3C1D7"/>
      <color rgb="FFFEDECA"/>
      <color rgb="FFFED5BE"/>
      <color rgb="FFFED154"/>
      <color rgb="FFFEDA76"/>
      <color rgb="FFFEDF86"/>
      <color rgb="FFA0B1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705883648699251E-2"/>
          <c:y val="0.10230524364463599"/>
          <c:w val="0.96596383020904442"/>
          <c:h val="0.495338609586881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サンプル!$B$37</c:f>
              <c:strCache>
                <c:ptCount val="1"/>
                <c:pt idx="0">
                  <c:v>収入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サンプル!$C$37:$D$37</c:f>
              <c:numCache>
                <c:formatCode>"¥"#,##0_);[Red]\("¥"#,##0\)</c:formatCode>
                <c:ptCount val="2"/>
                <c:pt idx="1">
                  <c:v>300000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14-4D6C-BC1B-18157FDF48E8}"/>
            </c:ext>
          </c:extLst>
        </c:ser>
        <c:ser>
          <c:idx val="1"/>
          <c:order val="1"/>
          <c:tx>
            <c:strRef>
              <c:f>サンプル!$B$38</c:f>
              <c:strCache>
                <c:ptCount val="1"/>
                <c:pt idx="0">
                  <c:v>税金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サンプル!$C$38:$D$38</c:f>
              <c:numCache>
                <c:formatCode>"¥"#,##0_);[Red]\("¥"#,##0\)</c:formatCode>
                <c:ptCount val="2"/>
                <c:pt idx="0">
                  <c:v>90000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14-4D6C-BC1B-18157FDF48E8}"/>
            </c:ext>
          </c:extLst>
        </c:ser>
        <c:ser>
          <c:idx val="2"/>
          <c:order val="2"/>
          <c:tx>
            <c:strRef>
              <c:f>サンプル!$B$39</c:f>
              <c:strCache>
                <c:ptCount val="1"/>
                <c:pt idx="0">
                  <c:v>貯蓄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サンプル!$C$39:$D$39</c:f>
              <c:numCache>
                <c:formatCode>"¥"#,##0_);[Red]\("¥"#,##0\)</c:formatCode>
                <c:ptCount val="2"/>
                <c:pt idx="0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14-4D6C-BC1B-18157FDF48E8}"/>
            </c:ext>
          </c:extLst>
        </c:ser>
        <c:ser>
          <c:idx val="3"/>
          <c:order val="3"/>
          <c:tx>
            <c:strRef>
              <c:f>サンプル!$B$40</c:f>
              <c:strCache>
                <c:ptCount val="1"/>
                <c:pt idx="0">
                  <c:v>自己投資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サンプル!$C$40:$D$40</c:f>
              <c:numCache>
                <c:formatCode>"¥"#,##0_);[Red]\("¥"#,##0\)</c:formatCode>
                <c:ptCount val="2"/>
                <c:pt idx="0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14-4D6C-BC1B-18157FDF48E8}"/>
            </c:ext>
          </c:extLst>
        </c:ser>
        <c:ser>
          <c:idx val="4"/>
          <c:order val="4"/>
          <c:tx>
            <c:strRef>
              <c:f>サンプル!$B$41</c:f>
              <c:strCache>
                <c:ptCount val="1"/>
                <c:pt idx="0">
                  <c:v>固定費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サンプル!$C$41:$D$41</c:f>
              <c:numCache>
                <c:formatCode>"¥"#,##0_);[Red]\("¥"#,##0\)</c:formatCode>
                <c:ptCount val="2"/>
                <c:pt idx="0">
                  <c:v>88000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14-4D6C-BC1B-18157FDF48E8}"/>
            </c:ext>
          </c:extLst>
        </c:ser>
        <c:ser>
          <c:idx val="5"/>
          <c:order val="5"/>
          <c:tx>
            <c:strRef>
              <c:f>サンプル!$B$42</c:f>
              <c:strCache>
                <c:ptCount val="1"/>
                <c:pt idx="0">
                  <c:v>特別費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サンプル!$C$42:$D$42</c:f>
              <c:numCache>
                <c:formatCode>"¥"#,##0_);[Red]\("¥"#,##0\)</c:formatCode>
                <c:ptCount val="2"/>
                <c:pt idx="0">
                  <c:v>15000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14-4D6C-BC1B-18157FDF48E8}"/>
            </c:ext>
          </c:extLst>
        </c:ser>
        <c:ser>
          <c:idx val="6"/>
          <c:order val="6"/>
          <c:tx>
            <c:strRef>
              <c:f>サンプル!$B$43</c:f>
              <c:strCache>
                <c:ptCount val="1"/>
                <c:pt idx="0">
                  <c:v>変動費</c:v>
                </c:pt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サンプル!$C$43:$D$43</c:f>
              <c:numCache>
                <c:formatCode>General</c:formatCode>
                <c:ptCount val="2"/>
                <c:pt idx="0" formatCode="&quot;¥&quot;#,##0_);[Red]\(&quot;¥&quot;#,##0\)">
                  <c:v>55500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14-4D6C-BC1B-18157FDF48E8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7"/>
        <c:overlap val="100"/>
        <c:axId val="622643864"/>
        <c:axId val="622644192"/>
      </c:barChart>
      <c:barChart>
        <c:barDir val="bar"/>
        <c:grouping val="stacked"/>
        <c:varyColors val="0"/>
        <c:ser>
          <c:idx val="7"/>
          <c:order val="7"/>
          <c:tx>
            <c:strRef>
              <c:f>サンプル!$B$44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D14-4D6C-BC1B-18157FDF48E8}"/>
              </c:ext>
            </c:extLst>
          </c:dPt>
          <c:dLbls>
            <c:dLbl>
              <c:idx val="0"/>
              <c:layout>
                <c:manualLayout>
                  <c:x val="0.47288885783396845"/>
                  <c:y val="1.91778130106883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2170407736194"/>
                      <c:h val="0.103408779075943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ED14-4D6C-BC1B-18157FDF48E8}"/>
                </c:ext>
              </c:extLst>
            </c:dLbl>
            <c:dLbl>
              <c:idx val="1"/>
              <c:layout>
                <c:manualLayout>
                  <c:x val="0.48799024987880724"/>
                  <c:y val="-6.9388939039072284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24072075247263"/>
                      <c:h val="9.90140158342973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ED14-4D6C-BC1B-18157FDF48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サンプル!$C$44:$D$44</c:f>
              <c:numCache>
                <c:formatCode>"¥"#,##0_);[Red]\("¥"#,##0\)</c:formatCode>
                <c:ptCount val="2"/>
                <c:pt idx="0">
                  <c:v>288500</c:v>
                </c:pt>
                <c:pt idx="1">
                  <c:v>300000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ED14-4D6C-BC1B-18157FDF4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1179092536"/>
        <c:axId val="1179095160"/>
      </c:barChart>
      <c:catAx>
        <c:axId val="6226438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22644192"/>
        <c:crosses val="autoZero"/>
        <c:auto val="1"/>
        <c:lblAlgn val="ctr"/>
        <c:lblOffset val="100"/>
        <c:noMultiLvlLbl val="0"/>
      </c:catAx>
      <c:valAx>
        <c:axId val="622644192"/>
        <c:scaling>
          <c:orientation val="minMax"/>
        </c:scaling>
        <c:delete val="1"/>
        <c:axPos val="b"/>
        <c:numFmt formatCode="&quot;¥&quot;#,##0_);[Red]\(&quot;¥&quot;#,##0\)" sourceLinked="1"/>
        <c:majorTickMark val="none"/>
        <c:minorTickMark val="none"/>
        <c:tickLblPos val="nextTo"/>
        <c:crossAx val="622643864"/>
        <c:crosses val="autoZero"/>
        <c:crossBetween val="between"/>
      </c:valAx>
      <c:valAx>
        <c:axId val="1179095160"/>
        <c:scaling>
          <c:orientation val="minMax"/>
        </c:scaling>
        <c:delete val="1"/>
        <c:axPos val="t"/>
        <c:numFmt formatCode="&quot;¥&quot;#,##0_);[Red]\(&quot;¥&quot;#,##0\)" sourceLinked="1"/>
        <c:majorTickMark val="out"/>
        <c:minorTickMark val="none"/>
        <c:tickLblPos val="nextTo"/>
        <c:crossAx val="1179092536"/>
        <c:crosses val="max"/>
        <c:crossBetween val="between"/>
      </c:valAx>
      <c:catAx>
        <c:axId val="1179092536"/>
        <c:scaling>
          <c:orientation val="minMax"/>
        </c:scaling>
        <c:delete val="1"/>
        <c:axPos val="l"/>
        <c:majorTickMark val="out"/>
        <c:minorTickMark val="none"/>
        <c:tickLblPos val="nextTo"/>
        <c:crossAx val="1179095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5.5923904921678501E-2"/>
          <c:y val="0.75528606339475157"/>
          <c:w val="0.77021697468995753"/>
          <c:h val="0.215894301445461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53977407901387"/>
          <c:y val="2.1670769205343918E-2"/>
          <c:w val="0.80387193420088621"/>
          <c:h val="0.332550785606392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'1月'!$F$29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'1月'!$G$29:$K$29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E78-45F7-9377-F3408CE3915B}"/>
            </c:ext>
          </c:extLst>
        </c:ser>
        <c:ser>
          <c:idx val="1"/>
          <c:order val="1"/>
          <c:tx>
            <c:strRef>
              <c:f>'1月'!$F$28</c:f>
              <c:strCache>
                <c:ptCount val="1"/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cat>
            <c:strRef>
              <c:f>'1月'!$G$19:$K$19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'1月'!$G$28:$K$28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E78-45F7-9377-F3408CE3915B}"/>
            </c:ext>
          </c:extLst>
        </c:ser>
        <c:ser>
          <c:idx val="2"/>
          <c:order val="2"/>
          <c:tx>
            <c:strRef>
              <c:f>'1月'!$F$27</c:f>
              <c:strCache>
                <c:ptCount val="1"/>
              </c:strCache>
            </c:strRef>
          </c:tx>
          <c:spPr>
            <a:solidFill>
              <a:srgbClr val="F0D1F0"/>
            </a:solidFill>
            <a:ln>
              <a:noFill/>
            </a:ln>
            <a:effectLst/>
          </c:spPr>
          <c:invertIfNegative val="0"/>
          <c:cat>
            <c:strRef>
              <c:f>'1月'!$G$19:$K$19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'1月'!$G$27:$K$27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E78-45F7-9377-F3408CE3915B}"/>
            </c:ext>
          </c:extLst>
        </c:ser>
        <c:ser>
          <c:idx val="3"/>
          <c:order val="3"/>
          <c:tx>
            <c:strRef>
              <c:f>'1月'!$F$26</c:f>
              <c:strCache>
                <c:ptCount val="1"/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'1月'!$G$19:$K$19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'1月'!$G$26:$K$26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78-45F7-9377-F3408CE3915B}"/>
            </c:ext>
          </c:extLst>
        </c:ser>
        <c:ser>
          <c:idx val="4"/>
          <c:order val="4"/>
          <c:tx>
            <c:strRef>
              <c:f>'1月'!$F$25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'1月'!$G$25:$K$25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E78-45F7-9377-F3408CE3915B}"/>
            </c:ext>
          </c:extLst>
        </c:ser>
        <c:ser>
          <c:idx val="5"/>
          <c:order val="5"/>
          <c:tx>
            <c:strRef>
              <c:f>'1月'!$F$24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'1月'!$G$24:$K$24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78-45F7-9377-F3408CE3915B}"/>
            </c:ext>
          </c:extLst>
        </c:ser>
        <c:ser>
          <c:idx val="6"/>
          <c:order val="6"/>
          <c:tx>
            <c:strRef>
              <c:f>'1月'!$F$23</c:f>
              <c:strCache>
                <c:ptCount val="1"/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'1月'!$G$23:$K$23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78-45F7-9377-F3408CE3915B}"/>
            </c:ext>
          </c:extLst>
        </c:ser>
        <c:ser>
          <c:idx val="7"/>
          <c:order val="7"/>
          <c:tx>
            <c:strRef>
              <c:f>'1月'!$F$22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'1月'!$G$19:$K$19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'1月'!$G$22:$K$22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78-45F7-9377-F3408CE3915B}"/>
            </c:ext>
          </c:extLst>
        </c:ser>
        <c:ser>
          <c:idx val="8"/>
          <c:order val="8"/>
          <c:tx>
            <c:strRef>
              <c:f>'1月'!$F$21</c:f>
              <c:strCache>
                <c:ptCount val="1"/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'1月'!$G$21:$K$21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78-45F7-9377-F3408CE3915B}"/>
            </c:ext>
          </c:extLst>
        </c:ser>
        <c:ser>
          <c:idx val="9"/>
          <c:order val="9"/>
          <c:tx>
            <c:strRef>
              <c:f>'1月'!$F$20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'1月'!$G$19:$K$19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'1月'!$G$20:$K$20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78-45F7-9377-F3408CE39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7953872"/>
        <c:axId val="897963056"/>
      </c:barChart>
      <c:lineChart>
        <c:grouping val="stacked"/>
        <c:varyColors val="0"/>
        <c:ser>
          <c:idx val="10"/>
          <c:order val="10"/>
          <c:tx>
            <c:strRef>
              <c:f>'1月'!$F$30</c:f>
              <c:strCache>
                <c:ptCount val="1"/>
                <c:pt idx="0">
                  <c:v>合計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'1月'!$G$19:$K$19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'1月'!$G$30:$K$30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E78-45F7-9377-F3408CE39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3872"/>
        <c:axId val="897963056"/>
      </c:lineChart>
      <c:catAx>
        <c:axId val="89795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63056"/>
        <c:crosses val="autoZero"/>
        <c:auto val="1"/>
        <c:lblAlgn val="ctr"/>
        <c:lblOffset val="100"/>
        <c:noMultiLvlLbl val="0"/>
      </c:catAx>
      <c:valAx>
        <c:axId val="897963056"/>
        <c:scaling>
          <c:orientation val="minMax"/>
        </c:scaling>
        <c:delete val="0"/>
        <c:axPos val="l"/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53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53977407901387"/>
          <c:y val="2.1670769205343918E-2"/>
          <c:w val="0.80387193420088621"/>
          <c:h val="0.33255078560639212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'2月'!$F$29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'2月'!$G$29:$K$29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D4C-43DA-BE67-050DB5205E5D}"/>
            </c:ext>
          </c:extLst>
        </c:ser>
        <c:ser>
          <c:idx val="8"/>
          <c:order val="1"/>
          <c:tx>
            <c:strRef>
              <c:f>'2月'!$F$28</c:f>
              <c:strCache>
                <c:ptCount val="1"/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'2月'!$G$19:$K$19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'2月'!$G$28:$K$28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D4C-43DA-BE67-050DB5205E5D}"/>
            </c:ext>
          </c:extLst>
        </c:ser>
        <c:ser>
          <c:idx val="7"/>
          <c:order val="2"/>
          <c:tx>
            <c:strRef>
              <c:f>'2月'!$F$27</c:f>
              <c:strCache>
                <c:ptCount val="1"/>
              </c:strCache>
            </c:strRef>
          </c:tx>
          <c:spPr>
            <a:solidFill>
              <a:srgbClr val="FEE39A"/>
            </a:solidFill>
            <a:ln>
              <a:noFill/>
            </a:ln>
            <a:effectLst/>
          </c:spPr>
          <c:invertIfNegative val="0"/>
          <c:cat>
            <c:strRef>
              <c:f>'2月'!$G$19:$K$19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'2月'!$G$27:$K$27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D4C-43DA-BE67-050DB5205E5D}"/>
            </c:ext>
          </c:extLst>
        </c:ser>
        <c:ser>
          <c:idx val="6"/>
          <c:order val="3"/>
          <c:tx>
            <c:strRef>
              <c:f>'2月'!$F$26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'2月'!$G$19:$K$19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'2月'!$G$26:$K$26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D4C-43DA-BE67-050DB5205E5D}"/>
            </c:ext>
          </c:extLst>
        </c:ser>
        <c:ser>
          <c:idx val="4"/>
          <c:order val="4"/>
          <c:tx>
            <c:strRef>
              <c:f>'2月'!$F$25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'2月'!$G$25:$K$25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4C-43DA-BE67-050DB5205E5D}"/>
            </c:ext>
          </c:extLst>
        </c:ser>
        <c:ser>
          <c:idx val="5"/>
          <c:order val="5"/>
          <c:tx>
            <c:strRef>
              <c:f>'2月'!$F$24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'2月'!$G$24:$K$24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4C-43DA-BE67-050DB5205E5D}"/>
            </c:ext>
          </c:extLst>
        </c:ser>
        <c:ser>
          <c:idx val="3"/>
          <c:order val="6"/>
          <c:tx>
            <c:strRef>
              <c:f>'2月'!$F$23</c:f>
              <c:strCache>
                <c:ptCount val="1"/>
              </c:strCache>
            </c:strRef>
          </c:tx>
          <c:spPr>
            <a:solidFill>
              <a:srgbClr val="B3C1D7"/>
            </a:solidFill>
            <a:ln>
              <a:noFill/>
            </a:ln>
            <a:effectLst/>
          </c:spPr>
          <c:invertIfNegative val="0"/>
          <c:cat>
            <c:strRef>
              <c:f>'2月'!$G$19:$K$19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'2月'!$G$23:$K$23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4C-43DA-BE67-050DB5205E5D}"/>
            </c:ext>
          </c:extLst>
        </c:ser>
        <c:ser>
          <c:idx val="2"/>
          <c:order val="7"/>
          <c:tx>
            <c:strRef>
              <c:f>'2月'!$F$22</c:f>
              <c:strCache>
                <c:ptCount val="1"/>
              </c:strCache>
            </c:strRef>
          </c:tx>
          <c:spPr>
            <a:solidFill>
              <a:srgbClr val="F0D1F0"/>
            </a:solidFill>
            <a:ln>
              <a:noFill/>
            </a:ln>
            <a:effectLst/>
          </c:spPr>
          <c:invertIfNegative val="0"/>
          <c:cat>
            <c:strRef>
              <c:f>'2月'!$G$19:$K$19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'2月'!$G$22:$K$22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4C-43DA-BE67-050DB5205E5D}"/>
            </c:ext>
          </c:extLst>
        </c:ser>
        <c:ser>
          <c:idx val="1"/>
          <c:order val="8"/>
          <c:tx>
            <c:strRef>
              <c:f>'2月'!$F$21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'2月'!$G$21:$K$21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4C-43DA-BE67-050DB5205E5D}"/>
            </c:ext>
          </c:extLst>
        </c:ser>
        <c:ser>
          <c:idx val="0"/>
          <c:order val="9"/>
          <c:tx>
            <c:strRef>
              <c:f>'2月'!$F$20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'2月'!$G$19:$K$19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'2月'!$G$20:$K$20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4C-43DA-BE67-050DB5205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7953872"/>
        <c:axId val="897963056"/>
      </c:barChart>
      <c:lineChart>
        <c:grouping val="stacked"/>
        <c:varyColors val="0"/>
        <c:ser>
          <c:idx val="10"/>
          <c:order val="10"/>
          <c:tx>
            <c:strRef>
              <c:f>'2月'!$F$30</c:f>
              <c:strCache>
                <c:ptCount val="1"/>
                <c:pt idx="0">
                  <c:v>合計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'2月'!$G$19:$K$19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'2月'!$G$30:$K$30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4C-43DA-BE67-050DB5205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3872"/>
        <c:axId val="897963056"/>
      </c:lineChart>
      <c:catAx>
        <c:axId val="89795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63056"/>
        <c:crosses val="autoZero"/>
        <c:auto val="1"/>
        <c:lblAlgn val="ctr"/>
        <c:lblOffset val="100"/>
        <c:noMultiLvlLbl val="0"/>
      </c:catAx>
      <c:valAx>
        <c:axId val="897963056"/>
        <c:scaling>
          <c:orientation val="minMax"/>
        </c:scaling>
        <c:delete val="0"/>
        <c:axPos val="l"/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53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218617053732198E-2"/>
          <c:y val="0.10616570585163299"/>
          <c:w val="0.9587813829462678"/>
          <c:h val="0.61409673460639802"/>
        </c:manualLayout>
      </c:layout>
      <c:doughnutChart>
        <c:varyColors val="1"/>
        <c:ser>
          <c:idx val="32"/>
          <c:order val="1"/>
          <c:tx>
            <c:strRef>
              <c:f>年間!$E$4</c:f>
              <c:strCache>
                <c:ptCount val="1"/>
                <c:pt idx="0">
                  <c:v>2月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E-68EB-4C46-A969-B0CA2FC7C8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0-68EB-4C46-A969-B0CA2FC7C8E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2-68EB-4C46-A969-B0CA2FC7C8E3}"/>
              </c:ext>
            </c:extLst>
          </c:dPt>
          <c:dPt>
            <c:idx val="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4-68EB-4C46-A969-B0CA2FC7C8E3}"/>
              </c:ext>
            </c:extLst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6-68EB-4C46-A969-B0CA2FC7C8E3}"/>
              </c:ext>
            </c:extLst>
          </c:dPt>
          <c:dPt>
            <c:idx val="5"/>
            <c:bubble3D val="0"/>
            <c:spPr>
              <a:solidFill>
                <a:srgbClr val="D6E0FE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8-68EB-4C46-A969-B0CA2FC7C8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税金</c:v>
              </c:pt>
              <c:pt idx="1">
                <c:v>貯蓄</c:v>
              </c:pt>
              <c:pt idx="2">
                <c:v>自己投資</c:v>
              </c:pt>
              <c:pt idx="3">
                <c:v>固定費</c:v>
              </c:pt>
              <c:pt idx="4">
                <c:v>特別費</c:v>
              </c:pt>
              <c:pt idx="5">
                <c:v>変動費</c:v>
              </c:pt>
            </c:strLit>
          </c:cat>
          <c:val>
            <c:numRef>
              <c:f>(年間!$E$26,年間!$E$37:$E$38,年間!$E$49:$E$50,年間!$E$62)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19-68EB-4C46-A969-B0CA2FC7C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68EB-4C46-A969-B0CA2FC7C8E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68EB-4C46-A969-B0CA2FC7C8E3}"/>
                    </c:ext>
                  </c:extLst>
                </c:dPt>
                <c:dPt>
                  <c:idx val="2"/>
                  <c:bubble3D val="0"/>
                  <c:explosion val="7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68EB-4C46-A969-B0CA2FC7C8E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68EB-4C46-A969-B0CA2FC7C8E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68EB-4C46-A969-B0CA2FC7C8E3}"/>
                    </c:ext>
                  </c:extLst>
                </c:dPt>
                <c:dPt>
                  <c:idx val="5"/>
                  <c:bubble3D val="0"/>
                  <c:spPr>
                    <a:solidFill>
                      <a:srgbClr val="B3C1D7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68EB-4C46-A969-B0CA2FC7C8E3}"/>
                    </c:ext>
                  </c:extLst>
                </c:dPt>
                <c:dLbls>
                  <c:dLbl>
                    <c:idx val="2"/>
                    <c:layout>
                      <c:manualLayout>
                        <c:x val="4.1218617053732198E-2"/>
                        <c:y val="8.9444493353288024E-2"/>
                      </c:manualLayout>
                    </c:layout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68EB-4C46-A969-B0CA2FC7C8E3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7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ja-JP"/>
                      </a:p>
                    </c:txPr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uri="{CE6537A1-D6FC-4f65-9D91-7224C49458BB}">
                        <c15:layout>
                          <c:manualLayout>
                            <c:w val="0.28028659596537897"/>
                            <c:h val="0.25264900079232328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7-68EB-4C46-A969-B0CA2FC7C8E3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(年間!$D$26,年間!$D$37:$D$38,年間!$D$49:$D$50,年間!$D$62)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68EB-4C46-A969-B0CA2FC7C8E3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68EB-4C46-A969-B0CA2FC7C8E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68EB-4C46-A969-B0CA2FC7C8E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68EB-4C46-A969-B0CA2FC7C8E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68EB-4C46-A969-B0CA2FC7C8E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68EB-4C46-A969-B0CA2FC7C8E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68EB-4C46-A969-B0CA2FC7C8E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(年間!$F$26,年間!$F$37:$F$38,年間!$F$49:$F$50,年間!$F$62)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68EB-4C46-A969-B0CA2FC7C8E3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68EB-4C46-A969-B0CA2FC7C8E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68EB-4C46-A969-B0CA2FC7C8E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68EB-4C46-A969-B0CA2FC7C8E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68EB-4C46-A969-B0CA2FC7C8E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68EB-4C46-A969-B0CA2FC7C8E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68EB-4C46-A969-B0CA2FC7C8E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(年間!$G$26,年間!$G$37:$G$38,年間!$G$49:$G$50,年間!$G$62)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68EB-4C46-A969-B0CA2FC7C8E3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68EB-4C46-A969-B0CA2FC7C8E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68EB-4C46-A969-B0CA2FC7C8E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68EB-4C46-A969-B0CA2FC7C8E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68EB-4C46-A969-B0CA2FC7C8E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68EB-4C46-A969-B0CA2FC7C8E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68EB-4C46-A969-B0CA2FC7C8E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(年間!$H$26,年間!$H$37:$H$38,年間!$H$49:$H$50,年間!$H$62)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68EB-4C46-A969-B0CA2FC7C8E3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68EB-4C46-A969-B0CA2FC7C8E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68EB-4C46-A969-B0CA2FC7C8E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68EB-4C46-A969-B0CA2FC7C8E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68EB-4C46-A969-B0CA2FC7C8E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68EB-4C46-A969-B0CA2FC7C8E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68EB-4C46-A969-B0CA2FC7C8E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(年間!$I$26,年間!$I$37:$I$38,年間!$I$49:$I$50,年間!$I$62)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68EB-4C46-A969-B0CA2FC7C8E3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68EB-4C46-A969-B0CA2FC7C8E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68EB-4C46-A969-B0CA2FC7C8E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68EB-4C46-A969-B0CA2FC7C8E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68EB-4C46-A969-B0CA2FC7C8E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68EB-4C46-A969-B0CA2FC7C8E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68EB-4C46-A969-B0CA2FC7C8E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(年間!$J$26,年間!$J$37:$J$38,年間!$J$49:$J$50,年間!$J$62)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68EB-4C46-A969-B0CA2FC7C8E3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68EB-4C46-A969-B0CA2FC7C8E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68EB-4C46-A969-B0CA2FC7C8E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68EB-4C46-A969-B0CA2FC7C8E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68EB-4C46-A969-B0CA2FC7C8E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68EB-4C46-A969-B0CA2FC7C8E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68EB-4C46-A969-B0CA2FC7C8E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(年間!$K$26,年間!$K$37:$K$38,年間!$K$49:$K$50,年間!$K$62)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68EB-4C46-A969-B0CA2FC7C8E3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68EB-4C46-A969-B0CA2FC7C8E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68EB-4C46-A969-B0CA2FC7C8E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68EB-4C46-A969-B0CA2FC7C8E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68EB-4C46-A969-B0CA2FC7C8E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68EB-4C46-A969-B0CA2FC7C8E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68EB-4C46-A969-B0CA2FC7C8E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(年間!$L$26,年間!$L$37:$L$38,年間!$L$49:$L$50,年間!$L$62)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68EB-4C46-A969-B0CA2FC7C8E3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68EB-4C46-A969-B0CA2FC7C8E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68EB-4C46-A969-B0CA2FC7C8E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68EB-4C46-A969-B0CA2FC7C8E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68EB-4C46-A969-B0CA2FC7C8E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68EB-4C46-A969-B0CA2FC7C8E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68EB-4C46-A969-B0CA2FC7C8E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(年間!$M$26,年間!$M$37:$M$38,年間!$M$49:$M$50,年間!$M$62)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68EB-4C46-A969-B0CA2FC7C8E3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68EB-4C46-A969-B0CA2FC7C8E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68EB-4C46-A969-B0CA2FC7C8E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68EB-4C46-A969-B0CA2FC7C8E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68EB-4C46-A969-B0CA2FC7C8E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68EB-4C46-A969-B0CA2FC7C8E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68EB-4C46-A969-B0CA2FC7C8E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(年間!$N$26,年間!$N$37:$N$38,年間!$N$49:$N$50,年間!$N$62)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68EB-4C46-A969-B0CA2FC7C8E3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68EB-4C46-A969-B0CA2FC7C8E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68EB-4C46-A969-B0CA2FC7C8E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68EB-4C46-A969-B0CA2FC7C8E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68EB-4C46-A969-B0CA2FC7C8E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68EB-4C46-A969-B0CA2FC7C8E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68EB-4C46-A969-B0CA2FC7C8E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(年間!$O$26,年間!$O$37:$O$38,年間!$O$49:$O$50,年間!$O$62)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68EB-4C46-A969-B0CA2FC7C8E3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093114841174985E-2"/>
          <c:y val="0.8125474461799953"/>
          <c:w val="0.85390979534858535"/>
          <c:h val="0.156318871015848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/>
              <a:t>固定費</a:t>
            </a:r>
          </a:p>
        </c:rich>
      </c:tx>
      <c:layout>
        <c:manualLayout>
          <c:xMode val="edge"/>
          <c:yMode val="edge"/>
          <c:x val="1.6584689866002131E-2"/>
          <c:y val="6.666749475200912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416101517358681"/>
          <c:y val="0.14206715125109257"/>
          <c:w val="0.75702849462045829"/>
          <c:h val="0.5105540727762522"/>
        </c:manualLayout>
      </c:layout>
      <c:doughnutChart>
        <c:varyColors val="1"/>
        <c:ser>
          <c:idx val="35"/>
          <c:order val="1"/>
          <c:tx>
            <c:strRef>
              <c:f>年間!$E$4</c:f>
              <c:strCache>
                <c:ptCount val="1"/>
                <c:pt idx="0">
                  <c:v>2月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6-B187-4751-9BB7-CECE3CFCC5F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8-B187-4751-9BB7-CECE3CFCC5F2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A-B187-4751-9BB7-CECE3CFCC5F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C-B187-4751-9BB7-CECE3CFCC5F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E-B187-4751-9BB7-CECE3CFCC5F2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0-B187-4751-9BB7-CECE3CFCC5F2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2-B187-4751-9BB7-CECE3CFCC5F2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3-AB01-F64A-9495-C26A7B378D4B}"/>
              </c:ext>
            </c:extLst>
          </c:dPt>
          <c:dPt>
            <c:idx val="8"/>
            <c:bubble3D val="0"/>
            <c:spPr>
              <a:solidFill>
                <a:srgbClr val="D6E0FE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5-AB01-F64A-9495-C26A7B378D4B}"/>
              </c:ext>
            </c:extLst>
          </c:dPt>
          <c:dPt>
            <c:idx val="9"/>
            <c:bubble3D val="0"/>
            <c:spPr>
              <a:solidFill>
                <a:srgbClr val="F0D1F0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7-AB01-F64A-9495-C26A7B378D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年間!$C$39:$C$49</c15:sqref>
                  </c15:fullRef>
                </c:ext>
              </c:extLst>
              <c:f>年間!$C$39:$C$48</c:f>
              <c:strCache>
                <c:ptCount val="1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年間!$E$39:$E$49</c15:sqref>
                  </c15:fullRef>
                </c:ext>
              </c:extLst>
              <c:f>年間!$E$39:$E$48</c:f>
              <c:numCache>
                <c:formatCode>"¥"#,##0_);[Red]\("¥"#,##0\)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29-B187-4751-9BB7-CECE3CFCC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34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5B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B187-4751-9BB7-CECE3CFCC5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B187-4751-9BB7-CECE3CFCC5F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B187-4751-9BB7-CECE3CFCC5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B187-4751-9BB7-CECE3CFCC5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B187-4751-9BB7-CECE3CFCC5F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B187-4751-9BB7-CECE3CFCC5F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B187-4751-9BB7-CECE3CFCC5F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F-AB01-F64A-9495-C26A7B378D4B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1-AB01-F64A-9495-C26A7B378D4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3-AB01-F64A-9495-C26A7B378D4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年間!$D$39:$D$49</c15:sqref>
                        </c15:fullRef>
                        <c15:formulaRef>
                          <c15:sqref>年間!$D$39:$D$48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4-B187-4751-9BB7-CECE3CFCC5F2}"/>
                  </c:ext>
                </c:extLst>
              </c15:ser>
            </c15:filteredPieSeries>
            <c15:filteredPieSeries>
              <c15:ser>
                <c:idx val="3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B187-4751-9BB7-CECE3CFCC5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B187-4751-9BB7-CECE3CFCC5F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B187-4751-9BB7-CECE3CFCC5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B187-4751-9BB7-CECE3CFCC5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B187-4751-9BB7-CECE3CFCC5F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B187-4751-9BB7-CECE3CFCC5F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B187-4751-9BB7-CECE3CFCC5F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AB01-F64A-9495-C26A7B378D4B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AB01-F64A-9495-C26A7B378D4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AB01-F64A-9495-C26A7B378D4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年間!$F$39:$F$49</c15:sqref>
                        </c15:fullRef>
                        <c15:formulaRef>
                          <c15:sqref>年間!$F$39:$F$48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3E-B187-4751-9BB7-CECE3CFCC5F2}"/>
                  </c:ext>
                </c:extLst>
              </c15:ser>
            </c15:filteredPieSeries>
            <c15:filteredPieSeries>
              <c15:ser>
                <c:idx val="3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B187-4751-9BB7-CECE3CFCC5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B187-4751-9BB7-CECE3CFCC5F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B187-4751-9BB7-CECE3CFCC5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B187-4751-9BB7-CECE3CFCC5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B187-4751-9BB7-CECE3CFCC5F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B187-4751-9BB7-CECE3CFCC5F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B187-4751-9BB7-CECE3CFCC5F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AB01-F64A-9495-C26A7B378D4B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AB01-F64A-9495-C26A7B378D4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AB01-F64A-9495-C26A7B378D4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年間!$G$39:$G$49</c15:sqref>
                        </c15:fullRef>
                        <c15:formulaRef>
                          <c15:sqref>年間!$G$39:$G$48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53-B187-4751-9BB7-CECE3CFCC5F2}"/>
                  </c:ext>
                </c:extLst>
              </c15:ser>
            </c15:filteredPieSeries>
            <c15:filteredPieSeries>
              <c15:ser>
                <c:idx val="38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B187-4751-9BB7-CECE3CFCC5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B187-4751-9BB7-CECE3CFCC5F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B187-4751-9BB7-CECE3CFCC5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B187-4751-9BB7-CECE3CFCC5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B187-4751-9BB7-CECE3CFCC5F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B187-4751-9BB7-CECE3CFCC5F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B187-4751-9BB7-CECE3CFCC5F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AB01-F64A-9495-C26A7B378D4B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AB01-F64A-9495-C26A7B378D4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AB01-F64A-9495-C26A7B378D4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年間!$H$39:$H$49</c15:sqref>
                        </c15:fullRef>
                        <c15:formulaRef>
                          <c15:sqref>年間!$H$39:$H$48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68-B187-4751-9BB7-CECE3CFCC5F2}"/>
                  </c:ext>
                </c:extLst>
              </c15:ser>
            </c15:filteredPieSeries>
            <c15:filteredPieSeries>
              <c15:ser>
                <c:idx val="39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B187-4751-9BB7-CECE3CFCC5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B187-4751-9BB7-CECE3CFCC5F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B187-4751-9BB7-CECE3CFCC5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B187-4751-9BB7-CECE3CFCC5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B187-4751-9BB7-CECE3CFCC5F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B187-4751-9BB7-CECE3CFCC5F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B187-4751-9BB7-CECE3CFCC5F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AB01-F64A-9495-C26A7B378D4B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AB01-F64A-9495-C26A7B378D4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AB01-F64A-9495-C26A7B378D4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年間!$I$39:$I$49</c15:sqref>
                        </c15:fullRef>
                        <c15:formulaRef>
                          <c15:sqref>年間!$I$39:$I$48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7D-B187-4751-9BB7-CECE3CFCC5F2}"/>
                  </c:ext>
                </c:extLst>
              </c15:ser>
            </c15:filteredPieSeries>
            <c15:filteredPieSeries>
              <c15:ser>
                <c:idx val="4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B187-4751-9BB7-CECE3CFCC5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B187-4751-9BB7-CECE3CFCC5F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B187-4751-9BB7-CECE3CFCC5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B187-4751-9BB7-CECE3CFCC5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B187-4751-9BB7-CECE3CFCC5F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B187-4751-9BB7-CECE3CFCC5F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B187-4751-9BB7-CECE3CFCC5F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AB01-F64A-9495-C26A7B378D4B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AB01-F64A-9495-C26A7B378D4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AB01-F64A-9495-C26A7B378D4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年間!$J$39:$J$49</c15:sqref>
                        </c15:fullRef>
                        <c15:formulaRef>
                          <c15:sqref>年間!$J$39:$J$48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92-B187-4751-9BB7-CECE3CFCC5F2}"/>
                  </c:ext>
                </c:extLst>
              </c15:ser>
            </c15:filteredPieSeries>
            <c15:filteredPieSeries>
              <c15:ser>
                <c:idx val="4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B187-4751-9BB7-CECE3CFCC5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B187-4751-9BB7-CECE3CFCC5F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B187-4751-9BB7-CECE3CFCC5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B187-4751-9BB7-CECE3CFCC5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B187-4751-9BB7-CECE3CFCC5F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B187-4751-9BB7-CECE3CFCC5F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0-B187-4751-9BB7-CECE3CFCC5F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AB01-F64A-9495-C26A7B378D4B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AB01-F64A-9495-C26A7B378D4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AB01-F64A-9495-C26A7B378D4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年間!$K$39:$K$49</c15:sqref>
                        </c15:fullRef>
                        <c15:formulaRef>
                          <c15:sqref>年間!$K$39:$K$48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A7-B187-4751-9BB7-CECE3CFCC5F2}"/>
                  </c:ext>
                </c:extLst>
              </c15:ser>
            </c15:filteredPieSeries>
            <c15:filteredPieSeries>
              <c15:ser>
                <c:idx val="4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B187-4751-9BB7-CECE3CFCC5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B187-4751-9BB7-CECE3CFCC5F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B187-4751-9BB7-CECE3CFCC5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B187-4751-9BB7-CECE3CFCC5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B187-4751-9BB7-CECE3CFCC5F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B187-4751-9BB7-CECE3CFCC5F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5-B187-4751-9BB7-CECE3CFCC5F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AB01-F64A-9495-C26A7B378D4B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AB01-F64A-9495-C26A7B378D4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AB01-F64A-9495-C26A7B378D4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年間!$L$39:$L$49</c15:sqref>
                        </c15:fullRef>
                        <c15:formulaRef>
                          <c15:sqref>年間!$L$39:$L$48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BC-B187-4751-9BB7-CECE3CFCC5F2}"/>
                  </c:ext>
                </c:extLst>
              </c15:ser>
            </c15:filteredPieSeries>
            <c15:filteredPieSeries>
              <c15:ser>
                <c:idx val="4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B187-4751-9BB7-CECE3CFCC5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B187-4751-9BB7-CECE3CFCC5F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B187-4751-9BB7-CECE3CFCC5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B187-4751-9BB7-CECE3CFCC5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B187-4751-9BB7-CECE3CFCC5F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B187-4751-9BB7-CECE3CFCC5F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A-B187-4751-9BB7-CECE3CFCC5F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3-AB01-F64A-9495-C26A7B378D4B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AB01-F64A-9495-C26A7B378D4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AB01-F64A-9495-C26A7B378D4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年間!$M$39:$M$49</c15:sqref>
                        </c15:fullRef>
                        <c15:formulaRef>
                          <c15:sqref>年間!$M$39:$M$48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D1-B187-4751-9BB7-CECE3CFCC5F2}"/>
                  </c:ext>
                </c:extLst>
              </c15:ser>
            </c15:filteredPieSeries>
            <c15:filteredPieSeries>
              <c15:ser>
                <c:idx val="4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B187-4751-9BB7-CECE3CFCC5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B187-4751-9BB7-CECE3CFCC5F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B187-4751-9BB7-CECE3CFCC5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B187-4751-9BB7-CECE3CFCC5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B187-4751-9BB7-CECE3CFCC5F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B187-4751-9BB7-CECE3CFCC5F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B187-4751-9BB7-CECE3CFCC5F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AB01-F64A-9495-C26A7B378D4B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AB01-F64A-9495-C26A7B378D4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AB01-F64A-9495-C26A7B378D4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年間!$N$39:$N$49</c15:sqref>
                        </c15:fullRef>
                        <c15:formulaRef>
                          <c15:sqref>年間!$N$39:$N$48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E6-B187-4751-9BB7-CECE3CFCC5F2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B187-4751-9BB7-CECE3CFCC5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B187-4751-9BB7-CECE3CFCC5F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B187-4751-9BB7-CECE3CFCC5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B187-4751-9BB7-CECE3CFCC5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B187-4751-9BB7-CECE3CFCC5F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B187-4751-9BB7-CECE3CFCC5F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B187-4751-9BB7-CECE3CFCC5F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AB01-F64A-9495-C26A7B378D4B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AB01-F64A-9495-C26A7B378D4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AB01-F64A-9495-C26A7B378D4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年間!$O$39:$O$49</c15:sqref>
                        </c15:fullRef>
                        <c15:formulaRef>
                          <c15:sqref>年間!$O$39:$O$48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FB-B187-4751-9BB7-CECE3CFCC5F2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573788041894408E-2"/>
          <c:y val="0.73440010652495136"/>
          <c:w val="0.95532198765244047"/>
          <c:h val="0.263459954269792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/>
              <a:t>変動費</a:t>
            </a:r>
          </a:p>
        </c:rich>
      </c:tx>
      <c:layout>
        <c:manualLayout>
          <c:xMode val="edge"/>
          <c:yMode val="edge"/>
          <c:x val="5.9014689828373297E-3"/>
          <c:y val="5.764473414210853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465516635189391E-2"/>
          <c:y val="0.12564774684976124"/>
          <c:w val="0.84393841998040386"/>
          <c:h val="0.51028914208013032"/>
        </c:manualLayout>
      </c:layout>
      <c:doughnutChart>
        <c:varyColors val="1"/>
        <c:ser>
          <c:idx val="48"/>
          <c:order val="1"/>
          <c:tx>
            <c:strRef>
              <c:f>年間!$E$4</c:f>
              <c:strCache>
                <c:ptCount val="1"/>
                <c:pt idx="0">
                  <c:v>2月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6-74FC-498C-947F-7CB8CCEC93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8-74FC-498C-947F-7CB8CCEC9368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A-74FC-498C-947F-7CB8CCEC93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C-74FC-498C-947F-7CB8CCEC936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E-74FC-498C-947F-7CB8CCEC9368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0-74FC-498C-947F-7CB8CCEC9368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2-74FC-498C-947F-7CB8CCEC9368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3-E059-4B45-8FB7-C5FA36566B03}"/>
              </c:ext>
            </c:extLst>
          </c:dPt>
          <c:dPt>
            <c:idx val="8"/>
            <c:bubble3D val="0"/>
            <c:spPr>
              <a:solidFill>
                <a:srgbClr val="D6E0FE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5-E059-4B45-8FB7-C5FA36566B03}"/>
              </c:ext>
            </c:extLst>
          </c:dPt>
          <c:dPt>
            <c:idx val="9"/>
            <c:bubble3D val="0"/>
            <c:spPr>
              <a:solidFill>
                <a:srgbClr val="F0D1F0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7-E059-4B45-8FB7-C5FA36566B0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年間!$C$52:$C$62</c15:sqref>
                  </c15:fullRef>
                </c:ext>
              </c:extLst>
              <c:f>年間!$C$52:$C$61</c:f>
              <c:strCache>
                <c:ptCount val="1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年間!$E$52:$E$62</c15:sqref>
                  </c15:fullRef>
                </c:ext>
              </c:extLst>
              <c:f>年間!$E$52:$E$61</c:f>
              <c:numCache>
                <c:formatCode>"¥"#,##0_);[Red]\("¥"#,##0\)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&quot;¥&quot;#,##0_);\(&quot;¥&quot;#,##0\)">
                  <c:v>0</c:v>
                </c:pt>
                <c:pt idx="4" formatCode="&quot;¥&quot;#,##0_);\(&quot;¥&quot;#,##0\)">
                  <c:v>0</c:v>
                </c:pt>
                <c:pt idx="5" formatCode="&quot;¥&quot;#,##0_);\(&quot;¥&quot;#,##0\)">
                  <c:v>0</c:v>
                </c:pt>
                <c:pt idx="6" formatCode="&quot;¥&quot;#,##0_);\(&quot;¥&quot;#,##0\)">
                  <c:v>0</c:v>
                </c:pt>
                <c:pt idx="7" formatCode="&quot;¥&quot;#,##0_);\(&quot;¥&quot;#,##0\)">
                  <c:v>0</c:v>
                </c:pt>
                <c:pt idx="8" formatCode="&quot;¥&quot;#,##0_);\(&quot;¥&quot;#,##0\)">
                  <c:v>0</c:v>
                </c:pt>
                <c:pt idx="9" formatCode="&quot;¥&quot;#,##0_);\(&quot;¥&quot;#,##0\)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29-74FC-498C-947F-7CB8CCEC9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47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E39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74FC-498C-947F-7CB8CCEC936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74FC-498C-947F-7CB8CCEC936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1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74FC-498C-947F-7CB8CCEC936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74FC-498C-947F-7CB8CCEC936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74FC-498C-947F-7CB8CCEC936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74FC-498C-947F-7CB8CCEC9368}"/>
                    </c:ext>
                  </c:extLst>
                </c:dPt>
                <c:dPt>
                  <c:idx val="6"/>
                  <c:bubble3D val="0"/>
                  <c:spPr>
                    <a:solidFill>
                      <a:srgbClr val="F0D1F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74FC-498C-947F-7CB8CCEC936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F-E059-4B45-8FB7-C5FA36566B0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1-E059-4B45-8FB7-C5FA36566B0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3-E059-4B45-8FB7-C5FA36566B0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年間!$D$52:$D$62</c15:sqref>
                        </c15:fullRef>
                        <c15:formulaRef>
                          <c15:sqref>年間!$D$52:$D$61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4-74FC-498C-947F-7CB8CCEC9368}"/>
                  </c:ext>
                </c:extLst>
              </c15:ser>
            </c15:filteredPieSeries>
            <c15:filteredPieSeries>
              <c15:ser>
                <c:idx val="49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74FC-498C-947F-7CB8CCEC936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74FC-498C-947F-7CB8CCEC936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74FC-498C-947F-7CB8CCEC936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74FC-498C-947F-7CB8CCEC936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74FC-498C-947F-7CB8CCEC936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74FC-498C-947F-7CB8CCEC936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74FC-498C-947F-7CB8CCEC936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E059-4B45-8FB7-C5FA36566B0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E059-4B45-8FB7-C5FA36566B0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E059-4B45-8FB7-C5FA36566B03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年間!$F$52:$F$62</c15:sqref>
                        </c15:fullRef>
                        <c15:formulaRef>
                          <c15:sqref>年間!$F$52:$F$61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3E-74FC-498C-947F-7CB8CCEC9368}"/>
                  </c:ext>
                </c:extLst>
              </c15:ser>
            </c15:filteredPieSeries>
            <c15:filteredPieSeries>
              <c15:ser>
                <c:idx val="5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74FC-498C-947F-7CB8CCEC936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74FC-498C-947F-7CB8CCEC936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74FC-498C-947F-7CB8CCEC936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74FC-498C-947F-7CB8CCEC936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74FC-498C-947F-7CB8CCEC936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74FC-498C-947F-7CB8CCEC936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74FC-498C-947F-7CB8CCEC936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E059-4B45-8FB7-C5FA36566B0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E059-4B45-8FB7-C5FA36566B0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E059-4B45-8FB7-C5FA36566B03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年間!$G$52:$G$62</c15:sqref>
                        </c15:fullRef>
                        <c15:formulaRef>
                          <c15:sqref>年間!$G$52:$G$61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53-74FC-498C-947F-7CB8CCEC9368}"/>
                  </c:ext>
                </c:extLst>
              </c15:ser>
            </c15:filteredPieSeries>
            <c15:filteredPieSeries>
              <c15:ser>
                <c:idx val="5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74FC-498C-947F-7CB8CCEC936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74FC-498C-947F-7CB8CCEC936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74FC-498C-947F-7CB8CCEC936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74FC-498C-947F-7CB8CCEC936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74FC-498C-947F-7CB8CCEC936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74FC-498C-947F-7CB8CCEC936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74FC-498C-947F-7CB8CCEC936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E059-4B45-8FB7-C5FA36566B0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E059-4B45-8FB7-C5FA36566B0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E059-4B45-8FB7-C5FA36566B03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年間!$H$52:$H$62</c15:sqref>
                        </c15:fullRef>
                        <c15:formulaRef>
                          <c15:sqref>年間!$H$52:$H$61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68-74FC-498C-947F-7CB8CCEC9368}"/>
                  </c:ext>
                </c:extLst>
              </c15:ser>
            </c15:filteredPieSeries>
            <c15:filteredPieSeries>
              <c15:ser>
                <c:idx val="5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74FC-498C-947F-7CB8CCEC936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74FC-498C-947F-7CB8CCEC936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74FC-498C-947F-7CB8CCEC936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74FC-498C-947F-7CB8CCEC936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74FC-498C-947F-7CB8CCEC936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74FC-498C-947F-7CB8CCEC936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74FC-498C-947F-7CB8CCEC936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E059-4B45-8FB7-C5FA36566B0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E059-4B45-8FB7-C5FA36566B0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E059-4B45-8FB7-C5FA36566B03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年間!$I$52:$I$62</c15:sqref>
                        </c15:fullRef>
                        <c15:formulaRef>
                          <c15:sqref>年間!$I$52:$I$61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7D-74FC-498C-947F-7CB8CCEC9368}"/>
                  </c:ext>
                </c:extLst>
              </c15:ser>
            </c15:filteredPieSeries>
            <c15:filteredPieSeries>
              <c15:ser>
                <c:idx val="53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74FC-498C-947F-7CB8CCEC936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74FC-498C-947F-7CB8CCEC936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74FC-498C-947F-7CB8CCEC936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74FC-498C-947F-7CB8CCEC936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74FC-498C-947F-7CB8CCEC936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74FC-498C-947F-7CB8CCEC936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74FC-498C-947F-7CB8CCEC936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E059-4B45-8FB7-C5FA36566B0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E059-4B45-8FB7-C5FA36566B0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E059-4B45-8FB7-C5FA36566B03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年間!$J$52:$J$62</c15:sqref>
                        </c15:fullRef>
                        <c15:formulaRef>
                          <c15:sqref>年間!$J$52:$J$61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92-74FC-498C-947F-7CB8CCEC9368}"/>
                  </c:ext>
                </c:extLst>
              </c15:ser>
            </c15:filteredPieSeries>
            <c15:filteredPieSeries>
              <c15:ser>
                <c:idx val="5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74FC-498C-947F-7CB8CCEC936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74FC-498C-947F-7CB8CCEC936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74FC-498C-947F-7CB8CCEC936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74FC-498C-947F-7CB8CCEC936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74FC-498C-947F-7CB8CCEC936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74FC-498C-947F-7CB8CCEC936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0-74FC-498C-947F-7CB8CCEC936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E059-4B45-8FB7-C5FA36566B0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E059-4B45-8FB7-C5FA36566B0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E059-4B45-8FB7-C5FA36566B03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年間!$K$52:$K$62</c15:sqref>
                        </c15:fullRef>
                        <c15:formulaRef>
                          <c15:sqref>年間!$K$52:$K$61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A7-74FC-498C-947F-7CB8CCEC9368}"/>
                  </c:ext>
                </c:extLst>
              </c15:ser>
            </c15:filteredPieSeries>
            <c15:filteredPieSeries>
              <c15:ser>
                <c:idx val="5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74FC-498C-947F-7CB8CCEC936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74FC-498C-947F-7CB8CCEC936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74FC-498C-947F-7CB8CCEC936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74FC-498C-947F-7CB8CCEC936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74FC-498C-947F-7CB8CCEC936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74FC-498C-947F-7CB8CCEC936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5-74FC-498C-947F-7CB8CCEC936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E059-4B45-8FB7-C5FA36566B0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E059-4B45-8FB7-C5FA36566B0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E059-4B45-8FB7-C5FA36566B03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年間!$L$52:$L$62</c15:sqref>
                        </c15:fullRef>
                        <c15:formulaRef>
                          <c15:sqref>年間!$L$52:$L$61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BC-74FC-498C-947F-7CB8CCEC9368}"/>
                  </c:ext>
                </c:extLst>
              </c15:ser>
            </c15:filteredPieSeries>
            <c15:filteredPieSeries>
              <c15:ser>
                <c:idx val="5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74FC-498C-947F-7CB8CCEC936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74FC-498C-947F-7CB8CCEC936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74FC-498C-947F-7CB8CCEC936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74FC-498C-947F-7CB8CCEC936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74FC-498C-947F-7CB8CCEC936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74FC-498C-947F-7CB8CCEC936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A-74FC-498C-947F-7CB8CCEC936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3-E059-4B45-8FB7-C5FA36566B0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E059-4B45-8FB7-C5FA36566B0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E059-4B45-8FB7-C5FA36566B03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年間!$M$52:$M$62</c15:sqref>
                        </c15:fullRef>
                        <c15:formulaRef>
                          <c15:sqref>年間!$M$52:$M$61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D1-74FC-498C-947F-7CB8CCEC9368}"/>
                  </c:ext>
                </c:extLst>
              </c15:ser>
            </c15:filteredPieSeries>
            <c15:filteredPieSeries>
              <c15:ser>
                <c:idx val="57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74FC-498C-947F-7CB8CCEC936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74FC-498C-947F-7CB8CCEC936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74FC-498C-947F-7CB8CCEC936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74FC-498C-947F-7CB8CCEC936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74FC-498C-947F-7CB8CCEC936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74FC-498C-947F-7CB8CCEC936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74FC-498C-947F-7CB8CCEC936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E059-4B45-8FB7-C5FA36566B0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E059-4B45-8FB7-C5FA36566B0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E059-4B45-8FB7-C5FA36566B03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年間!$N$52:$N$62</c15:sqref>
                        </c15:fullRef>
                        <c15:formulaRef>
                          <c15:sqref>年間!$N$52:$N$61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E6-74FC-498C-947F-7CB8CCEC9368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74FC-498C-947F-7CB8CCEC936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74FC-498C-947F-7CB8CCEC936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74FC-498C-947F-7CB8CCEC936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74FC-498C-947F-7CB8CCEC936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74FC-498C-947F-7CB8CCEC936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74FC-498C-947F-7CB8CCEC936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74FC-498C-947F-7CB8CCEC936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E059-4B45-8FB7-C5FA36566B0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E059-4B45-8FB7-C5FA36566B0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E059-4B45-8FB7-C5FA36566B03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年間!$O$52:$O$62</c15:sqref>
                        </c15:fullRef>
                        <c15:formulaRef>
                          <c15:sqref>年間!$O$52:$O$61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FB-74FC-498C-947F-7CB8CCEC9368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694522557161594E-2"/>
          <c:y val="0.73658923402399001"/>
          <c:w val="0.9502287957046206"/>
          <c:h val="0.247754106106655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705883648699251E-2"/>
          <c:y val="0.10230524364463599"/>
          <c:w val="0.96596383020904442"/>
          <c:h val="0.495338609586881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'2月'!$B$37</c:f>
              <c:strCache>
                <c:ptCount val="1"/>
                <c:pt idx="0">
                  <c:v>収入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'2月'!$C$37:$D$37</c:f>
              <c:numCache>
                <c:formatCode>"¥"#,##0_);[Red]\("¥"#,##0\)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08-6F4F-93C8-72E85C9A9523}"/>
            </c:ext>
          </c:extLst>
        </c:ser>
        <c:ser>
          <c:idx val="1"/>
          <c:order val="1"/>
          <c:tx>
            <c:strRef>
              <c:f>'2月'!$B$38</c:f>
              <c:strCache>
                <c:ptCount val="1"/>
                <c:pt idx="0">
                  <c:v>税金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'2月'!$C$38:$D$38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08-6F4F-93C8-72E85C9A9523}"/>
            </c:ext>
          </c:extLst>
        </c:ser>
        <c:ser>
          <c:idx val="2"/>
          <c:order val="2"/>
          <c:tx>
            <c:strRef>
              <c:f>'2月'!$B$39</c:f>
              <c:strCache>
                <c:ptCount val="1"/>
                <c:pt idx="0">
                  <c:v>貯蓄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'2月'!$C$39:$D$39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08-6F4F-93C8-72E85C9A9523}"/>
            </c:ext>
          </c:extLst>
        </c:ser>
        <c:ser>
          <c:idx val="3"/>
          <c:order val="3"/>
          <c:tx>
            <c:strRef>
              <c:f>'2月'!$B$40</c:f>
              <c:strCache>
                <c:ptCount val="1"/>
                <c:pt idx="0">
                  <c:v>自己投資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'2月'!$C$40:$D$40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08-6F4F-93C8-72E85C9A9523}"/>
            </c:ext>
          </c:extLst>
        </c:ser>
        <c:ser>
          <c:idx val="4"/>
          <c:order val="4"/>
          <c:tx>
            <c:strRef>
              <c:f>'2月'!$B$41</c:f>
              <c:strCache>
                <c:ptCount val="1"/>
                <c:pt idx="0">
                  <c:v>固定費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'2月'!$C$41:$D$41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08-6F4F-93C8-72E85C9A9523}"/>
            </c:ext>
          </c:extLst>
        </c:ser>
        <c:ser>
          <c:idx val="5"/>
          <c:order val="5"/>
          <c:tx>
            <c:strRef>
              <c:f>'2月'!$B$42</c:f>
              <c:strCache>
                <c:ptCount val="1"/>
                <c:pt idx="0">
                  <c:v>特別費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'2月'!$C$42:$D$42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08-6F4F-93C8-72E85C9A9523}"/>
            </c:ext>
          </c:extLst>
        </c:ser>
        <c:ser>
          <c:idx val="6"/>
          <c:order val="6"/>
          <c:tx>
            <c:strRef>
              <c:f>'2月'!$B$43</c:f>
              <c:strCache>
                <c:ptCount val="1"/>
                <c:pt idx="0">
                  <c:v>変動費</c:v>
                </c:pt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'2月'!$C$43:$D$43</c:f>
              <c:numCache>
                <c:formatCode>General</c:formatCode>
                <c:ptCount val="2"/>
                <c:pt idx="0" formatCode="&quot;¥&quot;#,##0_);[Red]\(&quot;¥&quot;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08-6F4F-93C8-72E85C9A9523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7"/>
        <c:overlap val="100"/>
        <c:axId val="622643864"/>
        <c:axId val="622644192"/>
      </c:barChart>
      <c:barChart>
        <c:barDir val="bar"/>
        <c:grouping val="stacked"/>
        <c:varyColors val="0"/>
        <c:ser>
          <c:idx val="7"/>
          <c:order val="7"/>
          <c:tx>
            <c:strRef>
              <c:f>'2月'!$B$44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D508-6F4F-93C8-72E85C9A9523}"/>
              </c:ext>
            </c:extLst>
          </c:dPt>
          <c:dLbls>
            <c:dLbl>
              <c:idx val="0"/>
              <c:layout>
                <c:manualLayout>
                  <c:x val="0.47288885783396845"/>
                  <c:y val="1.91778130106883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2170407736194"/>
                      <c:h val="0.103408779075943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D508-6F4F-93C8-72E85C9A9523}"/>
                </c:ext>
              </c:extLst>
            </c:dLbl>
            <c:dLbl>
              <c:idx val="1"/>
              <c:layout>
                <c:manualLayout>
                  <c:x val="0.48799024987880724"/>
                  <c:y val="-6.9388939039072284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24072075247263"/>
                      <c:h val="9.90140158342973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D508-6F4F-93C8-72E85C9A95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'2月'!$C$44:$D$44</c:f>
              <c:numCache>
                <c:formatCode>"¥"#,##0_);[Red]\("¥"#,##0\)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D508-6F4F-93C8-72E85C9A9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1179092536"/>
        <c:axId val="1179095160"/>
      </c:barChart>
      <c:catAx>
        <c:axId val="6226438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22644192"/>
        <c:crosses val="autoZero"/>
        <c:auto val="1"/>
        <c:lblAlgn val="ctr"/>
        <c:lblOffset val="100"/>
        <c:noMultiLvlLbl val="0"/>
      </c:catAx>
      <c:valAx>
        <c:axId val="622644192"/>
        <c:scaling>
          <c:orientation val="minMax"/>
        </c:scaling>
        <c:delete val="1"/>
        <c:axPos val="b"/>
        <c:numFmt formatCode="&quot;¥&quot;#,##0_);[Red]\(&quot;¥&quot;#,##0\)" sourceLinked="1"/>
        <c:majorTickMark val="none"/>
        <c:minorTickMark val="none"/>
        <c:tickLblPos val="nextTo"/>
        <c:crossAx val="622643864"/>
        <c:crosses val="autoZero"/>
        <c:crossBetween val="between"/>
      </c:valAx>
      <c:valAx>
        <c:axId val="1179095160"/>
        <c:scaling>
          <c:orientation val="minMax"/>
        </c:scaling>
        <c:delete val="1"/>
        <c:axPos val="t"/>
        <c:numFmt formatCode="&quot;¥&quot;#,##0_);[Red]\(&quot;¥&quot;#,##0\)" sourceLinked="1"/>
        <c:majorTickMark val="out"/>
        <c:minorTickMark val="none"/>
        <c:tickLblPos val="nextTo"/>
        <c:crossAx val="1179092536"/>
        <c:crosses val="max"/>
        <c:crossBetween val="between"/>
      </c:valAx>
      <c:catAx>
        <c:axId val="1179092536"/>
        <c:scaling>
          <c:orientation val="minMax"/>
        </c:scaling>
        <c:delete val="1"/>
        <c:axPos val="l"/>
        <c:majorTickMark val="out"/>
        <c:minorTickMark val="none"/>
        <c:tickLblPos val="nextTo"/>
        <c:crossAx val="1179095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5.5923904921678501E-2"/>
          <c:y val="0.75528606339475157"/>
          <c:w val="0.77021697468995753"/>
          <c:h val="0.215894301445461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705883648699251E-2"/>
          <c:y val="0.10230524364463599"/>
          <c:w val="0.96596383020904442"/>
          <c:h val="0.495338609586881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'3月'!$B$37</c:f>
              <c:strCache>
                <c:ptCount val="1"/>
                <c:pt idx="0">
                  <c:v>収入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'3月'!$C$37:$D$37</c:f>
              <c:numCache>
                <c:formatCode>"¥"#,##0_);[Red]\("¥"#,##0\)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B-4859-8B5C-D31F3D6AF4AE}"/>
            </c:ext>
          </c:extLst>
        </c:ser>
        <c:ser>
          <c:idx val="1"/>
          <c:order val="1"/>
          <c:tx>
            <c:strRef>
              <c:f>'3月'!$B$38</c:f>
              <c:strCache>
                <c:ptCount val="1"/>
                <c:pt idx="0">
                  <c:v>税金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'3月'!$C$38:$D$38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CB-4859-8B5C-D31F3D6AF4AE}"/>
            </c:ext>
          </c:extLst>
        </c:ser>
        <c:ser>
          <c:idx val="2"/>
          <c:order val="2"/>
          <c:tx>
            <c:strRef>
              <c:f>'3月'!$B$39</c:f>
              <c:strCache>
                <c:ptCount val="1"/>
                <c:pt idx="0">
                  <c:v>貯蓄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'3月'!$C$39:$D$39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CB-4859-8B5C-D31F3D6AF4AE}"/>
            </c:ext>
          </c:extLst>
        </c:ser>
        <c:ser>
          <c:idx val="3"/>
          <c:order val="3"/>
          <c:tx>
            <c:strRef>
              <c:f>'3月'!$B$40</c:f>
              <c:strCache>
                <c:ptCount val="1"/>
                <c:pt idx="0">
                  <c:v>自己投資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'3月'!$C$40:$D$40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CB-4859-8B5C-D31F3D6AF4AE}"/>
            </c:ext>
          </c:extLst>
        </c:ser>
        <c:ser>
          <c:idx val="4"/>
          <c:order val="4"/>
          <c:tx>
            <c:strRef>
              <c:f>'3月'!$B$41</c:f>
              <c:strCache>
                <c:ptCount val="1"/>
                <c:pt idx="0">
                  <c:v>固定費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'3月'!$C$41:$D$41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CB-4859-8B5C-D31F3D6AF4AE}"/>
            </c:ext>
          </c:extLst>
        </c:ser>
        <c:ser>
          <c:idx val="5"/>
          <c:order val="5"/>
          <c:tx>
            <c:strRef>
              <c:f>'3月'!$B$42</c:f>
              <c:strCache>
                <c:ptCount val="1"/>
                <c:pt idx="0">
                  <c:v>特別費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'3月'!$C$42:$D$42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CB-4859-8B5C-D31F3D6AF4AE}"/>
            </c:ext>
          </c:extLst>
        </c:ser>
        <c:ser>
          <c:idx val="6"/>
          <c:order val="6"/>
          <c:tx>
            <c:strRef>
              <c:f>'3月'!$B$43</c:f>
              <c:strCache>
                <c:ptCount val="1"/>
                <c:pt idx="0">
                  <c:v>変動費</c:v>
                </c:pt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'3月'!$C$43:$D$43</c:f>
              <c:numCache>
                <c:formatCode>General</c:formatCode>
                <c:ptCount val="2"/>
                <c:pt idx="0" formatCode="&quot;¥&quot;#,##0_);[Red]\(&quot;¥&quot;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CB-4859-8B5C-D31F3D6AF4AE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7"/>
        <c:overlap val="100"/>
        <c:axId val="622643864"/>
        <c:axId val="622644192"/>
      </c:barChart>
      <c:barChart>
        <c:barDir val="bar"/>
        <c:grouping val="stacked"/>
        <c:varyColors val="0"/>
        <c:ser>
          <c:idx val="7"/>
          <c:order val="7"/>
          <c:tx>
            <c:strRef>
              <c:f>'3月'!$B$44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50CB-4859-8B5C-D31F3D6AF4AE}"/>
              </c:ext>
            </c:extLst>
          </c:dPt>
          <c:dLbls>
            <c:dLbl>
              <c:idx val="0"/>
              <c:layout>
                <c:manualLayout>
                  <c:x val="0.47288885783396845"/>
                  <c:y val="1.91778130106883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2170407736194"/>
                      <c:h val="0.103408779075943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50CB-4859-8B5C-D31F3D6AF4AE}"/>
                </c:ext>
              </c:extLst>
            </c:dLbl>
            <c:dLbl>
              <c:idx val="1"/>
              <c:layout>
                <c:manualLayout>
                  <c:x val="0.48799024987880724"/>
                  <c:y val="-6.9388939039072284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24072075247263"/>
                      <c:h val="9.90140158342973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50CB-4859-8B5C-D31F3D6AF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'3月'!$C$44:$D$44</c:f>
              <c:numCache>
                <c:formatCode>"¥"#,##0_);[Red]\("¥"#,##0\)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50CB-4859-8B5C-D31F3D6A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1179092536"/>
        <c:axId val="1179095160"/>
      </c:barChart>
      <c:catAx>
        <c:axId val="6226438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22644192"/>
        <c:crosses val="autoZero"/>
        <c:auto val="1"/>
        <c:lblAlgn val="ctr"/>
        <c:lblOffset val="100"/>
        <c:noMultiLvlLbl val="0"/>
      </c:catAx>
      <c:valAx>
        <c:axId val="622644192"/>
        <c:scaling>
          <c:orientation val="minMax"/>
        </c:scaling>
        <c:delete val="1"/>
        <c:axPos val="b"/>
        <c:numFmt formatCode="&quot;¥&quot;#,##0_);[Red]\(&quot;¥&quot;#,##0\)" sourceLinked="1"/>
        <c:majorTickMark val="none"/>
        <c:minorTickMark val="none"/>
        <c:tickLblPos val="nextTo"/>
        <c:crossAx val="622643864"/>
        <c:crosses val="autoZero"/>
        <c:crossBetween val="between"/>
      </c:valAx>
      <c:valAx>
        <c:axId val="1179095160"/>
        <c:scaling>
          <c:orientation val="minMax"/>
        </c:scaling>
        <c:delete val="1"/>
        <c:axPos val="t"/>
        <c:numFmt formatCode="&quot;¥&quot;#,##0_);[Red]\(&quot;¥&quot;#,##0\)" sourceLinked="1"/>
        <c:majorTickMark val="out"/>
        <c:minorTickMark val="none"/>
        <c:tickLblPos val="nextTo"/>
        <c:crossAx val="1179092536"/>
        <c:crosses val="max"/>
        <c:crossBetween val="between"/>
      </c:valAx>
      <c:catAx>
        <c:axId val="1179092536"/>
        <c:scaling>
          <c:orientation val="minMax"/>
        </c:scaling>
        <c:delete val="1"/>
        <c:axPos val="l"/>
        <c:majorTickMark val="out"/>
        <c:minorTickMark val="none"/>
        <c:tickLblPos val="nextTo"/>
        <c:crossAx val="1179095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5.5923904921678501E-2"/>
          <c:y val="0.75528606339475157"/>
          <c:w val="0.77021697468995753"/>
          <c:h val="0.215894301445461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218617053732198E-2"/>
          <c:y val="0.10616570585163299"/>
          <c:w val="0.9587813829462678"/>
          <c:h val="0.61409673460639802"/>
        </c:manualLayout>
      </c:layout>
      <c:doughnutChart>
        <c:varyColors val="1"/>
        <c:ser>
          <c:idx val="33"/>
          <c:order val="2"/>
          <c:tx>
            <c:strRef>
              <c:f>年間!$F$4</c:f>
              <c:strCache>
                <c:ptCount val="1"/>
                <c:pt idx="0">
                  <c:v>3月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B-E5F3-4EFB-A548-54FE27974D4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D-E5F3-4EFB-A548-54FE27974D40}"/>
              </c:ext>
            </c:extLst>
          </c:dPt>
          <c:dPt>
            <c:idx val="2"/>
            <c:bubble3D val="0"/>
            <c:explosion val="11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F-E5F3-4EFB-A548-54FE27974D40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1-E5F3-4EFB-A548-54FE27974D40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3-E5F3-4EFB-A548-54FE27974D40}"/>
              </c:ext>
            </c:extLst>
          </c:dPt>
          <c:dPt>
            <c:idx val="5"/>
            <c:bubble3D val="0"/>
            <c:spPr>
              <a:solidFill>
                <a:srgbClr val="D6E0FE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5-E5F3-4EFB-A548-54FE27974D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税金</c:v>
              </c:pt>
              <c:pt idx="1">
                <c:v>貯蓄</c:v>
              </c:pt>
              <c:pt idx="2">
                <c:v>自己投資</c:v>
              </c:pt>
              <c:pt idx="3">
                <c:v>固定費</c:v>
              </c:pt>
              <c:pt idx="4">
                <c:v>特別費</c:v>
              </c:pt>
              <c:pt idx="5">
                <c:v>変動費</c:v>
              </c:pt>
            </c:strLit>
          </c:cat>
          <c:val>
            <c:numRef>
              <c:f>(年間!$F$26,年間!$F$37:$F$38,年間!$F$49:$F$50,年間!$F$62)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26-E5F3-4EFB-A548-54FE27974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2">
                        <a:lumMod val="9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E5F3-4EFB-A548-54FE27974D4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E5F3-4EFB-A548-54FE27974D40}"/>
                    </c:ext>
                  </c:extLst>
                </c:dPt>
                <c:dPt>
                  <c:idx val="2"/>
                  <c:bubble3D val="0"/>
                  <c:explosion val="7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E5F3-4EFB-A548-54FE27974D4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E5F3-4EFB-A548-54FE27974D4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E5F3-4EFB-A548-54FE27974D40}"/>
                    </c:ext>
                  </c:extLst>
                </c:dPt>
                <c:dPt>
                  <c:idx val="5"/>
                  <c:bubble3D val="0"/>
                  <c:spPr>
                    <a:solidFill>
                      <a:srgbClr val="D6E0F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E5F3-4EFB-A548-54FE27974D40}"/>
                    </c:ext>
                  </c:extLst>
                </c:dPt>
                <c:dLbls>
                  <c:dLbl>
                    <c:idx val="2"/>
                    <c:layout>
                      <c:manualLayout>
                        <c:x val="4.1218617053732198E-2"/>
                        <c:y val="8.9444493353288024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E5F3-4EFB-A548-54FE27974D40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7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ja-JP"/>
                      </a:p>
                    </c:txPr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>
                        <c15:layout>
                          <c:manualLayout>
                            <c:w val="0.28028659596537897"/>
                            <c:h val="0.25264900079232328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7-E5F3-4EFB-A548-54FE27974D40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(年間!$D$26,年間!$D$37:$D$38,年間!$D$49:$D$50,年間!$D$62)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E5F3-4EFB-A548-54FE27974D40}"/>
                  </c:ext>
                </c:extLst>
              </c15:ser>
            </c15:filteredPieSeries>
            <c15:filteredPieSeries>
              <c15:ser>
                <c:idx val="3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E-E5F3-4EFB-A548-54FE27974D4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0-E5F3-4EFB-A548-54FE27974D40}"/>
                    </c:ext>
                  </c:extLst>
                </c:dPt>
                <c:dPt>
                  <c:idx val="2"/>
                  <c:bubble3D val="0"/>
                  <c:explosion val="9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2-E5F3-4EFB-A548-54FE27974D4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4-E5F3-4EFB-A548-54FE27974D4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E5F3-4EFB-A548-54FE27974D40}"/>
                    </c:ext>
                  </c:extLst>
                </c:dPt>
                <c:dPt>
                  <c:idx val="5"/>
                  <c:bubble3D val="0"/>
                  <c:spPr>
                    <a:solidFill>
                      <a:srgbClr val="B3C1D7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E5F3-4EFB-A548-54FE27974D40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(年間!$E$26,年間!$E$37:$E$38,年間!$E$49:$E$50,年間!$E$62)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E5F3-4EFB-A548-54FE27974D40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E5F3-4EFB-A548-54FE27974D4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E5F3-4EFB-A548-54FE27974D4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E5F3-4EFB-A548-54FE27974D4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E5F3-4EFB-A548-54FE27974D4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E5F3-4EFB-A548-54FE27974D4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E5F3-4EFB-A548-54FE27974D40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(年間!$G$26,年間!$G$37:$G$38,年間!$G$49:$G$50,年間!$G$62)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E5F3-4EFB-A548-54FE27974D40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E5F3-4EFB-A548-54FE27974D4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E5F3-4EFB-A548-54FE27974D4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E5F3-4EFB-A548-54FE27974D4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E5F3-4EFB-A548-54FE27974D4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E5F3-4EFB-A548-54FE27974D4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E5F3-4EFB-A548-54FE27974D40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(年間!$H$26,年間!$H$37:$H$38,年間!$H$49:$H$50,年間!$H$62)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E5F3-4EFB-A548-54FE27974D40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E5F3-4EFB-A548-54FE27974D4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E5F3-4EFB-A548-54FE27974D4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E5F3-4EFB-A548-54FE27974D4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E5F3-4EFB-A548-54FE27974D4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E5F3-4EFB-A548-54FE27974D4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E5F3-4EFB-A548-54FE27974D40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(年間!$I$26,年間!$I$37:$I$38,年間!$I$49:$I$50,年間!$I$62)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E5F3-4EFB-A548-54FE27974D40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E5F3-4EFB-A548-54FE27974D4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E5F3-4EFB-A548-54FE27974D4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E5F3-4EFB-A548-54FE27974D4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E5F3-4EFB-A548-54FE27974D4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E5F3-4EFB-A548-54FE27974D4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E5F3-4EFB-A548-54FE27974D40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(年間!$J$26,年間!$J$37:$J$38,年間!$J$49:$J$50,年間!$J$62)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E5F3-4EFB-A548-54FE27974D40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E5F3-4EFB-A548-54FE27974D4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E5F3-4EFB-A548-54FE27974D4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E5F3-4EFB-A548-54FE27974D4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E5F3-4EFB-A548-54FE27974D4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E5F3-4EFB-A548-54FE27974D4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E5F3-4EFB-A548-54FE27974D40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(年間!$K$26,年間!$K$37:$K$38,年間!$K$49:$K$50,年間!$K$62)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E5F3-4EFB-A548-54FE27974D40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E5F3-4EFB-A548-54FE27974D4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E5F3-4EFB-A548-54FE27974D4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E5F3-4EFB-A548-54FE27974D4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E5F3-4EFB-A548-54FE27974D4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E5F3-4EFB-A548-54FE27974D4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E5F3-4EFB-A548-54FE27974D40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(年間!$L$26,年間!$L$37:$L$38,年間!$L$49:$L$50,年間!$L$62)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E5F3-4EFB-A548-54FE27974D40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E5F3-4EFB-A548-54FE27974D4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E5F3-4EFB-A548-54FE27974D4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E5F3-4EFB-A548-54FE27974D4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E5F3-4EFB-A548-54FE27974D4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E5F3-4EFB-A548-54FE27974D4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E5F3-4EFB-A548-54FE27974D40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(年間!$M$26,年間!$M$37:$M$38,年間!$M$49:$M$50,年間!$M$62)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E5F3-4EFB-A548-54FE27974D40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E5F3-4EFB-A548-54FE27974D4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E5F3-4EFB-A548-54FE27974D4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E5F3-4EFB-A548-54FE27974D4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E5F3-4EFB-A548-54FE27974D4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E5F3-4EFB-A548-54FE27974D4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E5F3-4EFB-A548-54FE27974D40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(年間!$N$26,年間!$N$37:$N$38,年間!$N$49:$N$50,年間!$N$62)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E5F3-4EFB-A548-54FE27974D40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E5F3-4EFB-A548-54FE27974D4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E5F3-4EFB-A548-54FE27974D4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E5F3-4EFB-A548-54FE27974D4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E5F3-4EFB-A548-54FE27974D4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E5F3-4EFB-A548-54FE27974D4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E5F3-4EFB-A548-54FE27974D40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(年間!$O$26,年間!$O$37:$O$38,年間!$O$49:$O$50,年間!$O$62)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E5F3-4EFB-A548-54FE27974D40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264109135088961E-2"/>
          <c:y val="0.78141376337583912"/>
          <c:w val="0.82873880105467124"/>
          <c:h val="0.187452553820004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/>
              <a:t>固定費</a:t>
            </a:r>
          </a:p>
        </c:rich>
      </c:tx>
      <c:layout>
        <c:manualLayout>
          <c:xMode val="edge"/>
          <c:yMode val="edge"/>
          <c:x val="1.6584689866002131E-2"/>
          <c:y val="6.666749475200912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416077365481721"/>
          <c:y val="0.14477835725167323"/>
          <c:w val="0.75702849462045829"/>
          <c:h val="0.5105540727762522"/>
        </c:manualLayout>
      </c:layout>
      <c:doughnutChart>
        <c:varyColors val="1"/>
        <c:ser>
          <c:idx val="36"/>
          <c:order val="2"/>
          <c:tx>
            <c:strRef>
              <c:f>年間!$F$4</c:f>
              <c:strCache>
                <c:ptCount val="1"/>
                <c:pt idx="0">
                  <c:v>3月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B-3597-4099-9A00-AE80F7165A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D-3597-4099-9A00-AE80F7165AA1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F-3597-4099-9A00-AE80F7165AA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1-3597-4099-9A00-AE80F7165AA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3-3597-4099-9A00-AE80F7165AA1}"/>
              </c:ext>
            </c:extLst>
          </c:dPt>
          <c:dPt>
            <c:idx val="5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5-3597-4099-9A00-AE80F7165AA1}"/>
              </c:ext>
            </c:extLst>
          </c:dPt>
          <c:dPt>
            <c:idx val="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7-3597-4099-9A00-AE80F7165AA1}"/>
              </c:ext>
            </c:extLst>
          </c:dPt>
          <c:dPt>
            <c:idx val="7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7-FD37-0547-A537-BF0DEDC7E58E}"/>
              </c:ext>
            </c:extLst>
          </c:dPt>
          <c:dPt>
            <c:idx val="8"/>
            <c:bubble3D val="0"/>
            <c:spPr>
              <a:solidFill>
                <a:srgbClr val="D6E0FE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9-FD37-0547-A537-BF0DEDC7E58E}"/>
              </c:ext>
            </c:extLst>
          </c:dPt>
          <c:dPt>
            <c:idx val="9"/>
            <c:bubble3D val="0"/>
            <c:spPr>
              <a:solidFill>
                <a:srgbClr val="F0D1F0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B-FD37-0547-A537-BF0DEDC7E5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年間!$C$39:$C$49</c15:sqref>
                  </c15:fullRef>
                </c:ext>
              </c:extLst>
              <c:f>年間!$C$39:$C$48</c:f>
              <c:strCache>
                <c:ptCount val="1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年間!$F$39:$F$49</c15:sqref>
                  </c15:fullRef>
                </c:ext>
              </c:extLst>
              <c:f>年間!$F$39:$F$48</c:f>
              <c:numCache>
                <c:formatCode>"¥"#,##0_);[Red]\("¥"#,##0\)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3E-3597-4099-9A00-AE80F7165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34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5B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3597-4099-9A00-AE80F7165AA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3597-4099-9A00-AE80F7165AA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3597-4099-9A00-AE80F7165AA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3597-4099-9A00-AE80F7165AA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3597-4099-9A00-AE80F7165AA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3597-4099-9A00-AE80F7165AA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3597-4099-9A00-AE80F7165AA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3-FD37-0547-A537-BF0DEDC7E58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FD37-0547-A537-BF0DEDC7E58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FD37-0547-A537-BF0DEDC7E58E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年間!$D$39:$D$49</c15:sqref>
                        </c15:fullRef>
                        <c15:formulaRef>
                          <c15:sqref>年間!$D$39:$D$48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4-3597-4099-9A00-AE80F7165AA1}"/>
                  </c:ext>
                </c:extLst>
              </c15:ser>
            </c15:filteredPieSeries>
            <c15:filteredPieSeries>
              <c15:ser>
                <c:idx val="35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EC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3597-4099-9A00-AE80F7165AA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3597-4099-9A00-AE80F7165AA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3597-4099-9A00-AE80F7165AA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3597-4099-9A00-AE80F7165AA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3597-4099-9A00-AE80F7165AA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5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3597-4099-9A00-AE80F7165AA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3597-4099-9A00-AE80F7165AA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FD37-0547-A537-BF0DEDC7E58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FD37-0547-A537-BF0DEDC7E58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FD37-0547-A537-BF0DEDC7E58E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年間!$E$39:$E$49</c15:sqref>
                        </c15:fullRef>
                        <c15:formulaRef>
                          <c15:sqref>年間!$E$39:$E$48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9-3597-4099-9A00-AE80F7165AA1}"/>
                  </c:ext>
                </c:extLst>
              </c15:ser>
            </c15:filteredPieSeries>
            <c15:filteredPieSeries>
              <c15:ser>
                <c:idx val="3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3597-4099-9A00-AE80F7165AA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3597-4099-9A00-AE80F7165AA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3597-4099-9A00-AE80F7165AA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3597-4099-9A00-AE80F7165AA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3597-4099-9A00-AE80F7165AA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3597-4099-9A00-AE80F7165AA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3597-4099-9A00-AE80F7165AA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FD37-0547-A537-BF0DEDC7E58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FD37-0547-A537-BF0DEDC7E58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FD37-0547-A537-BF0DEDC7E58E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年間!$G$39:$G$49</c15:sqref>
                        </c15:fullRef>
                        <c15:formulaRef>
                          <c15:sqref>年間!$G$39:$G$48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53-3597-4099-9A00-AE80F7165AA1}"/>
                  </c:ext>
                </c:extLst>
              </c15:ser>
            </c15:filteredPieSeries>
            <c15:filteredPieSeries>
              <c15:ser>
                <c:idx val="38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3597-4099-9A00-AE80F7165AA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3597-4099-9A00-AE80F7165AA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3597-4099-9A00-AE80F7165AA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3597-4099-9A00-AE80F7165AA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3597-4099-9A00-AE80F7165AA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3597-4099-9A00-AE80F7165AA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3597-4099-9A00-AE80F7165AA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FD37-0547-A537-BF0DEDC7E58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FD37-0547-A537-BF0DEDC7E58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FD37-0547-A537-BF0DEDC7E58E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年間!$H$39:$H$49</c15:sqref>
                        </c15:fullRef>
                        <c15:formulaRef>
                          <c15:sqref>年間!$H$39:$H$48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68-3597-4099-9A00-AE80F7165AA1}"/>
                  </c:ext>
                </c:extLst>
              </c15:ser>
            </c15:filteredPieSeries>
            <c15:filteredPieSeries>
              <c15:ser>
                <c:idx val="39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3597-4099-9A00-AE80F7165AA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3597-4099-9A00-AE80F7165AA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3597-4099-9A00-AE80F7165AA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3597-4099-9A00-AE80F7165AA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3597-4099-9A00-AE80F7165AA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3597-4099-9A00-AE80F7165AA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3597-4099-9A00-AE80F7165AA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FD37-0547-A537-BF0DEDC7E58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FD37-0547-A537-BF0DEDC7E58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FD37-0547-A537-BF0DEDC7E58E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年間!$I$39:$I$49</c15:sqref>
                        </c15:fullRef>
                        <c15:formulaRef>
                          <c15:sqref>年間!$I$39:$I$48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7D-3597-4099-9A00-AE80F7165AA1}"/>
                  </c:ext>
                </c:extLst>
              </c15:ser>
            </c15:filteredPieSeries>
            <c15:filteredPieSeries>
              <c15:ser>
                <c:idx val="4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3597-4099-9A00-AE80F7165AA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3597-4099-9A00-AE80F7165AA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3597-4099-9A00-AE80F7165AA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3597-4099-9A00-AE80F7165AA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3597-4099-9A00-AE80F7165AA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3597-4099-9A00-AE80F7165AA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3597-4099-9A00-AE80F7165AA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FD37-0547-A537-BF0DEDC7E58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FD37-0547-A537-BF0DEDC7E58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FD37-0547-A537-BF0DEDC7E58E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年間!$J$39:$J$49</c15:sqref>
                        </c15:fullRef>
                        <c15:formulaRef>
                          <c15:sqref>年間!$J$39:$J$48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92-3597-4099-9A00-AE80F7165AA1}"/>
                  </c:ext>
                </c:extLst>
              </c15:ser>
            </c15:filteredPieSeries>
            <c15:filteredPieSeries>
              <c15:ser>
                <c:idx val="4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3597-4099-9A00-AE80F7165AA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3597-4099-9A00-AE80F7165AA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3597-4099-9A00-AE80F7165AA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3597-4099-9A00-AE80F7165AA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3597-4099-9A00-AE80F7165AA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3597-4099-9A00-AE80F7165AA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0-3597-4099-9A00-AE80F7165AA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FD37-0547-A537-BF0DEDC7E58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FD37-0547-A537-BF0DEDC7E58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FD37-0547-A537-BF0DEDC7E58E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年間!$K$39:$K$49</c15:sqref>
                        </c15:fullRef>
                        <c15:formulaRef>
                          <c15:sqref>年間!$K$39:$K$48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A7-3597-4099-9A00-AE80F7165AA1}"/>
                  </c:ext>
                </c:extLst>
              </c15:ser>
            </c15:filteredPieSeries>
            <c15:filteredPieSeries>
              <c15:ser>
                <c:idx val="4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3597-4099-9A00-AE80F7165AA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3597-4099-9A00-AE80F7165AA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3597-4099-9A00-AE80F7165AA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3597-4099-9A00-AE80F7165AA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3597-4099-9A00-AE80F7165AA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3597-4099-9A00-AE80F7165AA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5-3597-4099-9A00-AE80F7165AA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FD37-0547-A537-BF0DEDC7E58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FD37-0547-A537-BF0DEDC7E58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FD37-0547-A537-BF0DEDC7E58E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年間!$L$39:$L$49</c15:sqref>
                        </c15:fullRef>
                        <c15:formulaRef>
                          <c15:sqref>年間!$L$39:$L$48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BC-3597-4099-9A00-AE80F7165AA1}"/>
                  </c:ext>
                </c:extLst>
              </c15:ser>
            </c15:filteredPieSeries>
            <c15:filteredPieSeries>
              <c15:ser>
                <c:idx val="4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3597-4099-9A00-AE80F7165AA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3597-4099-9A00-AE80F7165AA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3597-4099-9A00-AE80F7165AA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3597-4099-9A00-AE80F7165AA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3597-4099-9A00-AE80F7165AA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3597-4099-9A00-AE80F7165AA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A-3597-4099-9A00-AE80F7165AA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3-FD37-0547-A537-BF0DEDC7E58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FD37-0547-A537-BF0DEDC7E58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FD37-0547-A537-BF0DEDC7E58E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年間!$M$39:$M$49</c15:sqref>
                        </c15:fullRef>
                        <c15:formulaRef>
                          <c15:sqref>年間!$M$39:$M$48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D1-3597-4099-9A00-AE80F7165AA1}"/>
                  </c:ext>
                </c:extLst>
              </c15:ser>
            </c15:filteredPieSeries>
            <c15:filteredPieSeries>
              <c15:ser>
                <c:idx val="4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3597-4099-9A00-AE80F7165AA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3597-4099-9A00-AE80F7165AA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3597-4099-9A00-AE80F7165AA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3597-4099-9A00-AE80F7165AA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3597-4099-9A00-AE80F7165AA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3597-4099-9A00-AE80F7165AA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3597-4099-9A00-AE80F7165AA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FD37-0547-A537-BF0DEDC7E58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FD37-0547-A537-BF0DEDC7E58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FD37-0547-A537-BF0DEDC7E58E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年間!$N$39:$N$49</c15:sqref>
                        </c15:fullRef>
                        <c15:formulaRef>
                          <c15:sqref>年間!$N$39:$N$48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E6-3597-4099-9A00-AE80F7165AA1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3597-4099-9A00-AE80F7165AA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3597-4099-9A00-AE80F7165AA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3597-4099-9A00-AE80F7165AA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3597-4099-9A00-AE80F7165AA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3597-4099-9A00-AE80F7165AA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3597-4099-9A00-AE80F7165AA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3597-4099-9A00-AE80F7165AA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FD37-0547-A537-BF0DEDC7E58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FD37-0547-A537-BF0DEDC7E58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FD37-0547-A537-BF0DEDC7E58E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年間!$O$39:$O$49</c15:sqref>
                        </c15:fullRef>
                        <c15:formulaRef>
                          <c15:sqref>年間!$O$39:$O$48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FB-3597-4099-9A00-AE80F7165AA1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573788041894408E-2"/>
          <c:y val="0.73440010652495136"/>
          <c:w val="0.95532198765244047"/>
          <c:h val="0.263459954269792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/>
              <a:t>変動費</a:t>
            </a:r>
          </a:p>
        </c:rich>
      </c:tx>
      <c:layout>
        <c:manualLayout>
          <c:xMode val="edge"/>
          <c:yMode val="edge"/>
          <c:x val="5.9014689828373297E-3"/>
          <c:y val="5.764473414210853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465516635189391E-2"/>
          <c:y val="0.12564774684976124"/>
          <c:w val="0.84393841998040386"/>
          <c:h val="0.51028914208013032"/>
        </c:manualLayout>
      </c:layout>
      <c:doughnutChart>
        <c:varyColors val="1"/>
        <c:ser>
          <c:idx val="49"/>
          <c:order val="2"/>
          <c:tx>
            <c:strRef>
              <c:f>年間!$F$4</c:f>
              <c:strCache>
                <c:ptCount val="1"/>
                <c:pt idx="0">
                  <c:v>3月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B-A83F-4D0D-A9B6-734EC3995C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D-A83F-4D0D-A9B6-734EC3995C46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F-A83F-4D0D-A9B6-734EC3995C4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1-A83F-4D0D-A9B6-734EC3995C4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3-A83F-4D0D-A9B6-734EC3995C46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5-A83F-4D0D-A9B6-734EC3995C46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7-A83F-4D0D-A9B6-734EC3995C46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7-FEB2-3249-A0E0-703D77E3A4A5}"/>
              </c:ext>
            </c:extLst>
          </c:dPt>
          <c:dPt>
            <c:idx val="8"/>
            <c:bubble3D val="0"/>
            <c:spPr>
              <a:solidFill>
                <a:srgbClr val="D6E0FE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9-FEB2-3249-A0E0-703D77E3A4A5}"/>
              </c:ext>
            </c:extLst>
          </c:dPt>
          <c:dPt>
            <c:idx val="9"/>
            <c:bubble3D val="0"/>
            <c:spPr>
              <a:solidFill>
                <a:srgbClr val="F0D1F0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B-FEB2-3249-A0E0-703D77E3A4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年間!$C$52:$C$62</c15:sqref>
                  </c15:fullRef>
                </c:ext>
              </c:extLst>
              <c:f>年間!$C$52:$C$61</c:f>
              <c:strCache>
                <c:ptCount val="1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年間!$F$52:$F$62</c15:sqref>
                  </c15:fullRef>
                </c:ext>
              </c:extLst>
              <c:f>年間!$F$52:$F$61</c:f>
              <c:numCache>
                <c:formatCode>"¥"#,##0_);[Red]\("¥"#,##0\)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&quot;¥&quot;#,##0_);\(&quot;¥&quot;#,##0\)">
                  <c:v>0</c:v>
                </c:pt>
                <c:pt idx="4" formatCode="&quot;¥&quot;#,##0_);\(&quot;¥&quot;#,##0\)">
                  <c:v>0</c:v>
                </c:pt>
                <c:pt idx="5" formatCode="&quot;¥&quot;#,##0_);\(&quot;¥&quot;#,##0\)">
                  <c:v>0</c:v>
                </c:pt>
                <c:pt idx="6" formatCode="&quot;¥&quot;#,##0_);\(&quot;¥&quot;#,##0\)">
                  <c:v>0</c:v>
                </c:pt>
                <c:pt idx="7" formatCode="&quot;¥&quot;#,##0_);\(&quot;¥&quot;#,##0\)">
                  <c:v>0</c:v>
                </c:pt>
                <c:pt idx="8" formatCode="&quot;¥&quot;#,##0_);\(&quot;¥&quot;#,##0\)">
                  <c:v>0</c:v>
                </c:pt>
                <c:pt idx="9" formatCode="&quot;¥&quot;#,##0_);\(&quot;¥&quot;#,##0\)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3E-A83F-4D0D-A9B6-734EC3995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47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E39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A83F-4D0D-A9B6-734EC3995C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A83F-4D0D-A9B6-734EC3995C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1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A83F-4D0D-A9B6-734EC3995C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A83F-4D0D-A9B6-734EC3995C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A83F-4D0D-A9B6-734EC3995C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A83F-4D0D-A9B6-734EC3995C46}"/>
                    </c:ext>
                  </c:extLst>
                </c:dPt>
                <c:dPt>
                  <c:idx val="6"/>
                  <c:bubble3D val="0"/>
                  <c:spPr>
                    <a:solidFill>
                      <a:srgbClr val="F0D1F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A83F-4D0D-A9B6-734EC3995C4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3-FEB2-3249-A0E0-703D77E3A4A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FEB2-3249-A0E0-703D77E3A4A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FEB2-3249-A0E0-703D77E3A4A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年間!$D$52:$D$62</c15:sqref>
                        </c15:fullRef>
                        <c15:formulaRef>
                          <c15:sqref>年間!$D$52:$D$61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4-A83F-4D0D-A9B6-734EC3995C46}"/>
                  </c:ext>
                </c:extLst>
              </c15:ser>
            </c15:filteredPieSeries>
            <c15:filteredPieSeries>
              <c15:ser>
                <c:idx val="48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EC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A83F-4D0D-A9B6-734EC3995C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4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A83F-4D0D-A9B6-734EC3995C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A83F-4D0D-A9B6-734EC3995C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A83F-4D0D-A9B6-734EC3995C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A83F-4D0D-A9B6-734EC3995C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5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A83F-4D0D-A9B6-734EC3995C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6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A83F-4D0D-A9B6-734EC3995C4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FEB2-3249-A0E0-703D77E3A4A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FEB2-3249-A0E0-703D77E3A4A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FEB2-3249-A0E0-703D77E3A4A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年間!$E$52:$E$62</c15:sqref>
                        </c15:fullRef>
                        <c15:formulaRef>
                          <c15:sqref>年間!$E$52:$E$61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9-A83F-4D0D-A9B6-734EC3995C46}"/>
                  </c:ext>
                </c:extLst>
              </c15:ser>
            </c15:filteredPieSeries>
            <c15:filteredPieSeries>
              <c15:ser>
                <c:idx val="5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A83F-4D0D-A9B6-734EC3995C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A83F-4D0D-A9B6-734EC3995C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A83F-4D0D-A9B6-734EC3995C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A83F-4D0D-A9B6-734EC3995C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A83F-4D0D-A9B6-734EC3995C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A83F-4D0D-A9B6-734EC3995C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A83F-4D0D-A9B6-734EC3995C4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FEB2-3249-A0E0-703D77E3A4A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FEB2-3249-A0E0-703D77E3A4A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FEB2-3249-A0E0-703D77E3A4A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年間!$G$52:$G$62</c15:sqref>
                        </c15:fullRef>
                        <c15:formulaRef>
                          <c15:sqref>年間!$G$52:$G$61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53-A83F-4D0D-A9B6-734EC3995C46}"/>
                  </c:ext>
                </c:extLst>
              </c15:ser>
            </c15:filteredPieSeries>
            <c15:filteredPieSeries>
              <c15:ser>
                <c:idx val="5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A83F-4D0D-A9B6-734EC3995C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A83F-4D0D-A9B6-734EC3995C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A83F-4D0D-A9B6-734EC3995C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A83F-4D0D-A9B6-734EC3995C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A83F-4D0D-A9B6-734EC3995C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A83F-4D0D-A9B6-734EC3995C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A83F-4D0D-A9B6-734EC3995C4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FEB2-3249-A0E0-703D77E3A4A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FEB2-3249-A0E0-703D77E3A4A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FEB2-3249-A0E0-703D77E3A4A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年間!$H$52:$H$62</c15:sqref>
                        </c15:fullRef>
                        <c15:formulaRef>
                          <c15:sqref>年間!$H$52:$H$61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68-A83F-4D0D-A9B6-734EC3995C46}"/>
                  </c:ext>
                </c:extLst>
              </c15:ser>
            </c15:filteredPieSeries>
            <c15:filteredPieSeries>
              <c15:ser>
                <c:idx val="5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A83F-4D0D-A9B6-734EC3995C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A83F-4D0D-A9B6-734EC3995C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A83F-4D0D-A9B6-734EC3995C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A83F-4D0D-A9B6-734EC3995C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A83F-4D0D-A9B6-734EC3995C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A83F-4D0D-A9B6-734EC3995C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A83F-4D0D-A9B6-734EC3995C4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FEB2-3249-A0E0-703D77E3A4A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FEB2-3249-A0E0-703D77E3A4A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FEB2-3249-A0E0-703D77E3A4A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年間!$I$52:$I$62</c15:sqref>
                        </c15:fullRef>
                        <c15:formulaRef>
                          <c15:sqref>年間!$I$52:$I$61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7D-A83F-4D0D-A9B6-734EC3995C46}"/>
                  </c:ext>
                </c:extLst>
              </c15:ser>
            </c15:filteredPieSeries>
            <c15:filteredPieSeries>
              <c15:ser>
                <c:idx val="53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A83F-4D0D-A9B6-734EC3995C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A83F-4D0D-A9B6-734EC3995C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A83F-4D0D-A9B6-734EC3995C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A83F-4D0D-A9B6-734EC3995C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A83F-4D0D-A9B6-734EC3995C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A83F-4D0D-A9B6-734EC3995C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A83F-4D0D-A9B6-734EC3995C4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FEB2-3249-A0E0-703D77E3A4A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FEB2-3249-A0E0-703D77E3A4A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FEB2-3249-A0E0-703D77E3A4A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年間!$J$52:$J$62</c15:sqref>
                        </c15:fullRef>
                        <c15:formulaRef>
                          <c15:sqref>年間!$J$52:$J$61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92-A83F-4D0D-A9B6-734EC3995C46}"/>
                  </c:ext>
                </c:extLst>
              </c15:ser>
            </c15:filteredPieSeries>
            <c15:filteredPieSeries>
              <c15:ser>
                <c:idx val="5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A83F-4D0D-A9B6-734EC3995C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A83F-4D0D-A9B6-734EC3995C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A83F-4D0D-A9B6-734EC3995C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A83F-4D0D-A9B6-734EC3995C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A83F-4D0D-A9B6-734EC3995C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A83F-4D0D-A9B6-734EC3995C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0-A83F-4D0D-A9B6-734EC3995C4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FEB2-3249-A0E0-703D77E3A4A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FEB2-3249-A0E0-703D77E3A4A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FEB2-3249-A0E0-703D77E3A4A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年間!$K$52:$K$62</c15:sqref>
                        </c15:fullRef>
                        <c15:formulaRef>
                          <c15:sqref>年間!$K$52:$K$61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A7-A83F-4D0D-A9B6-734EC3995C46}"/>
                  </c:ext>
                </c:extLst>
              </c15:ser>
            </c15:filteredPieSeries>
            <c15:filteredPieSeries>
              <c15:ser>
                <c:idx val="5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A83F-4D0D-A9B6-734EC3995C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A83F-4D0D-A9B6-734EC3995C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A83F-4D0D-A9B6-734EC3995C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A83F-4D0D-A9B6-734EC3995C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A83F-4D0D-A9B6-734EC3995C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A83F-4D0D-A9B6-734EC3995C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5-A83F-4D0D-A9B6-734EC3995C4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FEB2-3249-A0E0-703D77E3A4A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FEB2-3249-A0E0-703D77E3A4A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FEB2-3249-A0E0-703D77E3A4A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年間!$L$52:$L$62</c15:sqref>
                        </c15:fullRef>
                        <c15:formulaRef>
                          <c15:sqref>年間!$L$52:$L$61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BC-A83F-4D0D-A9B6-734EC3995C46}"/>
                  </c:ext>
                </c:extLst>
              </c15:ser>
            </c15:filteredPieSeries>
            <c15:filteredPieSeries>
              <c15:ser>
                <c:idx val="5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A83F-4D0D-A9B6-734EC3995C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A83F-4D0D-A9B6-734EC3995C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A83F-4D0D-A9B6-734EC3995C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A83F-4D0D-A9B6-734EC3995C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A83F-4D0D-A9B6-734EC3995C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A83F-4D0D-A9B6-734EC3995C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A-A83F-4D0D-A9B6-734EC3995C4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3-FEB2-3249-A0E0-703D77E3A4A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FEB2-3249-A0E0-703D77E3A4A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FEB2-3249-A0E0-703D77E3A4A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年間!$M$52:$M$62</c15:sqref>
                        </c15:fullRef>
                        <c15:formulaRef>
                          <c15:sqref>年間!$M$52:$M$61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D1-A83F-4D0D-A9B6-734EC3995C46}"/>
                  </c:ext>
                </c:extLst>
              </c15:ser>
            </c15:filteredPieSeries>
            <c15:filteredPieSeries>
              <c15:ser>
                <c:idx val="57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A83F-4D0D-A9B6-734EC3995C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A83F-4D0D-A9B6-734EC3995C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A83F-4D0D-A9B6-734EC3995C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A83F-4D0D-A9B6-734EC3995C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A83F-4D0D-A9B6-734EC3995C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A83F-4D0D-A9B6-734EC3995C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A83F-4D0D-A9B6-734EC3995C4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FEB2-3249-A0E0-703D77E3A4A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FEB2-3249-A0E0-703D77E3A4A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FEB2-3249-A0E0-703D77E3A4A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年間!$N$52:$N$62</c15:sqref>
                        </c15:fullRef>
                        <c15:formulaRef>
                          <c15:sqref>年間!$N$52:$N$61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E6-A83F-4D0D-A9B6-734EC3995C46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A83F-4D0D-A9B6-734EC3995C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A83F-4D0D-A9B6-734EC3995C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A83F-4D0D-A9B6-734EC3995C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A83F-4D0D-A9B6-734EC3995C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A83F-4D0D-A9B6-734EC3995C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A83F-4D0D-A9B6-734EC3995C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A83F-4D0D-A9B6-734EC3995C4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FEB2-3249-A0E0-703D77E3A4A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FEB2-3249-A0E0-703D77E3A4A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FEB2-3249-A0E0-703D77E3A4A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年間!$O$52:$O$62</c15:sqref>
                        </c15:fullRef>
                        <c15:formulaRef>
                          <c15:sqref>年間!$O$52:$O$61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FB-A83F-4D0D-A9B6-734EC3995C46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694522557161594E-2"/>
          <c:y val="0.73658923402399001"/>
          <c:w val="0.9502287957046206"/>
          <c:h val="0.247754106106655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218617053732198E-2"/>
          <c:y val="0.10616570585163299"/>
          <c:w val="0.9587813829462678"/>
          <c:h val="0.61409673460639802"/>
        </c:manualLayout>
      </c:layout>
      <c:doughnutChart>
        <c:varyColors val="1"/>
        <c:ser>
          <c:idx val="21"/>
          <c:order val="0"/>
          <c:tx>
            <c:strRef>
              <c:f>年間!$D$4</c:f>
              <c:strCache>
                <c:ptCount val="1"/>
                <c:pt idx="0">
                  <c:v>1月</c:v>
                </c:pt>
              </c:strCache>
            </c:strRef>
          </c:tx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3E-465F-AA37-D62193183B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3E-465F-AA37-D62193183BC3}"/>
              </c:ext>
            </c:extLst>
          </c:dPt>
          <c:dPt>
            <c:idx val="2"/>
            <c:bubble3D val="0"/>
            <c:explosion val="7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93E-465F-AA37-D62193183BC3}"/>
              </c:ext>
            </c:extLst>
          </c:dPt>
          <c:dPt>
            <c:idx val="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93E-465F-AA37-D62193183BC3}"/>
              </c:ext>
            </c:extLst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93E-465F-AA37-D62193183BC3}"/>
              </c:ext>
            </c:extLst>
          </c:dPt>
          <c:dPt>
            <c:idx val="5"/>
            <c:bubble3D val="0"/>
            <c:spPr>
              <a:solidFill>
                <a:srgbClr val="D6E0F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93E-465F-AA37-D62193183BC3}"/>
              </c:ext>
            </c:extLst>
          </c:dPt>
          <c:dLbls>
            <c:dLbl>
              <c:idx val="2"/>
              <c:layout>
                <c:manualLayout>
                  <c:x val="4.1218617053732198E-2"/>
                  <c:y val="8.94444933532880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3E-465F-AA37-D62193183BC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028659596537897"/>
                      <c:h val="0.252649000792323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93E-465F-AA37-D62193183B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税金</c:v>
              </c:pt>
              <c:pt idx="1">
                <c:v>貯蓄</c:v>
              </c:pt>
              <c:pt idx="2">
                <c:v>自己投資</c:v>
              </c:pt>
              <c:pt idx="3">
                <c:v>固定費</c:v>
              </c:pt>
              <c:pt idx="4">
                <c:v>特別費</c:v>
              </c:pt>
              <c:pt idx="5">
                <c:v>変動費</c:v>
              </c:pt>
            </c:strLit>
          </c:cat>
          <c:val>
            <c:numRef>
              <c:f>(年間!$D$26,年間!$D$37:$D$38,年間!$D$49:$D$50,年間!$D$62)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93E-465F-AA37-D62193183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32"/>
                <c:order val="1"/>
                <c:tx>
                  <c:strRef>
                    <c:extLst>
                      <c:ext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A93E-465F-AA37-D62193183BC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A93E-465F-AA37-D62193183BC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2-A93E-465F-AA37-D62193183BC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4-A93E-465F-AA37-D62193183BC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6-A93E-465F-AA37-D62193183BC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A93E-465F-AA37-D62193183BC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(年間!$E$26,年間!$E$37:$E$38,年間!$E$49:$E$50,年間!$E$62)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A93E-465F-AA37-D62193183BC3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A93E-465F-AA37-D62193183BC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A93E-465F-AA37-D62193183BC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A93E-465F-AA37-D62193183BC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A93E-465F-AA37-D62193183BC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A93E-465F-AA37-D62193183BC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A93E-465F-AA37-D62193183BC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(年間!$F$26,年間!$F$37:$F$38,年間!$F$49:$F$50,年間!$F$62)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A93E-465F-AA37-D62193183BC3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A93E-465F-AA37-D62193183BC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A93E-465F-AA37-D62193183BC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A93E-465F-AA37-D62193183BC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A93E-465F-AA37-D62193183BC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A93E-465F-AA37-D62193183BC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A93E-465F-AA37-D62193183BC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(年間!$G$26,年間!$G$37:$G$38,年間!$G$49:$G$50,年間!$G$62)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A93E-465F-AA37-D62193183BC3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A93E-465F-AA37-D62193183BC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A93E-465F-AA37-D62193183BC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A93E-465F-AA37-D62193183BC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A93E-465F-AA37-D62193183BC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A93E-465F-AA37-D62193183BC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A93E-465F-AA37-D62193183BC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(年間!$H$26,年間!$H$37:$H$38,年間!$H$49:$H$50,年間!$H$62)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A93E-465F-AA37-D62193183BC3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A93E-465F-AA37-D62193183BC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A93E-465F-AA37-D62193183BC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A93E-465F-AA37-D62193183BC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A93E-465F-AA37-D62193183BC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A93E-465F-AA37-D62193183BC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A93E-465F-AA37-D62193183BC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(年間!$I$26,年間!$I$37:$I$38,年間!$I$49:$I$50,年間!$I$62)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A93E-465F-AA37-D62193183BC3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A93E-465F-AA37-D62193183BC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A93E-465F-AA37-D62193183BC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A93E-465F-AA37-D62193183BC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A93E-465F-AA37-D62193183BC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A93E-465F-AA37-D62193183BC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A93E-465F-AA37-D62193183BC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(年間!$J$26,年間!$J$37:$J$38,年間!$J$49:$J$50,年間!$J$62)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A93E-465F-AA37-D62193183BC3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A93E-465F-AA37-D62193183BC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A93E-465F-AA37-D62193183BC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A93E-465F-AA37-D62193183BC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A93E-465F-AA37-D62193183BC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A93E-465F-AA37-D62193183BC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A93E-465F-AA37-D62193183BC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(年間!$K$26,年間!$K$37:$K$38,年間!$K$49:$K$50,年間!$K$62)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A93E-465F-AA37-D62193183BC3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A93E-465F-AA37-D62193183BC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A93E-465F-AA37-D62193183BC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A93E-465F-AA37-D62193183BC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A93E-465F-AA37-D62193183BC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A93E-465F-AA37-D62193183BC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A93E-465F-AA37-D62193183BC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(年間!$L$26,年間!$L$37:$L$38,年間!$L$49:$L$50,年間!$L$62)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A93E-465F-AA37-D62193183BC3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A93E-465F-AA37-D62193183BC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A93E-465F-AA37-D62193183BC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A93E-465F-AA37-D62193183BC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A93E-465F-AA37-D62193183BC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A93E-465F-AA37-D62193183BC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A93E-465F-AA37-D62193183BC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(年間!$M$26,年間!$M$37:$M$38,年間!$M$49:$M$50,年間!$M$62)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A93E-465F-AA37-D62193183BC3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A93E-465F-AA37-D62193183BC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A93E-465F-AA37-D62193183BC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A93E-465F-AA37-D62193183BC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A93E-465F-AA37-D62193183BC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A93E-465F-AA37-D62193183BC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A93E-465F-AA37-D62193183BC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(年間!$N$26,年間!$N$37:$N$38,年間!$N$49:$N$50,年間!$N$62)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A93E-465F-AA37-D62193183BC3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A93E-465F-AA37-D62193183BC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A93E-465F-AA37-D62193183BC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A93E-465F-AA37-D62193183BC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A93E-465F-AA37-D62193183BC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A93E-465F-AA37-D62193183BC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A93E-465F-AA37-D62193183BC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(年間!$O$26,年間!$O$37:$O$38,年間!$O$49:$O$50,年間!$O$62)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A93E-465F-AA37-D62193183BC3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53627298374308"/>
          <c:y val="5.7527845617403331E-2"/>
          <c:w val="0.80387193420088621"/>
          <c:h val="0.311511239658109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'3月'!$F$29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'3月'!$G$19:$J$19</c:f>
              <c:strCache>
                <c:ptCount val="4"/>
                <c:pt idx="0">
                  <c:v>20-26日</c:v>
                </c:pt>
                <c:pt idx="1">
                  <c:v>27-5日</c:v>
                </c:pt>
                <c:pt idx="2">
                  <c:v>6-12日</c:v>
                </c:pt>
                <c:pt idx="3">
                  <c:v>13-19日</c:v>
                </c:pt>
              </c:strCache>
            </c:strRef>
          </c:cat>
          <c:val>
            <c:numRef>
              <c:f>'3月'!$G$29:$J$29</c:f>
              <c:numCache>
                <c:formatCode>"¥"#,##0_);[Red]\("¥"#,##0\)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1BB-4BC5-9859-C72E90680F38}"/>
            </c:ext>
          </c:extLst>
        </c:ser>
        <c:ser>
          <c:idx val="1"/>
          <c:order val="1"/>
          <c:tx>
            <c:strRef>
              <c:f>'3月'!$F$28</c:f>
              <c:strCache>
                <c:ptCount val="1"/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cat>
            <c:strRef>
              <c:f>'3月'!$G$19:$J$19</c:f>
              <c:strCache>
                <c:ptCount val="4"/>
                <c:pt idx="0">
                  <c:v>20-26日</c:v>
                </c:pt>
                <c:pt idx="1">
                  <c:v>27-5日</c:v>
                </c:pt>
                <c:pt idx="2">
                  <c:v>6-12日</c:v>
                </c:pt>
                <c:pt idx="3">
                  <c:v>13-19日</c:v>
                </c:pt>
              </c:strCache>
            </c:strRef>
          </c:cat>
          <c:val>
            <c:numRef>
              <c:f>'3月'!$G$28:$J$28</c:f>
              <c:numCache>
                <c:formatCode>"¥"#,##0_);[Red]\("¥"#,##0\)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1BB-4BC5-9859-C72E90680F38}"/>
            </c:ext>
          </c:extLst>
        </c:ser>
        <c:ser>
          <c:idx val="2"/>
          <c:order val="2"/>
          <c:tx>
            <c:strRef>
              <c:f>'3月'!$F$27</c:f>
              <c:strCache>
                <c:ptCount val="1"/>
              </c:strCache>
            </c:strRef>
          </c:tx>
          <c:spPr>
            <a:solidFill>
              <a:srgbClr val="F0D1F0"/>
            </a:solidFill>
            <a:ln>
              <a:noFill/>
            </a:ln>
            <a:effectLst/>
          </c:spPr>
          <c:invertIfNegative val="0"/>
          <c:cat>
            <c:strRef>
              <c:f>'3月'!$G$19:$J$19</c:f>
              <c:strCache>
                <c:ptCount val="4"/>
                <c:pt idx="0">
                  <c:v>20-26日</c:v>
                </c:pt>
                <c:pt idx="1">
                  <c:v>27-5日</c:v>
                </c:pt>
                <c:pt idx="2">
                  <c:v>6-12日</c:v>
                </c:pt>
                <c:pt idx="3">
                  <c:v>13-19日</c:v>
                </c:pt>
              </c:strCache>
            </c:strRef>
          </c:cat>
          <c:val>
            <c:numRef>
              <c:f>'3月'!$G$27:$J$27</c:f>
              <c:numCache>
                <c:formatCode>"¥"#,##0_);[Red]\("¥"#,##0\)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BB-4BC5-9859-C72E90680F38}"/>
            </c:ext>
          </c:extLst>
        </c:ser>
        <c:ser>
          <c:idx val="3"/>
          <c:order val="3"/>
          <c:tx>
            <c:strRef>
              <c:f>'3月'!$F$26</c:f>
              <c:strCache>
                <c:ptCount val="1"/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'3月'!$G$19:$J$19</c:f>
              <c:strCache>
                <c:ptCount val="4"/>
                <c:pt idx="0">
                  <c:v>20-26日</c:v>
                </c:pt>
                <c:pt idx="1">
                  <c:v>27-5日</c:v>
                </c:pt>
                <c:pt idx="2">
                  <c:v>6-12日</c:v>
                </c:pt>
                <c:pt idx="3">
                  <c:v>13-19日</c:v>
                </c:pt>
              </c:strCache>
            </c:strRef>
          </c:cat>
          <c:val>
            <c:numRef>
              <c:f>'3月'!$G$26:$J$26</c:f>
              <c:numCache>
                <c:formatCode>"¥"#,##0_);[Red]\("¥"#,##0\)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1BB-4BC5-9859-C72E90680F38}"/>
            </c:ext>
          </c:extLst>
        </c:ser>
        <c:ser>
          <c:idx val="4"/>
          <c:order val="4"/>
          <c:tx>
            <c:strRef>
              <c:f>'3月'!$F$25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'3月'!$G$19:$J$19</c:f>
              <c:strCache>
                <c:ptCount val="4"/>
                <c:pt idx="0">
                  <c:v>20-26日</c:v>
                </c:pt>
                <c:pt idx="1">
                  <c:v>27-5日</c:v>
                </c:pt>
                <c:pt idx="2">
                  <c:v>6-12日</c:v>
                </c:pt>
                <c:pt idx="3">
                  <c:v>13-19日</c:v>
                </c:pt>
              </c:strCache>
            </c:strRef>
          </c:cat>
          <c:val>
            <c:numRef>
              <c:f>'3月'!$G$25:$J$25</c:f>
              <c:numCache>
                <c:formatCode>"¥"#,##0_);[Red]\("¥"#,##0\)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BB-4BC5-9859-C72E90680F38}"/>
            </c:ext>
          </c:extLst>
        </c:ser>
        <c:ser>
          <c:idx val="5"/>
          <c:order val="5"/>
          <c:tx>
            <c:strRef>
              <c:f>'3月'!$F$24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'3月'!$G$19:$J$19</c:f>
              <c:strCache>
                <c:ptCount val="4"/>
                <c:pt idx="0">
                  <c:v>20-26日</c:v>
                </c:pt>
                <c:pt idx="1">
                  <c:v>27-5日</c:v>
                </c:pt>
                <c:pt idx="2">
                  <c:v>6-12日</c:v>
                </c:pt>
                <c:pt idx="3">
                  <c:v>13-19日</c:v>
                </c:pt>
              </c:strCache>
            </c:strRef>
          </c:cat>
          <c:val>
            <c:numRef>
              <c:f>'3月'!$G$24:$J$24</c:f>
              <c:numCache>
                <c:formatCode>"¥"#,##0_);[Red]\("¥"#,##0\)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BB-4BC5-9859-C72E90680F38}"/>
            </c:ext>
          </c:extLst>
        </c:ser>
        <c:ser>
          <c:idx val="6"/>
          <c:order val="6"/>
          <c:tx>
            <c:strRef>
              <c:f>'3月'!$F$23</c:f>
              <c:strCache>
                <c:ptCount val="1"/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'3月'!$G$19:$J$19</c:f>
              <c:strCache>
                <c:ptCount val="4"/>
                <c:pt idx="0">
                  <c:v>20-26日</c:v>
                </c:pt>
                <c:pt idx="1">
                  <c:v>27-5日</c:v>
                </c:pt>
                <c:pt idx="2">
                  <c:v>6-12日</c:v>
                </c:pt>
                <c:pt idx="3">
                  <c:v>13-19日</c:v>
                </c:pt>
              </c:strCache>
            </c:strRef>
          </c:cat>
          <c:val>
            <c:numRef>
              <c:f>'3月'!$G$23:$J$23</c:f>
              <c:numCache>
                <c:formatCode>"¥"#,##0_);[Red]\("¥"#,##0\)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BB-4BC5-9859-C72E90680F38}"/>
            </c:ext>
          </c:extLst>
        </c:ser>
        <c:ser>
          <c:idx val="7"/>
          <c:order val="7"/>
          <c:tx>
            <c:strRef>
              <c:f>'3月'!$F$22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'3月'!$G$19:$J$19</c:f>
              <c:strCache>
                <c:ptCount val="4"/>
                <c:pt idx="0">
                  <c:v>20-26日</c:v>
                </c:pt>
                <c:pt idx="1">
                  <c:v>27-5日</c:v>
                </c:pt>
                <c:pt idx="2">
                  <c:v>6-12日</c:v>
                </c:pt>
                <c:pt idx="3">
                  <c:v>13-19日</c:v>
                </c:pt>
              </c:strCache>
            </c:strRef>
          </c:cat>
          <c:val>
            <c:numRef>
              <c:f>'3月'!$G$22:$J$22</c:f>
              <c:numCache>
                <c:formatCode>"¥"#,##0_);[Red]\("¥"#,##0\)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BB-4BC5-9859-C72E90680F38}"/>
            </c:ext>
          </c:extLst>
        </c:ser>
        <c:ser>
          <c:idx val="8"/>
          <c:order val="8"/>
          <c:tx>
            <c:strRef>
              <c:f>'3月'!$F$21</c:f>
              <c:strCache>
                <c:ptCount val="1"/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'3月'!$G$19:$J$19</c:f>
              <c:strCache>
                <c:ptCount val="4"/>
                <c:pt idx="0">
                  <c:v>20-26日</c:v>
                </c:pt>
                <c:pt idx="1">
                  <c:v>27-5日</c:v>
                </c:pt>
                <c:pt idx="2">
                  <c:v>6-12日</c:v>
                </c:pt>
                <c:pt idx="3">
                  <c:v>13-19日</c:v>
                </c:pt>
              </c:strCache>
            </c:strRef>
          </c:cat>
          <c:val>
            <c:numRef>
              <c:f>'3月'!$G$21:$J$21</c:f>
              <c:numCache>
                <c:formatCode>"¥"#,##0_);[Red]\("¥"#,##0\)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BB-4BC5-9859-C72E90680F38}"/>
            </c:ext>
          </c:extLst>
        </c:ser>
        <c:ser>
          <c:idx val="9"/>
          <c:order val="9"/>
          <c:tx>
            <c:strRef>
              <c:f>'3月'!$F$20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'3月'!$G$19:$J$19</c:f>
              <c:strCache>
                <c:ptCount val="4"/>
                <c:pt idx="0">
                  <c:v>20-26日</c:v>
                </c:pt>
                <c:pt idx="1">
                  <c:v>27-5日</c:v>
                </c:pt>
                <c:pt idx="2">
                  <c:v>6-12日</c:v>
                </c:pt>
                <c:pt idx="3">
                  <c:v>13-19日</c:v>
                </c:pt>
              </c:strCache>
            </c:strRef>
          </c:cat>
          <c:val>
            <c:numRef>
              <c:f>'3月'!$G$20:$J$20</c:f>
              <c:numCache>
                <c:formatCode>"¥"#,##0_);[Red]\("¥"#,##0\)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BB-4BC5-9859-C72E90680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7953872"/>
        <c:axId val="897963056"/>
      </c:barChart>
      <c:lineChart>
        <c:grouping val="stacked"/>
        <c:varyColors val="0"/>
        <c:ser>
          <c:idx val="10"/>
          <c:order val="10"/>
          <c:tx>
            <c:strRef>
              <c:f>'3月'!$F$30</c:f>
              <c:strCache>
                <c:ptCount val="1"/>
                <c:pt idx="0">
                  <c:v>合計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'3月'!$G$19:$J$19</c:f>
              <c:strCache>
                <c:ptCount val="4"/>
                <c:pt idx="0">
                  <c:v>20-26日</c:v>
                </c:pt>
                <c:pt idx="1">
                  <c:v>27-5日</c:v>
                </c:pt>
                <c:pt idx="2">
                  <c:v>6-12日</c:v>
                </c:pt>
                <c:pt idx="3">
                  <c:v>13-19日</c:v>
                </c:pt>
              </c:strCache>
            </c:strRef>
          </c:cat>
          <c:val>
            <c:numRef>
              <c:f>'3月'!$G$30:$J$30</c:f>
              <c:numCache>
                <c:formatCode>"¥"#,##0_);[Red]\("¥"#,##0\)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1BB-4BC5-9859-C72E90680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3872"/>
        <c:axId val="897963056"/>
      </c:lineChart>
      <c:catAx>
        <c:axId val="89795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63056"/>
        <c:crosses val="autoZero"/>
        <c:auto val="1"/>
        <c:lblAlgn val="ctr"/>
        <c:lblOffset val="100"/>
        <c:noMultiLvlLbl val="0"/>
      </c:catAx>
      <c:valAx>
        <c:axId val="897963056"/>
        <c:scaling>
          <c:orientation val="minMax"/>
        </c:scaling>
        <c:delete val="0"/>
        <c:axPos val="l"/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53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705883648699251E-2"/>
          <c:y val="0.10230524364463599"/>
          <c:w val="0.96596383020904442"/>
          <c:h val="0.495338609586881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'4月'!$B$37</c:f>
              <c:strCache>
                <c:ptCount val="1"/>
                <c:pt idx="0">
                  <c:v>収入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'4月'!$C$37:$D$37</c:f>
              <c:numCache>
                <c:formatCode>"¥"#,##0_);[Red]\("¥"#,##0\)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87-4AF3-9AF2-ACF45F3ECE68}"/>
            </c:ext>
          </c:extLst>
        </c:ser>
        <c:ser>
          <c:idx val="1"/>
          <c:order val="1"/>
          <c:tx>
            <c:strRef>
              <c:f>'4月'!$B$38</c:f>
              <c:strCache>
                <c:ptCount val="1"/>
                <c:pt idx="0">
                  <c:v>税金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'4月'!$C$38:$D$38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87-4AF3-9AF2-ACF45F3ECE68}"/>
            </c:ext>
          </c:extLst>
        </c:ser>
        <c:ser>
          <c:idx val="2"/>
          <c:order val="2"/>
          <c:tx>
            <c:strRef>
              <c:f>'4月'!$B$39</c:f>
              <c:strCache>
                <c:ptCount val="1"/>
                <c:pt idx="0">
                  <c:v>貯蓄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'4月'!$C$39:$D$39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87-4AF3-9AF2-ACF45F3ECE68}"/>
            </c:ext>
          </c:extLst>
        </c:ser>
        <c:ser>
          <c:idx val="3"/>
          <c:order val="3"/>
          <c:tx>
            <c:strRef>
              <c:f>'4月'!$B$40</c:f>
              <c:strCache>
                <c:ptCount val="1"/>
                <c:pt idx="0">
                  <c:v>自己投資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'4月'!$C$40:$D$40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87-4AF3-9AF2-ACF45F3ECE68}"/>
            </c:ext>
          </c:extLst>
        </c:ser>
        <c:ser>
          <c:idx val="4"/>
          <c:order val="4"/>
          <c:tx>
            <c:strRef>
              <c:f>'4月'!$B$41</c:f>
              <c:strCache>
                <c:ptCount val="1"/>
                <c:pt idx="0">
                  <c:v>固定費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'4月'!$C$41:$D$41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87-4AF3-9AF2-ACF45F3ECE68}"/>
            </c:ext>
          </c:extLst>
        </c:ser>
        <c:ser>
          <c:idx val="5"/>
          <c:order val="5"/>
          <c:tx>
            <c:strRef>
              <c:f>'4月'!$B$42</c:f>
              <c:strCache>
                <c:ptCount val="1"/>
                <c:pt idx="0">
                  <c:v>特別費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'4月'!$C$42:$D$42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87-4AF3-9AF2-ACF45F3ECE68}"/>
            </c:ext>
          </c:extLst>
        </c:ser>
        <c:ser>
          <c:idx val="6"/>
          <c:order val="6"/>
          <c:tx>
            <c:strRef>
              <c:f>'4月'!$B$43</c:f>
              <c:strCache>
                <c:ptCount val="1"/>
                <c:pt idx="0">
                  <c:v>変動費</c:v>
                </c:pt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'4月'!$C$43:$D$43</c:f>
              <c:numCache>
                <c:formatCode>General</c:formatCode>
                <c:ptCount val="2"/>
                <c:pt idx="0" formatCode="&quot;¥&quot;#,##0_);[Red]\(&quot;¥&quot;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D87-4AF3-9AF2-ACF45F3ECE68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7"/>
        <c:overlap val="100"/>
        <c:axId val="622643864"/>
        <c:axId val="622644192"/>
      </c:barChart>
      <c:barChart>
        <c:barDir val="bar"/>
        <c:grouping val="stacked"/>
        <c:varyColors val="0"/>
        <c:ser>
          <c:idx val="7"/>
          <c:order val="7"/>
          <c:tx>
            <c:strRef>
              <c:f>'4月'!$B$44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BD87-4AF3-9AF2-ACF45F3ECE68}"/>
              </c:ext>
            </c:extLst>
          </c:dPt>
          <c:dLbls>
            <c:dLbl>
              <c:idx val="0"/>
              <c:layout>
                <c:manualLayout>
                  <c:x val="0.47288885783396845"/>
                  <c:y val="1.91778130106883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2170407736194"/>
                      <c:h val="0.103408779075943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BD87-4AF3-9AF2-ACF45F3ECE68}"/>
                </c:ext>
              </c:extLst>
            </c:dLbl>
            <c:dLbl>
              <c:idx val="1"/>
              <c:layout>
                <c:manualLayout>
                  <c:x val="0.48799024987880724"/>
                  <c:y val="-6.9388939039072284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24072075247263"/>
                      <c:h val="9.90140158342973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BD87-4AF3-9AF2-ACF45F3ECE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'4月'!$C$44:$D$44</c:f>
              <c:numCache>
                <c:formatCode>"¥"#,##0_);[Red]\("¥"#,##0\)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BD87-4AF3-9AF2-ACF45F3EC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1179092536"/>
        <c:axId val="1179095160"/>
      </c:barChart>
      <c:catAx>
        <c:axId val="6226438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22644192"/>
        <c:crosses val="autoZero"/>
        <c:auto val="1"/>
        <c:lblAlgn val="ctr"/>
        <c:lblOffset val="100"/>
        <c:noMultiLvlLbl val="0"/>
      </c:catAx>
      <c:valAx>
        <c:axId val="622644192"/>
        <c:scaling>
          <c:orientation val="minMax"/>
        </c:scaling>
        <c:delete val="1"/>
        <c:axPos val="b"/>
        <c:numFmt formatCode="&quot;¥&quot;#,##0_);[Red]\(&quot;¥&quot;#,##0\)" sourceLinked="1"/>
        <c:majorTickMark val="none"/>
        <c:minorTickMark val="none"/>
        <c:tickLblPos val="nextTo"/>
        <c:crossAx val="622643864"/>
        <c:crosses val="autoZero"/>
        <c:crossBetween val="between"/>
      </c:valAx>
      <c:valAx>
        <c:axId val="1179095160"/>
        <c:scaling>
          <c:orientation val="minMax"/>
        </c:scaling>
        <c:delete val="1"/>
        <c:axPos val="t"/>
        <c:numFmt formatCode="&quot;¥&quot;#,##0_);[Red]\(&quot;¥&quot;#,##0\)" sourceLinked="1"/>
        <c:majorTickMark val="out"/>
        <c:minorTickMark val="none"/>
        <c:tickLblPos val="nextTo"/>
        <c:crossAx val="1179092536"/>
        <c:crosses val="max"/>
        <c:crossBetween val="between"/>
      </c:valAx>
      <c:catAx>
        <c:axId val="1179092536"/>
        <c:scaling>
          <c:orientation val="minMax"/>
        </c:scaling>
        <c:delete val="1"/>
        <c:axPos val="l"/>
        <c:majorTickMark val="out"/>
        <c:minorTickMark val="none"/>
        <c:tickLblPos val="nextTo"/>
        <c:crossAx val="1179095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5.5923904921678501E-2"/>
          <c:y val="0.75528606339475157"/>
          <c:w val="0.77021697468995753"/>
          <c:h val="0.215894301445461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218617053732198E-2"/>
          <c:y val="0.10616570585163299"/>
          <c:w val="0.9587813829462678"/>
          <c:h val="0.61409673460639802"/>
        </c:manualLayout>
      </c:layout>
      <c:doughnutChart>
        <c:varyColors val="1"/>
        <c:ser>
          <c:idx val="44"/>
          <c:order val="3"/>
          <c:tx>
            <c:strRef>
              <c:f>年間!$G$4</c:f>
              <c:strCache>
                <c:ptCount val="1"/>
                <c:pt idx="0">
                  <c:v>4月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8-8822-42BF-A8E4-4CAD75995BF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A-8822-42BF-A8E4-4CAD75995BF2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C-8822-42BF-A8E4-4CAD75995BF2}"/>
              </c:ext>
            </c:extLst>
          </c:dPt>
          <c:dPt>
            <c:idx val="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E-8822-42BF-A8E4-4CAD75995BF2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0-8822-42BF-A8E4-4CAD75995BF2}"/>
              </c:ext>
            </c:extLst>
          </c:dPt>
          <c:dPt>
            <c:idx val="5"/>
            <c:bubble3D val="0"/>
            <c:spPr>
              <a:solidFill>
                <a:srgbClr val="D6E0FE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2-8822-42BF-A8E4-4CAD75995B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税金</c:v>
              </c:pt>
              <c:pt idx="1">
                <c:v>貯蓄</c:v>
              </c:pt>
              <c:pt idx="2">
                <c:v>自己投資</c:v>
              </c:pt>
              <c:pt idx="3">
                <c:v>固定費</c:v>
              </c:pt>
              <c:pt idx="4">
                <c:v>特別費</c:v>
              </c:pt>
              <c:pt idx="5">
                <c:v>変動費</c:v>
              </c:pt>
            </c:strLit>
          </c:cat>
          <c:val>
            <c:numRef>
              <c:f>(年間!$G$26,年間!$G$37:$G$38,年間!$G$49:$G$50,年間!$G$62)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33-8822-42BF-A8E4-4CAD75995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2">
                        <a:lumMod val="9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8822-42BF-A8E4-4CAD75995B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8822-42BF-A8E4-4CAD75995BF2}"/>
                    </c:ext>
                  </c:extLst>
                </c:dPt>
                <c:dPt>
                  <c:idx val="2"/>
                  <c:bubble3D val="0"/>
                  <c:explosion val="7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8822-42BF-A8E4-4CAD75995B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8822-42BF-A8E4-4CAD75995B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8822-42BF-A8E4-4CAD75995BF2}"/>
                    </c:ext>
                  </c:extLst>
                </c:dPt>
                <c:dPt>
                  <c:idx val="5"/>
                  <c:bubble3D val="0"/>
                  <c:spPr>
                    <a:solidFill>
                      <a:srgbClr val="D6E0F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8822-42BF-A8E4-4CAD75995BF2}"/>
                    </c:ext>
                  </c:extLst>
                </c:dPt>
                <c:dLbls>
                  <c:dLbl>
                    <c:idx val="2"/>
                    <c:layout>
                      <c:manualLayout>
                        <c:x val="4.1218617053732198E-2"/>
                        <c:y val="8.9444493353288024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8822-42BF-A8E4-4CAD75995BF2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7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ja-JP"/>
                      </a:p>
                    </c:txPr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>
                        <c15:layout>
                          <c:manualLayout>
                            <c:w val="0.28028659596537897"/>
                            <c:h val="0.25264900079232328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7-8822-42BF-A8E4-4CAD75995BF2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(年間!$D$26,年間!$D$37:$D$38,年間!$D$49:$D$50,年間!$D$62)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8822-42BF-A8E4-4CAD75995BF2}"/>
                  </c:ext>
                </c:extLst>
              </c15:ser>
            </c15:filteredPieSeries>
            <c15:filteredPieSeries>
              <c15:ser>
                <c:idx val="3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E-8822-42BF-A8E4-4CAD75995B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0-8822-42BF-A8E4-4CAD75995BF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2-8822-42BF-A8E4-4CAD75995B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4-8822-42BF-A8E4-4CAD75995B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8822-42BF-A8E4-4CAD75995BF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8822-42BF-A8E4-4CAD75995BF2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(年間!$E$26,年間!$E$37:$E$38,年間!$E$49:$E$50,年間!$E$62)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8822-42BF-A8E4-4CAD75995BF2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8822-42BF-A8E4-4CAD75995B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8822-42BF-A8E4-4CAD75995BF2}"/>
                    </c:ext>
                  </c:extLst>
                </c:dPt>
                <c:dPt>
                  <c:idx val="2"/>
                  <c:bubble3D val="0"/>
                  <c:explosion val="9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8822-42BF-A8E4-4CAD75995B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8822-42BF-A8E4-4CAD75995B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8822-42BF-A8E4-4CAD75995BF2}"/>
                    </c:ext>
                  </c:extLst>
                </c:dPt>
                <c:dPt>
                  <c:idx val="5"/>
                  <c:bubble3D val="0"/>
                  <c:spPr>
                    <a:solidFill>
                      <a:srgbClr val="B3C1D7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8822-42BF-A8E4-4CAD75995BF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(年間!$F$26,年間!$F$37:$F$38,年間!$F$49:$F$50,年間!$F$62)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8822-42BF-A8E4-4CAD75995BF2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8822-42BF-A8E4-4CAD75995B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8822-42BF-A8E4-4CAD75995BF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8822-42BF-A8E4-4CAD75995B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8822-42BF-A8E4-4CAD75995B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8822-42BF-A8E4-4CAD75995BF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8822-42BF-A8E4-4CAD75995BF2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(年間!$H$26,年間!$H$37:$H$38,年間!$H$49:$H$50,年間!$H$62)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8822-42BF-A8E4-4CAD75995BF2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8822-42BF-A8E4-4CAD75995B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8822-42BF-A8E4-4CAD75995BF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8822-42BF-A8E4-4CAD75995B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8822-42BF-A8E4-4CAD75995B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8822-42BF-A8E4-4CAD75995BF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8822-42BF-A8E4-4CAD75995BF2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(年間!$I$26,年間!$I$37:$I$38,年間!$I$49:$I$50,年間!$I$62)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8822-42BF-A8E4-4CAD75995BF2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8822-42BF-A8E4-4CAD75995B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8822-42BF-A8E4-4CAD75995BF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8822-42BF-A8E4-4CAD75995B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8822-42BF-A8E4-4CAD75995B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8822-42BF-A8E4-4CAD75995BF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8822-42BF-A8E4-4CAD75995BF2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(年間!$J$26,年間!$J$37:$J$38,年間!$J$49:$J$50,年間!$J$62)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8822-42BF-A8E4-4CAD75995BF2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8822-42BF-A8E4-4CAD75995B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8822-42BF-A8E4-4CAD75995BF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8822-42BF-A8E4-4CAD75995B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8822-42BF-A8E4-4CAD75995B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8822-42BF-A8E4-4CAD75995BF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8822-42BF-A8E4-4CAD75995BF2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(年間!$K$26,年間!$K$37:$K$38,年間!$K$49:$K$50,年間!$K$62)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8822-42BF-A8E4-4CAD75995BF2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8822-42BF-A8E4-4CAD75995B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8822-42BF-A8E4-4CAD75995BF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8822-42BF-A8E4-4CAD75995B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8822-42BF-A8E4-4CAD75995B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8822-42BF-A8E4-4CAD75995BF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8822-42BF-A8E4-4CAD75995BF2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(年間!$L$26,年間!$L$37:$L$38,年間!$L$49:$L$50,年間!$L$62)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8822-42BF-A8E4-4CAD75995BF2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8822-42BF-A8E4-4CAD75995B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8822-42BF-A8E4-4CAD75995BF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8822-42BF-A8E4-4CAD75995B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8822-42BF-A8E4-4CAD75995B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8822-42BF-A8E4-4CAD75995BF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8822-42BF-A8E4-4CAD75995BF2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(年間!$M$26,年間!$M$37:$M$38,年間!$M$49:$M$50,年間!$M$62)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8822-42BF-A8E4-4CAD75995BF2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8822-42BF-A8E4-4CAD75995B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8822-42BF-A8E4-4CAD75995BF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8822-42BF-A8E4-4CAD75995B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8822-42BF-A8E4-4CAD75995B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8822-42BF-A8E4-4CAD75995BF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8822-42BF-A8E4-4CAD75995BF2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(年間!$N$26,年間!$N$37:$N$38,年間!$N$49:$N$50,年間!$N$62)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8822-42BF-A8E4-4CAD75995BF2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8822-42BF-A8E4-4CAD75995B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8822-42BF-A8E4-4CAD75995BF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8822-42BF-A8E4-4CAD75995B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8822-42BF-A8E4-4CAD75995B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8822-42BF-A8E4-4CAD75995BF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8822-42BF-A8E4-4CAD75995BF2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(年間!$O$26,年間!$O$37:$O$38,年間!$O$49:$O$50,年間!$O$62)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8822-42BF-A8E4-4CAD75995BF2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264109135088961E-2"/>
          <c:y val="0.79179165764389114"/>
          <c:w val="0.89586145250510862"/>
          <c:h val="0.177074659551952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/>
              <a:t>固定費</a:t>
            </a:r>
          </a:p>
        </c:rich>
      </c:tx>
      <c:layout>
        <c:manualLayout>
          <c:xMode val="edge"/>
          <c:yMode val="edge"/>
          <c:x val="1.6584689866002131E-2"/>
          <c:y val="6.666749475200912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416101517358681"/>
          <c:y val="0.14206715125109257"/>
          <c:w val="0.75702849462045829"/>
          <c:h val="0.5105540727762522"/>
        </c:manualLayout>
      </c:layout>
      <c:doughnutChart>
        <c:varyColors val="1"/>
        <c:ser>
          <c:idx val="37"/>
          <c:order val="3"/>
          <c:tx>
            <c:strRef>
              <c:f>年間!$G$4</c:f>
              <c:strCache>
                <c:ptCount val="1"/>
                <c:pt idx="0">
                  <c:v>4月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0-DB44-48EB-9A45-21D8FB00FA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2-DB44-48EB-9A45-21D8FB00FA77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4-DB44-48EB-9A45-21D8FB00FA7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6-DB44-48EB-9A45-21D8FB00FA7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8-DB44-48EB-9A45-21D8FB00FA77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A-DB44-48EB-9A45-21D8FB00FA77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C-DB44-48EB-9A45-21D8FB00FA77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B-5DAC-264E-BB36-B8EB682EDFF5}"/>
              </c:ext>
            </c:extLst>
          </c:dPt>
          <c:dPt>
            <c:idx val="8"/>
            <c:bubble3D val="0"/>
            <c:spPr>
              <a:solidFill>
                <a:srgbClr val="D6E0FE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D-5DAC-264E-BB36-B8EB682EDFF5}"/>
              </c:ext>
            </c:extLst>
          </c:dPt>
          <c:dPt>
            <c:idx val="9"/>
            <c:bubble3D val="0"/>
            <c:spPr>
              <a:solidFill>
                <a:srgbClr val="F0D1F0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F-5DAC-264E-BB36-B8EB682EDF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年間!$C$39:$C$49</c15:sqref>
                  </c15:fullRef>
                </c:ext>
              </c:extLst>
              <c:f>年間!$C$39:$C$48</c:f>
              <c:strCache>
                <c:ptCount val="1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年間!$G$39:$G$49</c15:sqref>
                  </c15:fullRef>
                </c:ext>
              </c:extLst>
              <c:f>年間!$G$39:$G$48</c:f>
              <c:numCache>
                <c:formatCode>"¥"#,##0_);[Red]\("¥"#,##0\)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53-DB44-48EB-9A45-21D8FB00F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34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5B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DB44-48EB-9A45-21D8FB00FA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DB44-48EB-9A45-21D8FB00FA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DB44-48EB-9A45-21D8FB00FA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DB44-48EB-9A45-21D8FB00FA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DB44-48EB-9A45-21D8FB00FA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DB44-48EB-9A45-21D8FB00FA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DB44-48EB-9A45-21D8FB00FA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3-5DAC-264E-BB36-B8EB682EDFF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5DAC-264E-BB36-B8EB682EDFF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5DAC-264E-BB36-B8EB682EDFF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年間!$D$39:$D$49</c15:sqref>
                        </c15:fullRef>
                        <c15:formulaRef>
                          <c15:sqref>年間!$D$39:$D$48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4-DB44-48EB-9A45-21D8FB00FA77}"/>
                  </c:ext>
                </c:extLst>
              </c15:ser>
            </c15:filteredPieSeries>
            <c15:filteredPieSeries>
              <c15:ser>
                <c:idx val="35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DB44-48EB-9A45-21D8FB00FA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DB44-48EB-9A45-21D8FB00FA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DB44-48EB-9A45-21D8FB00FA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DB44-48EB-9A45-21D8FB00FA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DB44-48EB-9A45-21D8FB00FA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DB44-48EB-9A45-21D8FB00FA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DB44-48EB-9A45-21D8FB00FA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5DAC-264E-BB36-B8EB682EDFF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5DAC-264E-BB36-B8EB682EDFF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5DAC-264E-BB36-B8EB682EDFF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年間!$E$39:$E$49</c15:sqref>
                        </c15:fullRef>
                        <c15:formulaRef>
                          <c15:sqref>年間!$E$39:$E$48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9-DB44-48EB-9A45-21D8FB00FA77}"/>
                  </c:ext>
                </c:extLst>
              </c15:ser>
            </c15:filteredPieSeries>
            <c15:filteredPieSeries>
              <c15:ser>
                <c:idx val="3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EC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DB44-48EB-9A45-21D8FB00FA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DB44-48EB-9A45-21D8FB00FA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DB44-48EB-9A45-21D8FB00FA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DB44-48EB-9A45-21D8FB00FA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DB44-48EB-9A45-21D8FB00FA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5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DB44-48EB-9A45-21D8FB00FA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DB44-48EB-9A45-21D8FB00FA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5DAC-264E-BB36-B8EB682EDFF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5DAC-264E-BB36-B8EB682EDFF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5DAC-264E-BB36-B8EB682EDFF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年間!$F$39:$F$49</c15:sqref>
                        </c15:fullRef>
                        <c15:formulaRef>
                          <c15:sqref>年間!$F$39:$F$48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3E-DB44-48EB-9A45-21D8FB00FA77}"/>
                  </c:ext>
                </c:extLst>
              </c15:ser>
            </c15:filteredPieSeries>
            <c15:filteredPieSeries>
              <c15:ser>
                <c:idx val="38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DB44-48EB-9A45-21D8FB00FA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DB44-48EB-9A45-21D8FB00FA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DB44-48EB-9A45-21D8FB00FA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DB44-48EB-9A45-21D8FB00FA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DB44-48EB-9A45-21D8FB00FA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DB44-48EB-9A45-21D8FB00FA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DB44-48EB-9A45-21D8FB00FA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5DAC-264E-BB36-B8EB682EDFF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5DAC-264E-BB36-B8EB682EDFF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5DAC-264E-BB36-B8EB682EDFF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年間!$H$39:$H$49</c15:sqref>
                        </c15:fullRef>
                        <c15:formulaRef>
                          <c15:sqref>年間!$H$39:$H$48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68-DB44-48EB-9A45-21D8FB00FA77}"/>
                  </c:ext>
                </c:extLst>
              </c15:ser>
            </c15:filteredPieSeries>
            <c15:filteredPieSeries>
              <c15:ser>
                <c:idx val="39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DB44-48EB-9A45-21D8FB00FA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DB44-48EB-9A45-21D8FB00FA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DB44-48EB-9A45-21D8FB00FA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DB44-48EB-9A45-21D8FB00FA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DB44-48EB-9A45-21D8FB00FA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DB44-48EB-9A45-21D8FB00FA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DB44-48EB-9A45-21D8FB00FA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5DAC-264E-BB36-B8EB682EDFF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5DAC-264E-BB36-B8EB682EDFF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5DAC-264E-BB36-B8EB682EDFF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年間!$I$39:$I$49</c15:sqref>
                        </c15:fullRef>
                        <c15:formulaRef>
                          <c15:sqref>年間!$I$39:$I$48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7D-DB44-48EB-9A45-21D8FB00FA77}"/>
                  </c:ext>
                </c:extLst>
              </c15:ser>
            </c15:filteredPieSeries>
            <c15:filteredPieSeries>
              <c15:ser>
                <c:idx val="4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DB44-48EB-9A45-21D8FB00FA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DB44-48EB-9A45-21D8FB00FA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DB44-48EB-9A45-21D8FB00FA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DB44-48EB-9A45-21D8FB00FA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DB44-48EB-9A45-21D8FB00FA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DB44-48EB-9A45-21D8FB00FA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DB44-48EB-9A45-21D8FB00FA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5DAC-264E-BB36-B8EB682EDFF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5DAC-264E-BB36-B8EB682EDFF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5DAC-264E-BB36-B8EB682EDFF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年間!$J$39:$J$49</c15:sqref>
                        </c15:fullRef>
                        <c15:formulaRef>
                          <c15:sqref>年間!$J$39:$J$48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92-DB44-48EB-9A45-21D8FB00FA77}"/>
                  </c:ext>
                </c:extLst>
              </c15:ser>
            </c15:filteredPieSeries>
            <c15:filteredPieSeries>
              <c15:ser>
                <c:idx val="4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DB44-48EB-9A45-21D8FB00FA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DB44-48EB-9A45-21D8FB00FA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DB44-48EB-9A45-21D8FB00FA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DB44-48EB-9A45-21D8FB00FA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DB44-48EB-9A45-21D8FB00FA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DB44-48EB-9A45-21D8FB00FA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0-DB44-48EB-9A45-21D8FB00FA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5DAC-264E-BB36-B8EB682EDFF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5DAC-264E-BB36-B8EB682EDFF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5DAC-264E-BB36-B8EB682EDFF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年間!$K$39:$K$49</c15:sqref>
                        </c15:fullRef>
                        <c15:formulaRef>
                          <c15:sqref>年間!$K$39:$K$48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A7-DB44-48EB-9A45-21D8FB00FA77}"/>
                  </c:ext>
                </c:extLst>
              </c15:ser>
            </c15:filteredPieSeries>
            <c15:filteredPieSeries>
              <c15:ser>
                <c:idx val="4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DB44-48EB-9A45-21D8FB00FA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DB44-48EB-9A45-21D8FB00FA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DB44-48EB-9A45-21D8FB00FA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DB44-48EB-9A45-21D8FB00FA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DB44-48EB-9A45-21D8FB00FA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DB44-48EB-9A45-21D8FB00FA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5-DB44-48EB-9A45-21D8FB00FA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5DAC-264E-BB36-B8EB682EDFF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5DAC-264E-BB36-B8EB682EDFF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5DAC-264E-BB36-B8EB682EDFF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年間!$L$39:$L$49</c15:sqref>
                        </c15:fullRef>
                        <c15:formulaRef>
                          <c15:sqref>年間!$L$39:$L$48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BC-DB44-48EB-9A45-21D8FB00FA77}"/>
                  </c:ext>
                </c:extLst>
              </c15:ser>
            </c15:filteredPieSeries>
            <c15:filteredPieSeries>
              <c15:ser>
                <c:idx val="4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DB44-48EB-9A45-21D8FB00FA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DB44-48EB-9A45-21D8FB00FA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DB44-48EB-9A45-21D8FB00FA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DB44-48EB-9A45-21D8FB00FA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DB44-48EB-9A45-21D8FB00FA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DB44-48EB-9A45-21D8FB00FA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A-DB44-48EB-9A45-21D8FB00FA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3-5DAC-264E-BB36-B8EB682EDFF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5DAC-264E-BB36-B8EB682EDFF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5DAC-264E-BB36-B8EB682EDFF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年間!$M$39:$M$49</c15:sqref>
                        </c15:fullRef>
                        <c15:formulaRef>
                          <c15:sqref>年間!$M$39:$M$48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D1-DB44-48EB-9A45-21D8FB00FA77}"/>
                  </c:ext>
                </c:extLst>
              </c15:ser>
            </c15:filteredPieSeries>
            <c15:filteredPieSeries>
              <c15:ser>
                <c:idx val="4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DB44-48EB-9A45-21D8FB00FA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DB44-48EB-9A45-21D8FB00FA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DB44-48EB-9A45-21D8FB00FA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DB44-48EB-9A45-21D8FB00FA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DB44-48EB-9A45-21D8FB00FA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DB44-48EB-9A45-21D8FB00FA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DB44-48EB-9A45-21D8FB00FA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5DAC-264E-BB36-B8EB682EDFF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5DAC-264E-BB36-B8EB682EDFF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5DAC-264E-BB36-B8EB682EDFF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年間!$N$39:$N$49</c15:sqref>
                        </c15:fullRef>
                        <c15:formulaRef>
                          <c15:sqref>年間!$N$39:$N$48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E6-DB44-48EB-9A45-21D8FB00FA77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DB44-48EB-9A45-21D8FB00FA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DB44-48EB-9A45-21D8FB00FA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DB44-48EB-9A45-21D8FB00FA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DB44-48EB-9A45-21D8FB00FA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DB44-48EB-9A45-21D8FB00FA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DB44-48EB-9A45-21D8FB00FA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DB44-48EB-9A45-21D8FB00FA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5DAC-264E-BB36-B8EB682EDFF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5DAC-264E-BB36-B8EB682EDFF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5DAC-264E-BB36-B8EB682EDFF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年間!$O$39:$O$49</c15:sqref>
                        </c15:fullRef>
                        <c15:formulaRef>
                          <c15:sqref>年間!$O$39:$O$48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FB-DB44-48EB-9A45-21D8FB00FA77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573788041894408E-2"/>
          <c:y val="0.73440010652495136"/>
          <c:w val="0.95532198765244047"/>
          <c:h val="0.263459954269792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/>
              <a:t>変動費</a:t>
            </a:r>
          </a:p>
        </c:rich>
      </c:tx>
      <c:layout>
        <c:manualLayout>
          <c:xMode val="edge"/>
          <c:yMode val="edge"/>
          <c:x val="5.9014689828373297E-3"/>
          <c:y val="5.764473414210853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465516635189391E-2"/>
          <c:y val="0.12564774684976124"/>
          <c:w val="0.84393841998040386"/>
          <c:h val="0.51028914208013032"/>
        </c:manualLayout>
      </c:layout>
      <c:doughnutChart>
        <c:varyColors val="1"/>
        <c:ser>
          <c:idx val="50"/>
          <c:order val="3"/>
          <c:tx>
            <c:strRef>
              <c:f>年間!$G$4</c:f>
              <c:strCache>
                <c:ptCount val="1"/>
                <c:pt idx="0">
                  <c:v>4月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0-A801-4A78-B88E-24DD0970F5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2-A801-4A78-B88E-24DD0970F5DA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4-A801-4A78-B88E-24DD0970F5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6-A801-4A78-B88E-24DD0970F5D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8-A801-4A78-B88E-24DD0970F5DA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A-A801-4A78-B88E-24DD0970F5DA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C-A801-4A78-B88E-24DD0970F5DA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B-1E8B-9840-99CC-6FD34CAE65DB}"/>
              </c:ext>
            </c:extLst>
          </c:dPt>
          <c:dPt>
            <c:idx val="8"/>
            <c:bubble3D val="0"/>
            <c:spPr>
              <a:solidFill>
                <a:srgbClr val="D6E0FE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D-1E8B-9840-99CC-6FD34CAE65DB}"/>
              </c:ext>
            </c:extLst>
          </c:dPt>
          <c:dPt>
            <c:idx val="9"/>
            <c:bubble3D val="0"/>
            <c:spPr>
              <a:solidFill>
                <a:srgbClr val="F0D1F0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F-1E8B-9840-99CC-6FD34CAE65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年間!$C$52:$C$62</c15:sqref>
                  </c15:fullRef>
                </c:ext>
              </c:extLst>
              <c:f>年間!$C$52:$C$61</c:f>
              <c:strCache>
                <c:ptCount val="1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年間!$G$52:$G$62</c15:sqref>
                  </c15:fullRef>
                </c:ext>
              </c:extLst>
              <c:f>年間!$G$52:$G$61</c:f>
              <c:numCache>
                <c:formatCode>"¥"#,##0_);[Red]\("¥"#,##0\)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&quot;¥&quot;#,##0_);\(&quot;¥&quot;#,##0\)">
                  <c:v>0</c:v>
                </c:pt>
                <c:pt idx="4" formatCode="&quot;¥&quot;#,##0_);\(&quot;¥&quot;#,##0\)">
                  <c:v>0</c:v>
                </c:pt>
                <c:pt idx="5" formatCode="&quot;¥&quot;#,##0_);\(&quot;¥&quot;#,##0\)">
                  <c:v>0</c:v>
                </c:pt>
                <c:pt idx="6" formatCode="&quot;¥&quot;#,##0_);\(&quot;¥&quot;#,##0\)">
                  <c:v>0</c:v>
                </c:pt>
                <c:pt idx="7" formatCode="&quot;¥&quot;#,##0_);\(&quot;¥&quot;#,##0\)">
                  <c:v>0</c:v>
                </c:pt>
                <c:pt idx="8" formatCode="&quot;¥&quot;#,##0_);\(&quot;¥&quot;#,##0\)">
                  <c:v>0</c:v>
                </c:pt>
                <c:pt idx="9" formatCode="&quot;¥&quot;#,##0_);\(&quot;¥&quot;#,##0\)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53-A801-4A78-B88E-24DD0970F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47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E39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A801-4A78-B88E-24DD0970F5D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A801-4A78-B88E-24DD0970F5D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1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A801-4A78-B88E-24DD0970F5D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A801-4A78-B88E-24DD0970F5D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A801-4A78-B88E-24DD0970F5D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A801-4A78-B88E-24DD0970F5DA}"/>
                    </c:ext>
                  </c:extLst>
                </c:dPt>
                <c:dPt>
                  <c:idx val="6"/>
                  <c:bubble3D val="0"/>
                  <c:spPr>
                    <a:solidFill>
                      <a:srgbClr val="F0D1F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A801-4A78-B88E-24DD0970F5D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3-1E8B-9840-99CC-6FD34CAE65DB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1E8B-9840-99CC-6FD34CAE65D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1E8B-9840-99CC-6FD34CAE65D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年間!$D$52:$D$62</c15:sqref>
                        </c15:fullRef>
                        <c15:formulaRef>
                          <c15:sqref>年間!$D$52:$D$61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4-A801-4A78-B88E-24DD0970F5DA}"/>
                  </c:ext>
                </c:extLst>
              </c15:ser>
            </c15:filteredPieSeries>
            <c15:filteredPieSeries>
              <c15:ser>
                <c:idx val="48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A801-4A78-B88E-24DD0970F5D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A801-4A78-B88E-24DD0970F5D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A801-4A78-B88E-24DD0970F5D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A801-4A78-B88E-24DD0970F5D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A801-4A78-B88E-24DD0970F5D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A801-4A78-B88E-24DD0970F5DA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A801-4A78-B88E-24DD0970F5D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1E8B-9840-99CC-6FD34CAE65DB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1E8B-9840-99CC-6FD34CAE65D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1E8B-9840-99CC-6FD34CAE65D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年間!$E$52:$E$62</c15:sqref>
                        </c15:fullRef>
                        <c15:formulaRef>
                          <c15:sqref>年間!$E$52:$E$61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9-A801-4A78-B88E-24DD0970F5DA}"/>
                  </c:ext>
                </c:extLst>
              </c15:ser>
            </c15:filteredPieSeries>
            <c15:filteredPieSeries>
              <c15:ser>
                <c:idx val="49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EC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A801-4A78-B88E-24DD0970F5D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A801-4A78-B88E-24DD0970F5D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A801-4A78-B88E-24DD0970F5D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A801-4A78-B88E-24DD0970F5D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A801-4A78-B88E-24DD0970F5D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5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A801-4A78-B88E-24DD0970F5DA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6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A801-4A78-B88E-24DD0970F5D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1E8B-9840-99CC-6FD34CAE65DB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1E8B-9840-99CC-6FD34CAE65D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1E8B-9840-99CC-6FD34CAE65D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年間!$F$52:$F$62</c15:sqref>
                        </c15:fullRef>
                        <c15:formulaRef>
                          <c15:sqref>年間!$F$52:$F$61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3E-A801-4A78-B88E-24DD0970F5DA}"/>
                  </c:ext>
                </c:extLst>
              </c15:ser>
            </c15:filteredPieSeries>
            <c15:filteredPieSeries>
              <c15:ser>
                <c:idx val="5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A801-4A78-B88E-24DD0970F5D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A801-4A78-B88E-24DD0970F5D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A801-4A78-B88E-24DD0970F5D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A801-4A78-B88E-24DD0970F5D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A801-4A78-B88E-24DD0970F5D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A801-4A78-B88E-24DD0970F5DA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A801-4A78-B88E-24DD0970F5D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1E8B-9840-99CC-6FD34CAE65DB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1E8B-9840-99CC-6FD34CAE65D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1E8B-9840-99CC-6FD34CAE65D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年間!$H$52:$H$62</c15:sqref>
                        </c15:fullRef>
                        <c15:formulaRef>
                          <c15:sqref>年間!$H$52:$H$61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68-A801-4A78-B88E-24DD0970F5DA}"/>
                  </c:ext>
                </c:extLst>
              </c15:ser>
            </c15:filteredPieSeries>
            <c15:filteredPieSeries>
              <c15:ser>
                <c:idx val="5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A801-4A78-B88E-24DD0970F5D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A801-4A78-B88E-24DD0970F5D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A801-4A78-B88E-24DD0970F5D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A801-4A78-B88E-24DD0970F5D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A801-4A78-B88E-24DD0970F5D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A801-4A78-B88E-24DD0970F5DA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A801-4A78-B88E-24DD0970F5D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1E8B-9840-99CC-6FD34CAE65DB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1E8B-9840-99CC-6FD34CAE65D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1E8B-9840-99CC-6FD34CAE65D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年間!$I$52:$I$62</c15:sqref>
                        </c15:fullRef>
                        <c15:formulaRef>
                          <c15:sqref>年間!$I$52:$I$61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7D-A801-4A78-B88E-24DD0970F5DA}"/>
                  </c:ext>
                </c:extLst>
              </c15:ser>
            </c15:filteredPieSeries>
            <c15:filteredPieSeries>
              <c15:ser>
                <c:idx val="53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A801-4A78-B88E-24DD0970F5D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A801-4A78-B88E-24DD0970F5D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A801-4A78-B88E-24DD0970F5D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A801-4A78-B88E-24DD0970F5D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A801-4A78-B88E-24DD0970F5D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A801-4A78-B88E-24DD0970F5DA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A801-4A78-B88E-24DD0970F5D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1E8B-9840-99CC-6FD34CAE65DB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1E8B-9840-99CC-6FD34CAE65D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1E8B-9840-99CC-6FD34CAE65D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年間!$J$52:$J$62</c15:sqref>
                        </c15:fullRef>
                        <c15:formulaRef>
                          <c15:sqref>年間!$J$52:$J$61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92-A801-4A78-B88E-24DD0970F5DA}"/>
                  </c:ext>
                </c:extLst>
              </c15:ser>
            </c15:filteredPieSeries>
            <c15:filteredPieSeries>
              <c15:ser>
                <c:idx val="5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A801-4A78-B88E-24DD0970F5D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A801-4A78-B88E-24DD0970F5D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A801-4A78-B88E-24DD0970F5D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A801-4A78-B88E-24DD0970F5D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A801-4A78-B88E-24DD0970F5D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A801-4A78-B88E-24DD0970F5DA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0-A801-4A78-B88E-24DD0970F5D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1E8B-9840-99CC-6FD34CAE65DB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1E8B-9840-99CC-6FD34CAE65D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1E8B-9840-99CC-6FD34CAE65D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年間!$K$52:$K$62</c15:sqref>
                        </c15:fullRef>
                        <c15:formulaRef>
                          <c15:sqref>年間!$K$52:$K$61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A7-A801-4A78-B88E-24DD0970F5DA}"/>
                  </c:ext>
                </c:extLst>
              </c15:ser>
            </c15:filteredPieSeries>
            <c15:filteredPieSeries>
              <c15:ser>
                <c:idx val="5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A801-4A78-B88E-24DD0970F5D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A801-4A78-B88E-24DD0970F5D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A801-4A78-B88E-24DD0970F5D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A801-4A78-B88E-24DD0970F5D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A801-4A78-B88E-24DD0970F5D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A801-4A78-B88E-24DD0970F5DA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5-A801-4A78-B88E-24DD0970F5D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1E8B-9840-99CC-6FD34CAE65DB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1E8B-9840-99CC-6FD34CAE65D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1E8B-9840-99CC-6FD34CAE65D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年間!$L$52:$L$62</c15:sqref>
                        </c15:fullRef>
                        <c15:formulaRef>
                          <c15:sqref>年間!$L$52:$L$61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BC-A801-4A78-B88E-24DD0970F5DA}"/>
                  </c:ext>
                </c:extLst>
              </c15:ser>
            </c15:filteredPieSeries>
            <c15:filteredPieSeries>
              <c15:ser>
                <c:idx val="5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A801-4A78-B88E-24DD0970F5D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A801-4A78-B88E-24DD0970F5D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A801-4A78-B88E-24DD0970F5D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A801-4A78-B88E-24DD0970F5D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A801-4A78-B88E-24DD0970F5D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A801-4A78-B88E-24DD0970F5DA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A-A801-4A78-B88E-24DD0970F5D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3-1E8B-9840-99CC-6FD34CAE65DB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1E8B-9840-99CC-6FD34CAE65D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1E8B-9840-99CC-6FD34CAE65D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年間!$M$52:$M$62</c15:sqref>
                        </c15:fullRef>
                        <c15:formulaRef>
                          <c15:sqref>年間!$M$52:$M$61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D1-A801-4A78-B88E-24DD0970F5DA}"/>
                  </c:ext>
                </c:extLst>
              </c15:ser>
            </c15:filteredPieSeries>
            <c15:filteredPieSeries>
              <c15:ser>
                <c:idx val="57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A801-4A78-B88E-24DD0970F5D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A801-4A78-B88E-24DD0970F5D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A801-4A78-B88E-24DD0970F5D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A801-4A78-B88E-24DD0970F5D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A801-4A78-B88E-24DD0970F5D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A801-4A78-B88E-24DD0970F5DA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A801-4A78-B88E-24DD0970F5D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1E8B-9840-99CC-6FD34CAE65DB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1E8B-9840-99CC-6FD34CAE65D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1E8B-9840-99CC-6FD34CAE65D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年間!$N$52:$N$62</c15:sqref>
                        </c15:fullRef>
                        <c15:formulaRef>
                          <c15:sqref>年間!$N$52:$N$61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E6-A801-4A78-B88E-24DD0970F5DA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A801-4A78-B88E-24DD0970F5D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A801-4A78-B88E-24DD0970F5D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A801-4A78-B88E-24DD0970F5D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A801-4A78-B88E-24DD0970F5D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A801-4A78-B88E-24DD0970F5D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A801-4A78-B88E-24DD0970F5DA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A801-4A78-B88E-24DD0970F5D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1E8B-9840-99CC-6FD34CAE65DB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1E8B-9840-99CC-6FD34CAE65D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1E8B-9840-99CC-6FD34CAE65D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年間!$O$52:$O$62</c15:sqref>
                        </c15:fullRef>
                        <c15:formulaRef>
                          <c15:sqref>年間!$O$52:$O$61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FB-A801-4A78-B88E-24DD0970F5DA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694522557161594E-2"/>
          <c:y val="0.73658923402399001"/>
          <c:w val="0.9502287957046206"/>
          <c:h val="0.247754106106655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023825550633207"/>
          <c:y val="3.9599361915383206E-2"/>
          <c:w val="0.80387193420088621"/>
          <c:h val="0.33255078560639212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'4月'!$F$29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'4月'!$G$19:$K$19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'4月'!$G$29:$K$29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B-46DE-8195-4E24374F85C5}"/>
            </c:ext>
          </c:extLst>
        </c:ser>
        <c:ser>
          <c:idx val="8"/>
          <c:order val="1"/>
          <c:tx>
            <c:strRef>
              <c:f>'4月'!$F$28</c:f>
              <c:strCache>
                <c:ptCount val="1"/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cat>
            <c:strRef>
              <c:f>'4月'!$G$19:$K$19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'4月'!$G$28:$K$28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DB-46DE-8195-4E24374F85C5}"/>
            </c:ext>
          </c:extLst>
        </c:ser>
        <c:ser>
          <c:idx val="7"/>
          <c:order val="2"/>
          <c:tx>
            <c:strRef>
              <c:f>'4月'!$F$27</c:f>
              <c:strCache>
                <c:ptCount val="1"/>
              </c:strCache>
            </c:strRef>
          </c:tx>
          <c:spPr>
            <a:solidFill>
              <a:srgbClr val="F0D1F0"/>
            </a:solidFill>
            <a:ln>
              <a:noFill/>
            </a:ln>
            <a:effectLst/>
          </c:spPr>
          <c:invertIfNegative val="0"/>
          <c:cat>
            <c:strRef>
              <c:f>'4月'!$G$19:$K$19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'4月'!$G$27:$K$27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DB-46DE-8195-4E24374F85C5}"/>
            </c:ext>
          </c:extLst>
        </c:ser>
        <c:ser>
          <c:idx val="6"/>
          <c:order val="3"/>
          <c:tx>
            <c:strRef>
              <c:f>'4月'!$F$26</c:f>
              <c:strCache>
                <c:ptCount val="1"/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'4月'!$G$19:$K$19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'4月'!$G$26:$K$26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DB-46DE-8195-4E24374F85C5}"/>
            </c:ext>
          </c:extLst>
        </c:ser>
        <c:ser>
          <c:idx val="5"/>
          <c:order val="4"/>
          <c:tx>
            <c:strRef>
              <c:f>'4月'!$F$25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'4月'!$G$19:$K$19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'4月'!$G$25:$K$25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DB-46DE-8195-4E24374F85C5}"/>
            </c:ext>
          </c:extLst>
        </c:ser>
        <c:ser>
          <c:idx val="4"/>
          <c:order val="5"/>
          <c:tx>
            <c:strRef>
              <c:f>'4月'!$F$24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'4月'!$G$19:$K$19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'4月'!$G$24:$K$24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DB-46DE-8195-4E24374F85C5}"/>
            </c:ext>
          </c:extLst>
        </c:ser>
        <c:ser>
          <c:idx val="3"/>
          <c:order val="6"/>
          <c:tx>
            <c:strRef>
              <c:f>'4月'!$F$23</c:f>
              <c:strCache>
                <c:ptCount val="1"/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'4月'!$G$19:$K$19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'4月'!$G$23:$K$23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DB-46DE-8195-4E24374F85C5}"/>
            </c:ext>
          </c:extLst>
        </c:ser>
        <c:ser>
          <c:idx val="2"/>
          <c:order val="7"/>
          <c:tx>
            <c:strRef>
              <c:f>'4月'!$F$22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'4月'!$G$19:$K$19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'4月'!$G$22:$K$22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5DB-46DE-8195-4E24374F85C5}"/>
            </c:ext>
          </c:extLst>
        </c:ser>
        <c:ser>
          <c:idx val="1"/>
          <c:order val="8"/>
          <c:tx>
            <c:strRef>
              <c:f>'4月'!$F$21</c:f>
              <c:strCache>
                <c:ptCount val="1"/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'4月'!$G$19:$K$19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'4月'!$G$21:$K$21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5DB-46DE-8195-4E24374F85C5}"/>
            </c:ext>
          </c:extLst>
        </c:ser>
        <c:ser>
          <c:idx val="0"/>
          <c:order val="9"/>
          <c:tx>
            <c:strRef>
              <c:f>'4月'!$F$20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'4月'!$G$19:$K$19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'4月'!$G$20:$K$20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5DB-46DE-8195-4E24374F8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7953872"/>
        <c:axId val="897963056"/>
      </c:barChart>
      <c:lineChart>
        <c:grouping val="stacked"/>
        <c:varyColors val="0"/>
        <c:ser>
          <c:idx val="10"/>
          <c:order val="10"/>
          <c:tx>
            <c:strRef>
              <c:f>'4月'!$F$30</c:f>
              <c:strCache>
                <c:ptCount val="1"/>
                <c:pt idx="0">
                  <c:v>合計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'4月'!$G$19:$K$19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'4月'!$G$30:$K$30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5DB-46DE-8195-4E24374F8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3872"/>
        <c:axId val="897963056"/>
      </c:lineChart>
      <c:catAx>
        <c:axId val="89795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63056"/>
        <c:crosses val="autoZero"/>
        <c:auto val="1"/>
        <c:lblAlgn val="ctr"/>
        <c:lblOffset val="100"/>
        <c:noMultiLvlLbl val="0"/>
      </c:catAx>
      <c:valAx>
        <c:axId val="897963056"/>
        <c:scaling>
          <c:orientation val="minMax"/>
        </c:scaling>
        <c:delete val="0"/>
        <c:axPos val="l"/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53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705883648699251E-2"/>
          <c:y val="0.10230524364463599"/>
          <c:w val="0.96596383020904442"/>
          <c:h val="0.495338609586881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'5月'!$B$37</c:f>
              <c:strCache>
                <c:ptCount val="1"/>
                <c:pt idx="0">
                  <c:v>収入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'5月'!$C$37:$D$37</c:f>
              <c:numCache>
                <c:formatCode>"¥"#,##0_);[Red]\("¥"#,##0\)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59-4280-91D9-BE635B501D08}"/>
            </c:ext>
          </c:extLst>
        </c:ser>
        <c:ser>
          <c:idx val="1"/>
          <c:order val="1"/>
          <c:tx>
            <c:strRef>
              <c:f>'5月'!$B$38</c:f>
              <c:strCache>
                <c:ptCount val="1"/>
                <c:pt idx="0">
                  <c:v>税金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'5月'!$C$38:$D$38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59-4280-91D9-BE635B501D08}"/>
            </c:ext>
          </c:extLst>
        </c:ser>
        <c:ser>
          <c:idx val="2"/>
          <c:order val="2"/>
          <c:tx>
            <c:strRef>
              <c:f>'5月'!$B$39</c:f>
              <c:strCache>
                <c:ptCount val="1"/>
                <c:pt idx="0">
                  <c:v>貯蓄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'5月'!$C$39:$D$39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59-4280-91D9-BE635B501D08}"/>
            </c:ext>
          </c:extLst>
        </c:ser>
        <c:ser>
          <c:idx val="3"/>
          <c:order val="3"/>
          <c:tx>
            <c:strRef>
              <c:f>'5月'!$B$40</c:f>
              <c:strCache>
                <c:ptCount val="1"/>
                <c:pt idx="0">
                  <c:v>自己投資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'5月'!$C$40:$D$40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59-4280-91D9-BE635B501D08}"/>
            </c:ext>
          </c:extLst>
        </c:ser>
        <c:ser>
          <c:idx val="4"/>
          <c:order val="4"/>
          <c:tx>
            <c:strRef>
              <c:f>'5月'!$B$41</c:f>
              <c:strCache>
                <c:ptCount val="1"/>
                <c:pt idx="0">
                  <c:v>固定費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'5月'!$C$41:$D$41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59-4280-91D9-BE635B501D08}"/>
            </c:ext>
          </c:extLst>
        </c:ser>
        <c:ser>
          <c:idx val="5"/>
          <c:order val="5"/>
          <c:tx>
            <c:strRef>
              <c:f>'5月'!$B$42</c:f>
              <c:strCache>
                <c:ptCount val="1"/>
                <c:pt idx="0">
                  <c:v>特別費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'5月'!$C$42:$D$42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59-4280-91D9-BE635B501D08}"/>
            </c:ext>
          </c:extLst>
        </c:ser>
        <c:ser>
          <c:idx val="6"/>
          <c:order val="6"/>
          <c:tx>
            <c:strRef>
              <c:f>'5月'!$B$43</c:f>
              <c:strCache>
                <c:ptCount val="1"/>
                <c:pt idx="0">
                  <c:v>変動費</c:v>
                </c:pt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'5月'!$C$43:$D$43</c:f>
              <c:numCache>
                <c:formatCode>General</c:formatCode>
                <c:ptCount val="2"/>
                <c:pt idx="0" formatCode="&quot;¥&quot;#,##0_);[Red]\(&quot;¥&quot;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59-4280-91D9-BE635B501D08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7"/>
        <c:overlap val="100"/>
        <c:axId val="622643864"/>
        <c:axId val="622644192"/>
      </c:barChart>
      <c:barChart>
        <c:barDir val="bar"/>
        <c:grouping val="stacked"/>
        <c:varyColors val="0"/>
        <c:ser>
          <c:idx val="7"/>
          <c:order val="7"/>
          <c:tx>
            <c:strRef>
              <c:f>'5月'!$B$44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FE59-4280-91D9-BE635B501D08}"/>
              </c:ext>
            </c:extLst>
          </c:dPt>
          <c:dLbls>
            <c:dLbl>
              <c:idx val="0"/>
              <c:layout>
                <c:manualLayout>
                  <c:x val="0.47288885783396845"/>
                  <c:y val="1.91778130106883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2170407736194"/>
                      <c:h val="0.103408779075943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E59-4280-91D9-BE635B501D08}"/>
                </c:ext>
              </c:extLst>
            </c:dLbl>
            <c:dLbl>
              <c:idx val="1"/>
              <c:layout>
                <c:manualLayout>
                  <c:x val="0.48799024987880724"/>
                  <c:y val="-6.9388939039072284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24072075247263"/>
                      <c:h val="9.90140158342973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FE59-4280-91D9-BE635B501D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'5月'!$C$44:$D$44</c:f>
              <c:numCache>
                <c:formatCode>"¥"#,##0_);[Red]\("¥"#,##0\)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FE59-4280-91D9-BE635B501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1179092536"/>
        <c:axId val="1179095160"/>
      </c:barChart>
      <c:catAx>
        <c:axId val="6226438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22644192"/>
        <c:crosses val="autoZero"/>
        <c:auto val="1"/>
        <c:lblAlgn val="ctr"/>
        <c:lblOffset val="100"/>
        <c:noMultiLvlLbl val="0"/>
      </c:catAx>
      <c:valAx>
        <c:axId val="622644192"/>
        <c:scaling>
          <c:orientation val="minMax"/>
        </c:scaling>
        <c:delete val="1"/>
        <c:axPos val="b"/>
        <c:numFmt formatCode="&quot;¥&quot;#,##0_);[Red]\(&quot;¥&quot;#,##0\)" sourceLinked="1"/>
        <c:majorTickMark val="none"/>
        <c:minorTickMark val="none"/>
        <c:tickLblPos val="nextTo"/>
        <c:crossAx val="622643864"/>
        <c:crosses val="autoZero"/>
        <c:crossBetween val="between"/>
      </c:valAx>
      <c:valAx>
        <c:axId val="1179095160"/>
        <c:scaling>
          <c:orientation val="minMax"/>
        </c:scaling>
        <c:delete val="1"/>
        <c:axPos val="t"/>
        <c:numFmt formatCode="&quot;¥&quot;#,##0_);[Red]\(&quot;¥&quot;#,##0\)" sourceLinked="1"/>
        <c:majorTickMark val="out"/>
        <c:minorTickMark val="none"/>
        <c:tickLblPos val="nextTo"/>
        <c:crossAx val="1179092536"/>
        <c:crosses val="max"/>
        <c:crossBetween val="between"/>
      </c:valAx>
      <c:catAx>
        <c:axId val="1179092536"/>
        <c:scaling>
          <c:orientation val="minMax"/>
        </c:scaling>
        <c:delete val="1"/>
        <c:axPos val="l"/>
        <c:majorTickMark val="out"/>
        <c:minorTickMark val="none"/>
        <c:tickLblPos val="nextTo"/>
        <c:crossAx val="1179095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5.5923904921678501E-2"/>
          <c:y val="0.75528606339475157"/>
          <c:w val="0.77021697468995753"/>
          <c:h val="0.215894301445461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218617053732198E-2"/>
          <c:y val="0.10616570585163299"/>
          <c:w val="0.9587813829462678"/>
          <c:h val="0.61409673460639802"/>
        </c:manualLayout>
      </c:layout>
      <c:doughnutChart>
        <c:varyColors val="1"/>
        <c:ser>
          <c:idx val="45"/>
          <c:order val="4"/>
          <c:tx>
            <c:strRef>
              <c:f>年間!$H$4</c:f>
              <c:strCache>
                <c:ptCount val="1"/>
                <c:pt idx="0">
                  <c:v>5月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5-3F05-49A7-BEA3-2C6DA1C0E2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7-3F05-49A7-BEA3-2C6DA1C0E27F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9-3F05-49A7-BEA3-2C6DA1C0E27F}"/>
              </c:ext>
            </c:extLst>
          </c:dPt>
          <c:dPt>
            <c:idx val="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B-3F05-49A7-BEA3-2C6DA1C0E27F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D-3F05-49A7-BEA3-2C6DA1C0E27F}"/>
              </c:ext>
            </c:extLst>
          </c:dPt>
          <c:dPt>
            <c:idx val="5"/>
            <c:bubble3D val="0"/>
            <c:spPr>
              <a:solidFill>
                <a:srgbClr val="D6E0FE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F-3F05-49A7-BEA3-2C6DA1C0E2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税金</c:v>
              </c:pt>
              <c:pt idx="1">
                <c:v>貯蓄</c:v>
              </c:pt>
              <c:pt idx="2">
                <c:v>自己投資</c:v>
              </c:pt>
              <c:pt idx="3">
                <c:v>固定費</c:v>
              </c:pt>
              <c:pt idx="4">
                <c:v>特別費</c:v>
              </c:pt>
              <c:pt idx="5">
                <c:v>変動費</c:v>
              </c:pt>
            </c:strLit>
          </c:cat>
          <c:val>
            <c:numRef>
              <c:f>(年間!$H$26,年間!$H$37:$H$38,年間!$H$49:$H$50,年間!$H$62)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40-3F05-49A7-BEA3-2C6DA1C0E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2">
                        <a:lumMod val="9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3F05-49A7-BEA3-2C6DA1C0E27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3F05-49A7-BEA3-2C6DA1C0E27F}"/>
                    </c:ext>
                  </c:extLst>
                </c:dPt>
                <c:dPt>
                  <c:idx val="2"/>
                  <c:bubble3D val="0"/>
                  <c:explosion val="7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3F05-49A7-BEA3-2C6DA1C0E27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3F05-49A7-BEA3-2C6DA1C0E27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3F05-49A7-BEA3-2C6DA1C0E27F}"/>
                    </c:ext>
                  </c:extLst>
                </c:dPt>
                <c:dPt>
                  <c:idx val="5"/>
                  <c:bubble3D val="0"/>
                  <c:spPr>
                    <a:solidFill>
                      <a:srgbClr val="D6E0F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3F05-49A7-BEA3-2C6DA1C0E27F}"/>
                    </c:ext>
                  </c:extLst>
                </c:dPt>
                <c:dLbls>
                  <c:dLbl>
                    <c:idx val="2"/>
                    <c:layout>
                      <c:manualLayout>
                        <c:x val="4.1218617053732198E-2"/>
                        <c:y val="8.9444493353288024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3F05-49A7-BEA3-2C6DA1C0E27F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7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ja-JP"/>
                      </a:p>
                    </c:txPr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>
                        <c15:layout>
                          <c:manualLayout>
                            <c:w val="0.28028659596537897"/>
                            <c:h val="0.25264900079232328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7-3F05-49A7-BEA3-2C6DA1C0E27F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(年間!$D$26,年間!$D$37:$D$38,年間!$D$49:$D$50,年間!$D$62)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3F05-49A7-BEA3-2C6DA1C0E27F}"/>
                  </c:ext>
                </c:extLst>
              </c15:ser>
            </c15:filteredPieSeries>
            <c15:filteredPieSeries>
              <c15:ser>
                <c:idx val="3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E-3F05-49A7-BEA3-2C6DA1C0E27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0-3F05-49A7-BEA3-2C6DA1C0E27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2-3F05-49A7-BEA3-2C6DA1C0E27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4-3F05-49A7-BEA3-2C6DA1C0E27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3F05-49A7-BEA3-2C6DA1C0E27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3F05-49A7-BEA3-2C6DA1C0E27F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(年間!$E$26,年間!$E$37:$E$38,年間!$E$49:$E$50,年間!$E$62)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3F05-49A7-BEA3-2C6DA1C0E27F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3F05-49A7-BEA3-2C6DA1C0E27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3F05-49A7-BEA3-2C6DA1C0E27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3F05-49A7-BEA3-2C6DA1C0E27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3F05-49A7-BEA3-2C6DA1C0E27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3F05-49A7-BEA3-2C6DA1C0E27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3F05-49A7-BEA3-2C6DA1C0E27F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(年間!$F$26,年間!$F$37:$F$38,年間!$F$49:$F$50,年間!$F$62)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3F05-49A7-BEA3-2C6DA1C0E27F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3F05-49A7-BEA3-2C6DA1C0E27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3F05-49A7-BEA3-2C6DA1C0E27F}"/>
                    </c:ext>
                  </c:extLst>
                </c:dPt>
                <c:dPt>
                  <c:idx val="2"/>
                  <c:bubble3D val="0"/>
                  <c:explosion val="9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3F05-49A7-BEA3-2C6DA1C0E27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3F05-49A7-BEA3-2C6DA1C0E27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3F05-49A7-BEA3-2C6DA1C0E27F}"/>
                    </c:ext>
                  </c:extLst>
                </c:dPt>
                <c:dPt>
                  <c:idx val="5"/>
                  <c:bubble3D val="0"/>
                  <c:spPr>
                    <a:solidFill>
                      <a:srgbClr val="B3C1D7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3F05-49A7-BEA3-2C6DA1C0E27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(年間!$G$26,年間!$G$37:$G$38,年間!$G$49:$G$50,年間!$G$62)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3F05-49A7-BEA3-2C6DA1C0E27F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3F05-49A7-BEA3-2C6DA1C0E27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3F05-49A7-BEA3-2C6DA1C0E27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3F05-49A7-BEA3-2C6DA1C0E27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3F05-49A7-BEA3-2C6DA1C0E27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3F05-49A7-BEA3-2C6DA1C0E27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3F05-49A7-BEA3-2C6DA1C0E27F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(年間!$I$26,年間!$I$37:$I$38,年間!$I$49:$I$50,年間!$I$62)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3F05-49A7-BEA3-2C6DA1C0E27F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3F05-49A7-BEA3-2C6DA1C0E27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3F05-49A7-BEA3-2C6DA1C0E27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3F05-49A7-BEA3-2C6DA1C0E27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3F05-49A7-BEA3-2C6DA1C0E27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3F05-49A7-BEA3-2C6DA1C0E27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3F05-49A7-BEA3-2C6DA1C0E27F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(年間!$J$26,年間!$J$37:$J$38,年間!$J$49:$J$50,年間!$J$62)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3F05-49A7-BEA3-2C6DA1C0E27F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3F05-49A7-BEA3-2C6DA1C0E27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3F05-49A7-BEA3-2C6DA1C0E27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3F05-49A7-BEA3-2C6DA1C0E27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3F05-49A7-BEA3-2C6DA1C0E27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3F05-49A7-BEA3-2C6DA1C0E27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3F05-49A7-BEA3-2C6DA1C0E27F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(年間!$K$26,年間!$K$37:$K$38,年間!$K$49:$K$50,年間!$K$62)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3F05-49A7-BEA3-2C6DA1C0E27F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3F05-49A7-BEA3-2C6DA1C0E27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3F05-49A7-BEA3-2C6DA1C0E27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3F05-49A7-BEA3-2C6DA1C0E27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3F05-49A7-BEA3-2C6DA1C0E27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3F05-49A7-BEA3-2C6DA1C0E27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3F05-49A7-BEA3-2C6DA1C0E27F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(年間!$L$26,年間!$L$37:$L$38,年間!$L$49:$L$50,年間!$L$62)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3F05-49A7-BEA3-2C6DA1C0E27F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3F05-49A7-BEA3-2C6DA1C0E27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3F05-49A7-BEA3-2C6DA1C0E27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3F05-49A7-BEA3-2C6DA1C0E27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3F05-49A7-BEA3-2C6DA1C0E27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3F05-49A7-BEA3-2C6DA1C0E27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3F05-49A7-BEA3-2C6DA1C0E27F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(年間!$M$26,年間!$M$37:$M$38,年間!$M$49:$M$50,年間!$M$62)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3F05-49A7-BEA3-2C6DA1C0E27F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3F05-49A7-BEA3-2C6DA1C0E27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3F05-49A7-BEA3-2C6DA1C0E27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3F05-49A7-BEA3-2C6DA1C0E27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3F05-49A7-BEA3-2C6DA1C0E27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3F05-49A7-BEA3-2C6DA1C0E27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3F05-49A7-BEA3-2C6DA1C0E27F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(年間!$N$26,年間!$N$37:$N$38,年間!$N$49:$N$50,年間!$N$62)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3F05-49A7-BEA3-2C6DA1C0E27F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3F05-49A7-BEA3-2C6DA1C0E27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3F05-49A7-BEA3-2C6DA1C0E27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3F05-49A7-BEA3-2C6DA1C0E27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3F05-49A7-BEA3-2C6DA1C0E27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3F05-49A7-BEA3-2C6DA1C0E27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3F05-49A7-BEA3-2C6DA1C0E27F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(年間!$O$26,年間!$O$37:$O$38,年間!$O$49:$O$50,年間!$O$62)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3F05-49A7-BEA3-2C6DA1C0E27F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9221205472610155E-3"/>
          <c:y val="0.78141376337583912"/>
          <c:w val="0.95459377252424116"/>
          <c:h val="0.187452553820004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/>
              <a:t>固定費</a:t>
            </a:r>
          </a:p>
        </c:rich>
      </c:tx>
      <c:layout>
        <c:manualLayout>
          <c:xMode val="edge"/>
          <c:yMode val="edge"/>
          <c:x val="1.6584689866002131E-2"/>
          <c:y val="6.666749475200912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416077365481721"/>
          <c:y val="0.14477835725167323"/>
          <c:w val="0.75702849462045829"/>
          <c:h val="0.5105540727762522"/>
        </c:manualLayout>
      </c:layout>
      <c:doughnutChart>
        <c:varyColors val="1"/>
        <c:ser>
          <c:idx val="38"/>
          <c:order val="4"/>
          <c:tx>
            <c:strRef>
              <c:f>年間!$H$4</c:f>
              <c:strCache>
                <c:ptCount val="1"/>
                <c:pt idx="0">
                  <c:v>5月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5-E852-44BD-8DFD-6B6BA0A7256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7-E852-44BD-8DFD-6B6BA0A72567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9-E852-44BD-8DFD-6B6BA0A7256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B-E852-44BD-8DFD-6B6BA0A7256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D-E852-44BD-8DFD-6B6BA0A72567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F-E852-44BD-8DFD-6B6BA0A72567}"/>
              </c:ext>
            </c:extLst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61-E852-44BD-8DFD-6B6BA0A72567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F-423C-934F-8317-D62DFF488102}"/>
              </c:ext>
            </c:extLst>
          </c:dPt>
          <c:dPt>
            <c:idx val="8"/>
            <c:bubble3D val="0"/>
            <c:spPr>
              <a:solidFill>
                <a:srgbClr val="D6E0FE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61-423C-934F-8317-D62DFF488102}"/>
              </c:ext>
            </c:extLst>
          </c:dPt>
          <c:dPt>
            <c:idx val="9"/>
            <c:bubble3D val="0"/>
            <c:spPr>
              <a:solidFill>
                <a:srgbClr val="F0D1F0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63-423C-934F-8317-D62DFF4881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年間!$C$39:$C$49</c15:sqref>
                  </c15:fullRef>
                </c:ext>
              </c:extLst>
              <c:f>年間!$C$39:$C$48</c:f>
              <c:strCache>
                <c:ptCount val="1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年間!$H$39:$H$49</c15:sqref>
                  </c15:fullRef>
                </c:ext>
              </c:extLst>
              <c:f>年間!$H$39:$H$48</c:f>
              <c:numCache>
                <c:formatCode>"¥"#,##0_);[Red]\("¥"#,##0\)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68-E852-44BD-8DFD-6B6BA0A72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34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5B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E852-44BD-8DFD-6B6BA0A7256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E852-44BD-8DFD-6B6BA0A7256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E852-44BD-8DFD-6B6BA0A7256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E852-44BD-8DFD-6B6BA0A7256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E852-44BD-8DFD-6B6BA0A7256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E852-44BD-8DFD-6B6BA0A7256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E852-44BD-8DFD-6B6BA0A7256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3-423C-934F-8317-D62DFF48810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423C-934F-8317-D62DFF48810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423C-934F-8317-D62DFF48810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年間!$D$39:$D$49</c15:sqref>
                        </c15:fullRef>
                        <c15:formulaRef>
                          <c15:sqref>年間!$D$39:$D$48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4-E852-44BD-8DFD-6B6BA0A72567}"/>
                  </c:ext>
                </c:extLst>
              </c15:ser>
            </c15:filteredPieSeries>
            <c15:filteredPieSeries>
              <c15:ser>
                <c:idx val="35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E852-44BD-8DFD-6B6BA0A7256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E852-44BD-8DFD-6B6BA0A7256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E852-44BD-8DFD-6B6BA0A7256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E852-44BD-8DFD-6B6BA0A7256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E852-44BD-8DFD-6B6BA0A7256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E852-44BD-8DFD-6B6BA0A7256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E852-44BD-8DFD-6B6BA0A7256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423C-934F-8317-D62DFF48810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423C-934F-8317-D62DFF48810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423C-934F-8317-D62DFF48810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年間!$E$39:$E$49</c15:sqref>
                        </c15:fullRef>
                        <c15:formulaRef>
                          <c15:sqref>年間!$E$39:$E$48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9-E852-44BD-8DFD-6B6BA0A72567}"/>
                  </c:ext>
                </c:extLst>
              </c15:ser>
            </c15:filteredPieSeries>
            <c15:filteredPieSeries>
              <c15:ser>
                <c:idx val="3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E852-44BD-8DFD-6B6BA0A7256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E852-44BD-8DFD-6B6BA0A7256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E852-44BD-8DFD-6B6BA0A7256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E852-44BD-8DFD-6B6BA0A7256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E852-44BD-8DFD-6B6BA0A7256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E852-44BD-8DFD-6B6BA0A7256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E852-44BD-8DFD-6B6BA0A7256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423C-934F-8317-D62DFF48810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423C-934F-8317-D62DFF48810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423C-934F-8317-D62DFF48810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年間!$F$39:$F$49</c15:sqref>
                        </c15:fullRef>
                        <c15:formulaRef>
                          <c15:sqref>年間!$F$39:$F$48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3E-E852-44BD-8DFD-6B6BA0A72567}"/>
                  </c:ext>
                </c:extLst>
              </c15:ser>
            </c15:filteredPieSeries>
            <c15:filteredPieSeries>
              <c15:ser>
                <c:idx val="3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EC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E852-44BD-8DFD-6B6BA0A7256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E852-44BD-8DFD-6B6BA0A7256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E852-44BD-8DFD-6B6BA0A7256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E852-44BD-8DFD-6B6BA0A7256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E852-44BD-8DFD-6B6BA0A7256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5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bg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E852-44BD-8DFD-6B6BA0A7256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E852-44BD-8DFD-6B6BA0A7256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423C-934F-8317-D62DFF48810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423C-934F-8317-D62DFF48810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423C-934F-8317-D62DFF48810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年間!$G$39:$G$49</c15:sqref>
                        </c15:fullRef>
                        <c15:formulaRef>
                          <c15:sqref>年間!$G$39:$G$48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53-E852-44BD-8DFD-6B6BA0A72567}"/>
                  </c:ext>
                </c:extLst>
              </c15:ser>
            </c15:filteredPieSeries>
            <c15:filteredPieSeries>
              <c15:ser>
                <c:idx val="39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E852-44BD-8DFD-6B6BA0A7256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E852-44BD-8DFD-6B6BA0A7256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E852-44BD-8DFD-6B6BA0A7256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E852-44BD-8DFD-6B6BA0A7256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E852-44BD-8DFD-6B6BA0A7256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E852-44BD-8DFD-6B6BA0A7256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E852-44BD-8DFD-6B6BA0A7256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423C-934F-8317-D62DFF48810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423C-934F-8317-D62DFF48810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423C-934F-8317-D62DFF48810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年間!$I$39:$I$49</c15:sqref>
                        </c15:fullRef>
                        <c15:formulaRef>
                          <c15:sqref>年間!$I$39:$I$48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7D-E852-44BD-8DFD-6B6BA0A72567}"/>
                  </c:ext>
                </c:extLst>
              </c15:ser>
            </c15:filteredPieSeries>
            <c15:filteredPieSeries>
              <c15:ser>
                <c:idx val="4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E852-44BD-8DFD-6B6BA0A7256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E852-44BD-8DFD-6B6BA0A7256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E852-44BD-8DFD-6B6BA0A7256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E852-44BD-8DFD-6B6BA0A7256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E852-44BD-8DFD-6B6BA0A7256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E852-44BD-8DFD-6B6BA0A7256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E852-44BD-8DFD-6B6BA0A7256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423C-934F-8317-D62DFF48810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423C-934F-8317-D62DFF48810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423C-934F-8317-D62DFF48810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年間!$J$39:$J$49</c15:sqref>
                        </c15:fullRef>
                        <c15:formulaRef>
                          <c15:sqref>年間!$J$39:$J$48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92-E852-44BD-8DFD-6B6BA0A72567}"/>
                  </c:ext>
                </c:extLst>
              </c15:ser>
            </c15:filteredPieSeries>
            <c15:filteredPieSeries>
              <c15:ser>
                <c:idx val="4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E852-44BD-8DFD-6B6BA0A7256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E852-44BD-8DFD-6B6BA0A7256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E852-44BD-8DFD-6B6BA0A7256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E852-44BD-8DFD-6B6BA0A7256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E852-44BD-8DFD-6B6BA0A7256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E852-44BD-8DFD-6B6BA0A7256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0-E852-44BD-8DFD-6B6BA0A7256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423C-934F-8317-D62DFF48810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423C-934F-8317-D62DFF48810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423C-934F-8317-D62DFF48810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年間!$K$39:$K$49</c15:sqref>
                        </c15:fullRef>
                        <c15:formulaRef>
                          <c15:sqref>年間!$K$39:$K$48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A7-E852-44BD-8DFD-6B6BA0A72567}"/>
                  </c:ext>
                </c:extLst>
              </c15:ser>
            </c15:filteredPieSeries>
            <c15:filteredPieSeries>
              <c15:ser>
                <c:idx val="4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E852-44BD-8DFD-6B6BA0A7256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E852-44BD-8DFD-6B6BA0A7256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E852-44BD-8DFD-6B6BA0A7256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E852-44BD-8DFD-6B6BA0A7256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E852-44BD-8DFD-6B6BA0A7256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E852-44BD-8DFD-6B6BA0A7256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5-E852-44BD-8DFD-6B6BA0A7256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423C-934F-8317-D62DFF48810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423C-934F-8317-D62DFF48810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423C-934F-8317-D62DFF48810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年間!$L$39:$L$49</c15:sqref>
                        </c15:fullRef>
                        <c15:formulaRef>
                          <c15:sqref>年間!$L$39:$L$48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BC-E852-44BD-8DFD-6B6BA0A72567}"/>
                  </c:ext>
                </c:extLst>
              </c15:ser>
            </c15:filteredPieSeries>
            <c15:filteredPieSeries>
              <c15:ser>
                <c:idx val="4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E852-44BD-8DFD-6B6BA0A7256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E852-44BD-8DFD-6B6BA0A7256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E852-44BD-8DFD-6B6BA0A7256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E852-44BD-8DFD-6B6BA0A7256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E852-44BD-8DFD-6B6BA0A7256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E852-44BD-8DFD-6B6BA0A7256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A-E852-44BD-8DFD-6B6BA0A7256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3-423C-934F-8317-D62DFF48810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423C-934F-8317-D62DFF48810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423C-934F-8317-D62DFF48810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年間!$M$39:$M$49</c15:sqref>
                        </c15:fullRef>
                        <c15:formulaRef>
                          <c15:sqref>年間!$M$39:$M$48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D1-E852-44BD-8DFD-6B6BA0A72567}"/>
                  </c:ext>
                </c:extLst>
              </c15:ser>
            </c15:filteredPieSeries>
            <c15:filteredPieSeries>
              <c15:ser>
                <c:idx val="4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E852-44BD-8DFD-6B6BA0A7256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E852-44BD-8DFD-6B6BA0A7256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E852-44BD-8DFD-6B6BA0A7256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E852-44BD-8DFD-6B6BA0A7256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E852-44BD-8DFD-6B6BA0A7256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E852-44BD-8DFD-6B6BA0A7256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E852-44BD-8DFD-6B6BA0A7256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423C-934F-8317-D62DFF48810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423C-934F-8317-D62DFF48810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423C-934F-8317-D62DFF48810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年間!$N$39:$N$49</c15:sqref>
                        </c15:fullRef>
                        <c15:formulaRef>
                          <c15:sqref>年間!$N$39:$N$48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E6-E852-44BD-8DFD-6B6BA0A72567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E852-44BD-8DFD-6B6BA0A7256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E852-44BD-8DFD-6B6BA0A7256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E852-44BD-8DFD-6B6BA0A7256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E852-44BD-8DFD-6B6BA0A7256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E852-44BD-8DFD-6B6BA0A7256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E852-44BD-8DFD-6B6BA0A7256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E852-44BD-8DFD-6B6BA0A7256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423C-934F-8317-D62DFF48810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423C-934F-8317-D62DFF48810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423C-934F-8317-D62DFF48810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年間!$O$39:$O$49</c15:sqref>
                        </c15:fullRef>
                        <c15:formulaRef>
                          <c15:sqref>年間!$O$39:$O$48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FB-E852-44BD-8DFD-6B6BA0A72567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573788041894408E-2"/>
          <c:y val="0.73440010652495136"/>
          <c:w val="0.95532198765244047"/>
          <c:h val="0.263459954269792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/>
              <a:t>変動費</a:t>
            </a:r>
          </a:p>
        </c:rich>
      </c:tx>
      <c:layout>
        <c:manualLayout>
          <c:xMode val="edge"/>
          <c:yMode val="edge"/>
          <c:x val="5.9014689828373297E-3"/>
          <c:y val="5.764473414210853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465516635189391E-2"/>
          <c:y val="0.12564774684976124"/>
          <c:w val="0.84393841998040386"/>
          <c:h val="0.51028914208013032"/>
        </c:manualLayout>
      </c:layout>
      <c:doughnutChart>
        <c:varyColors val="1"/>
        <c:ser>
          <c:idx val="51"/>
          <c:order val="4"/>
          <c:tx>
            <c:strRef>
              <c:f>年間!$H$4</c:f>
              <c:strCache>
                <c:ptCount val="1"/>
                <c:pt idx="0">
                  <c:v>5月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5-908F-43DC-9D7E-DEA051E937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7-908F-43DC-9D7E-DEA051E9376C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9-908F-43DC-9D7E-DEA051E937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B-908F-43DC-9D7E-DEA051E9376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D-908F-43DC-9D7E-DEA051E9376C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F-908F-43DC-9D7E-DEA051E9376C}"/>
              </c:ext>
            </c:extLst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61-908F-43DC-9D7E-DEA051E9376C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F-0734-A047-99BD-1B5FAB5CDD12}"/>
              </c:ext>
            </c:extLst>
          </c:dPt>
          <c:dPt>
            <c:idx val="8"/>
            <c:bubble3D val="0"/>
            <c:spPr>
              <a:solidFill>
                <a:srgbClr val="D6E0FE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61-0734-A047-99BD-1B5FAB5CDD12}"/>
              </c:ext>
            </c:extLst>
          </c:dPt>
          <c:dPt>
            <c:idx val="9"/>
            <c:bubble3D val="0"/>
            <c:spPr>
              <a:solidFill>
                <a:srgbClr val="F0D1F0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63-0734-A047-99BD-1B5FAB5CDD1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年間!$C$52:$C$62</c15:sqref>
                  </c15:fullRef>
                </c:ext>
              </c:extLst>
              <c:f>年間!$C$52:$C$61</c:f>
              <c:strCache>
                <c:ptCount val="1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年間!$H$52:$H$62</c15:sqref>
                  </c15:fullRef>
                </c:ext>
              </c:extLst>
              <c:f>年間!$H$52:$H$61</c:f>
              <c:numCache>
                <c:formatCode>"¥"#,##0_);[Red]\("¥"#,##0\)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&quot;¥&quot;#,##0_);\(&quot;¥&quot;#,##0\)">
                  <c:v>0</c:v>
                </c:pt>
                <c:pt idx="4" formatCode="&quot;¥&quot;#,##0_);\(&quot;¥&quot;#,##0\)">
                  <c:v>0</c:v>
                </c:pt>
                <c:pt idx="5" formatCode="&quot;¥&quot;#,##0_);\(&quot;¥&quot;#,##0\)">
                  <c:v>0</c:v>
                </c:pt>
                <c:pt idx="6" formatCode="&quot;¥&quot;#,##0_);\(&quot;¥&quot;#,##0\)">
                  <c:v>0</c:v>
                </c:pt>
                <c:pt idx="7" formatCode="&quot;¥&quot;#,##0_);\(&quot;¥&quot;#,##0\)">
                  <c:v>0</c:v>
                </c:pt>
                <c:pt idx="8" formatCode="&quot;¥&quot;#,##0_);\(&quot;¥&quot;#,##0\)">
                  <c:v>0</c:v>
                </c:pt>
                <c:pt idx="9" formatCode="&quot;¥&quot;#,##0_);\(&quot;¥&quot;#,##0\)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68-908F-43DC-9D7E-DEA051E93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47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E39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908F-43DC-9D7E-DEA051E9376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908F-43DC-9D7E-DEA051E9376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1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908F-43DC-9D7E-DEA051E9376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908F-43DC-9D7E-DEA051E9376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908F-43DC-9D7E-DEA051E9376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908F-43DC-9D7E-DEA051E9376C}"/>
                    </c:ext>
                  </c:extLst>
                </c:dPt>
                <c:dPt>
                  <c:idx val="6"/>
                  <c:bubble3D val="0"/>
                  <c:spPr>
                    <a:solidFill>
                      <a:srgbClr val="F0D1F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908F-43DC-9D7E-DEA051E9376C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3-0734-A047-99BD-1B5FAB5CDD1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0734-A047-99BD-1B5FAB5CDD1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0734-A047-99BD-1B5FAB5CDD1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年間!$D$52:$D$62</c15:sqref>
                        </c15:fullRef>
                        <c15:formulaRef>
                          <c15:sqref>年間!$D$52:$D$61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4-908F-43DC-9D7E-DEA051E9376C}"/>
                  </c:ext>
                </c:extLst>
              </c15:ser>
            </c15:filteredPieSeries>
            <c15:filteredPieSeries>
              <c15:ser>
                <c:idx val="48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908F-43DC-9D7E-DEA051E9376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908F-43DC-9D7E-DEA051E9376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908F-43DC-9D7E-DEA051E9376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908F-43DC-9D7E-DEA051E9376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908F-43DC-9D7E-DEA051E9376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908F-43DC-9D7E-DEA051E9376C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908F-43DC-9D7E-DEA051E9376C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0734-A047-99BD-1B5FAB5CDD1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0734-A047-99BD-1B5FAB5CDD1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0734-A047-99BD-1B5FAB5CDD1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年間!$E$52:$E$62</c15:sqref>
                        </c15:fullRef>
                        <c15:formulaRef>
                          <c15:sqref>年間!$E$52:$E$61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9-908F-43DC-9D7E-DEA051E9376C}"/>
                  </c:ext>
                </c:extLst>
              </c15:ser>
            </c15:filteredPieSeries>
            <c15:filteredPieSeries>
              <c15:ser>
                <c:idx val="49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908F-43DC-9D7E-DEA051E9376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908F-43DC-9D7E-DEA051E9376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908F-43DC-9D7E-DEA051E9376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908F-43DC-9D7E-DEA051E9376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908F-43DC-9D7E-DEA051E9376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908F-43DC-9D7E-DEA051E9376C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908F-43DC-9D7E-DEA051E9376C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0734-A047-99BD-1B5FAB5CDD1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0734-A047-99BD-1B5FAB5CDD1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0734-A047-99BD-1B5FAB5CDD1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年間!$F$52:$F$62</c15:sqref>
                        </c15:fullRef>
                        <c15:formulaRef>
                          <c15:sqref>年間!$F$52:$F$61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3E-908F-43DC-9D7E-DEA051E9376C}"/>
                  </c:ext>
                </c:extLst>
              </c15:ser>
            </c15:filteredPieSeries>
            <c15:filteredPieSeries>
              <c15:ser>
                <c:idx val="5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EC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908F-43DC-9D7E-DEA051E9376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908F-43DC-9D7E-DEA051E9376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908F-43DC-9D7E-DEA051E9376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908F-43DC-9D7E-DEA051E9376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908F-43DC-9D7E-DEA051E9376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5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908F-43DC-9D7E-DEA051E9376C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908F-43DC-9D7E-DEA051E9376C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0734-A047-99BD-1B5FAB5CDD1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0734-A047-99BD-1B5FAB5CDD1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0734-A047-99BD-1B5FAB5CDD1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年間!$G$52:$G$62</c15:sqref>
                        </c15:fullRef>
                        <c15:formulaRef>
                          <c15:sqref>年間!$G$52:$G$61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53-908F-43DC-9D7E-DEA051E9376C}"/>
                  </c:ext>
                </c:extLst>
              </c15:ser>
            </c15:filteredPieSeries>
            <c15:filteredPieSeries>
              <c15:ser>
                <c:idx val="5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908F-43DC-9D7E-DEA051E9376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908F-43DC-9D7E-DEA051E9376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908F-43DC-9D7E-DEA051E9376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908F-43DC-9D7E-DEA051E9376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908F-43DC-9D7E-DEA051E9376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908F-43DC-9D7E-DEA051E9376C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908F-43DC-9D7E-DEA051E9376C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0734-A047-99BD-1B5FAB5CDD1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0734-A047-99BD-1B5FAB5CDD1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0734-A047-99BD-1B5FAB5CDD1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年間!$I$52:$I$62</c15:sqref>
                        </c15:fullRef>
                        <c15:formulaRef>
                          <c15:sqref>年間!$I$52:$I$61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7D-908F-43DC-9D7E-DEA051E9376C}"/>
                  </c:ext>
                </c:extLst>
              </c15:ser>
            </c15:filteredPieSeries>
            <c15:filteredPieSeries>
              <c15:ser>
                <c:idx val="53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908F-43DC-9D7E-DEA051E9376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908F-43DC-9D7E-DEA051E9376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908F-43DC-9D7E-DEA051E9376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908F-43DC-9D7E-DEA051E9376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908F-43DC-9D7E-DEA051E9376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908F-43DC-9D7E-DEA051E9376C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908F-43DC-9D7E-DEA051E9376C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0734-A047-99BD-1B5FAB5CDD1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0734-A047-99BD-1B5FAB5CDD1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0734-A047-99BD-1B5FAB5CDD1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年間!$J$52:$J$62</c15:sqref>
                        </c15:fullRef>
                        <c15:formulaRef>
                          <c15:sqref>年間!$J$52:$J$61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92-908F-43DC-9D7E-DEA051E9376C}"/>
                  </c:ext>
                </c:extLst>
              </c15:ser>
            </c15:filteredPieSeries>
            <c15:filteredPieSeries>
              <c15:ser>
                <c:idx val="5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908F-43DC-9D7E-DEA051E9376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908F-43DC-9D7E-DEA051E9376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908F-43DC-9D7E-DEA051E9376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908F-43DC-9D7E-DEA051E9376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908F-43DC-9D7E-DEA051E9376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908F-43DC-9D7E-DEA051E9376C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0-908F-43DC-9D7E-DEA051E9376C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0734-A047-99BD-1B5FAB5CDD1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0734-A047-99BD-1B5FAB5CDD1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0734-A047-99BD-1B5FAB5CDD1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年間!$K$52:$K$62</c15:sqref>
                        </c15:fullRef>
                        <c15:formulaRef>
                          <c15:sqref>年間!$K$52:$K$61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A7-908F-43DC-9D7E-DEA051E9376C}"/>
                  </c:ext>
                </c:extLst>
              </c15:ser>
            </c15:filteredPieSeries>
            <c15:filteredPieSeries>
              <c15:ser>
                <c:idx val="5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908F-43DC-9D7E-DEA051E9376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908F-43DC-9D7E-DEA051E9376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908F-43DC-9D7E-DEA051E9376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908F-43DC-9D7E-DEA051E9376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908F-43DC-9D7E-DEA051E9376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908F-43DC-9D7E-DEA051E9376C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5-908F-43DC-9D7E-DEA051E9376C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0734-A047-99BD-1B5FAB5CDD1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0734-A047-99BD-1B5FAB5CDD1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0734-A047-99BD-1B5FAB5CDD1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年間!$L$52:$L$62</c15:sqref>
                        </c15:fullRef>
                        <c15:formulaRef>
                          <c15:sqref>年間!$L$52:$L$61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BC-908F-43DC-9D7E-DEA051E9376C}"/>
                  </c:ext>
                </c:extLst>
              </c15:ser>
            </c15:filteredPieSeries>
            <c15:filteredPieSeries>
              <c15:ser>
                <c:idx val="5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908F-43DC-9D7E-DEA051E9376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908F-43DC-9D7E-DEA051E9376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908F-43DC-9D7E-DEA051E9376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908F-43DC-9D7E-DEA051E9376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908F-43DC-9D7E-DEA051E9376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908F-43DC-9D7E-DEA051E9376C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A-908F-43DC-9D7E-DEA051E9376C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3-0734-A047-99BD-1B5FAB5CDD1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0734-A047-99BD-1B5FAB5CDD1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0734-A047-99BD-1B5FAB5CDD1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年間!$M$52:$M$62</c15:sqref>
                        </c15:fullRef>
                        <c15:formulaRef>
                          <c15:sqref>年間!$M$52:$M$61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D1-908F-43DC-9D7E-DEA051E9376C}"/>
                  </c:ext>
                </c:extLst>
              </c15:ser>
            </c15:filteredPieSeries>
            <c15:filteredPieSeries>
              <c15:ser>
                <c:idx val="57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908F-43DC-9D7E-DEA051E9376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908F-43DC-9D7E-DEA051E9376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908F-43DC-9D7E-DEA051E9376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908F-43DC-9D7E-DEA051E9376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908F-43DC-9D7E-DEA051E9376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908F-43DC-9D7E-DEA051E9376C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908F-43DC-9D7E-DEA051E9376C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0734-A047-99BD-1B5FAB5CDD1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0734-A047-99BD-1B5FAB5CDD1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0734-A047-99BD-1B5FAB5CDD1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年間!$N$52:$N$62</c15:sqref>
                        </c15:fullRef>
                        <c15:formulaRef>
                          <c15:sqref>年間!$N$52:$N$61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E6-908F-43DC-9D7E-DEA051E9376C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908F-43DC-9D7E-DEA051E9376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908F-43DC-9D7E-DEA051E9376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908F-43DC-9D7E-DEA051E9376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908F-43DC-9D7E-DEA051E9376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908F-43DC-9D7E-DEA051E9376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908F-43DC-9D7E-DEA051E9376C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908F-43DC-9D7E-DEA051E9376C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0734-A047-99BD-1B5FAB5CDD1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0734-A047-99BD-1B5FAB5CDD1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0734-A047-99BD-1B5FAB5CDD1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年間!$O$52:$O$62</c15:sqref>
                        </c15:fullRef>
                        <c15:formulaRef>
                          <c15:sqref>年間!$O$52:$O$61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FB-908F-43DC-9D7E-DEA051E9376C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694522557161594E-2"/>
          <c:y val="0.73658923402399001"/>
          <c:w val="0.9502287957046206"/>
          <c:h val="0.247754106106655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/>
              <a:t>固定費</a:t>
            </a:r>
          </a:p>
        </c:rich>
      </c:tx>
      <c:layout>
        <c:manualLayout>
          <c:xMode val="edge"/>
          <c:yMode val="edge"/>
          <c:x val="1.6584689866002131E-2"/>
          <c:y val="6.666749475200912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416077365481721"/>
          <c:y val="0.14477835725167323"/>
          <c:w val="0.75702849462045829"/>
          <c:h val="0.5105540727762522"/>
        </c:manualLayout>
      </c:layout>
      <c:doughnutChart>
        <c:varyColors val="1"/>
        <c:ser>
          <c:idx val="34"/>
          <c:order val="0"/>
          <c:tx>
            <c:strRef>
              <c:f>年間!$D$4</c:f>
              <c:strCache>
                <c:ptCount val="1"/>
                <c:pt idx="0">
                  <c:v>1月</c:v>
                </c:pt>
              </c:strCache>
            </c:strRef>
          </c:tx>
          <c:dPt>
            <c:idx val="0"/>
            <c:bubble3D val="0"/>
            <c:spPr>
              <a:solidFill>
                <a:srgbClr val="FED5B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54E-4F63-9F52-3966043C94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54E-4F63-9F52-3966043C94E8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54E-4F63-9F52-3966043C94E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54E-4F63-9F52-3966043C94E8}"/>
              </c:ext>
            </c:extLst>
          </c:dPt>
          <c:dPt>
            <c:idx val="4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54E-4F63-9F52-3966043C94E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54E-4F63-9F52-3966043C94E8}"/>
              </c:ext>
            </c:extLst>
          </c:dPt>
          <c:dPt>
            <c:idx val="6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54E-4F63-9F52-3966043C94E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50C-C94C-ACF4-A055932C05B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50C-C94C-ACF4-A055932C05B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50C-C94C-ACF4-A055932C05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年間!$C$39:$C$49</c15:sqref>
                  </c15:fullRef>
                </c:ext>
              </c:extLst>
              <c:f>年間!$C$39:$C$48</c:f>
              <c:strCache>
                <c:ptCount val="1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年間!$D$39:$D$49</c15:sqref>
                  </c15:fullRef>
                </c:ext>
              </c:extLst>
              <c:f>年間!$D$39:$D$48</c:f>
              <c:numCache>
                <c:formatCode>"¥"#,##0_);[Red]\("¥"#,##0\)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14-C54E-4F63-9F52-3966043C9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35"/>
                <c:order val="1"/>
                <c:tx>
                  <c:strRef>
                    <c:extLst>
                      <c:ext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6-C54E-4F63-9F52-3966043C94E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C54E-4F63-9F52-3966043C94E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A-C54E-4F63-9F52-3966043C94E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C-C54E-4F63-9F52-3966043C94E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E-C54E-4F63-9F52-3966043C94E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0-C54E-4F63-9F52-3966043C94E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2-C54E-4F63-9F52-3966043C94E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3-850C-C94C-ACF4-A055932C05B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850C-C94C-ACF4-A055932C05B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850C-C94C-ACF4-A055932C05B5}"/>
                    </c:ext>
                  </c:extLst>
                </c:dPt>
                <c:cat>
                  <c:strRef>
                    <c:extLst>
                      <c:ext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年間!$E$39:$E$49</c15:sqref>
                        </c15:fullRef>
                        <c15:formulaRef>
                          <c15:sqref>年間!$E$39:$E$48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9-C54E-4F63-9F52-3966043C94E8}"/>
                  </c:ext>
                </c:extLst>
              </c15:ser>
            </c15:filteredPieSeries>
            <c15:filteredPieSeries>
              <c15:ser>
                <c:idx val="3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C54E-4F63-9F52-3966043C94E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C54E-4F63-9F52-3966043C94E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C54E-4F63-9F52-3966043C94E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C54E-4F63-9F52-3966043C94E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C54E-4F63-9F52-3966043C94E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C54E-4F63-9F52-3966043C94E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C54E-4F63-9F52-3966043C94E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850C-C94C-ACF4-A055932C05B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850C-C94C-ACF4-A055932C05B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850C-C94C-ACF4-A055932C05B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年間!$F$39:$F$49</c15:sqref>
                        </c15:fullRef>
                        <c15:formulaRef>
                          <c15:sqref>年間!$F$39:$F$48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3E-C54E-4F63-9F52-3966043C94E8}"/>
                  </c:ext>
                </c:extLst>
              </c15:ser>
            </c15:filteredPieSeries>
            <c15:filteredPieSeries>
              <c15:ser>
                <c:idx val="3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C54E-4F63-9F52-3966043C94E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C54E-4F63-9F52-3966043C94E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C54E-4F63-9F52-3966043C94E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C54E-4F63-9F52-3966043C94E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C54E-4F63-9F52-3966043C94E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C54E-4F63-9F52-3966043C94E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C54E-4F63-9F52-3966043C94E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850C-C94C-ACF4-A055932C05B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850C-C94C-ACF4-A055932C05B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850C-C94C-ACF4-A055932C05B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年間!$G$39:$G$49</c15:sqref>
                        </c15:fullRef>
                        <c15:formulaRef>
                          <c15:sqref>年間!$G$39:$G$48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53-C54E-4F63-9F52-3966043C94E8}"/>
                  </c:ext>
                </c:extLst>
              </c15:ser>
            </c15:filteredPieSeries>
            <c15:filteredPieSeries>
              <c15:ser>
                <c:idx val="38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C54E-4F63-9F52-3966043C94E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C54E-4F63-9F52-3966043C94E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C54E-4F63-9F52-3966043C94E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C54E-4F63-9F52-3966043C94E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C54E-4F63-9F52-3966043C94E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C54E-4F63-9F52-3966043C94E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C54E-4F63-9F52-3966043C94E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850C-C94C-ACF4-A055932C05B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850C-C94C-ACF4-A055932C05B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850C-C94C-ACF4-A055932C05B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年間!$H$39:$H$49</c15:sqref>
                        </c15:fullRef>
                        <c15:formulaRef>
                          <c15:sqref>年間!$H$39:$H$48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68-C54E-4F63-9F52-3966043C94E8}"/>
                  </c:ext>
                </c:extLst>
              </c15:ser>
            </c15:filteredPieSeries>
            <c15:filteredPieSeries>
              <c15:ser>
                <c:idx val="39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C54E-4F63-9F52-3966043C94E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C54E-4F63-9F52-3966043C94E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C54E-4F63-9F52-3966043C94E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C54E-4F63-9F52-3966043C94E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C54E-4F63-9F52-3966043C94E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C54E-4F63-9F52-3966043C94E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C54E-4F63-9F52-3966043C94E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850C-C94C-ACF4-A055932C05B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850C-C94C-ACF4-A055932C05B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850C-C94C-ACF4-A055932C05B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年間!$I$39:$I$49</c15:sqref>
                        </c15:fullRef>
                        <c15:formulaRef>
                          <c15:sqref>年間!$I$39:$I$48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7D-C54E-4F63-9F52-3966043C94E8}"/>
                  </c:ext>
                </c:extLst>
              </c15:ser>
            </c15:filteredPieSeries>
            <c15:filteredPieSeries>
              <c15:ser>
                <c:idx val="4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C54E-4F63-9F52-3966043C94E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C54E-4F63-9F52-3966043C94E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C54E-4F63-9F52-3966043C94E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C54E-4F63-9F52-3966043C94E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C54E-4F63-9F52-3966043C94E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C54E-4F63-9F52-3966043C94E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C54E-4F63-9F52-3966043C94E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850C-C94C-ACF4-A055932C05B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850C-C94C-ACF4-A055932C05B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850C-C94C-ACF4-A055932C05B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年間!$J$39:$J$49</c15:sqref>
                        </c15:fullRef>
                        <c15:formulaRef>
                          <c15:sqref>年間!$J$39:$J$48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92-C54E-4F63-9F52-3966043C94E8}"/>
                  </c:ext>
                </c:extLst>
              </c15:ser>
            </c15:filteredPieSeries>
            <c15:filteredPieSeries>
              <c15:ser>
                <c:idx val="4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C54E-4F63-9F52-3966043C94E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C54E-4F63-9F52-3966043C94E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C54E-4F63-9F52-3966043C94E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C54E-4F63-9F52-3966043C94E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C54E-4F63-9F52-3966043C94E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C54E-4F63-9F52-3966043C94E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0-C54E-4F63-9F52-3966043C94E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850C-C94C-ACF4-A055932C05B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850C-C94C-ACF4-A055932C05B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850C-C94C-ACF4-A055932C05B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年間!$K$39:$K$49</c15:sqref>
                        </c15:fullRef>
                        <c15:formulaRef>
                          <c15:sqref>年間!$K$39:$K$48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A7-C54E-4F63-9F52-3966043C94E8}"/>
                  </c:ext>
                </c:extLst>
              </c15:ser>
            </c15:filteredPieSeries>
            <c15:filteredPieSeries>
              <c15:ser>
                <c:idx val="4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C54E-4F63-9F52-3966043C94E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C54E-4F63-9F52-3966043C94E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C54E-4F63-9F52-3966043C94E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C54E-4F63-9F52-3966043C94E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C54E-4F63-9F52-3966043C94E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C54E-4F63-9F52-3966043C94E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5-C54E-4F63-9F52-3966043C94E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850C-C94C-ACF4-A055932C05B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850C-C94C-ACF4-A055932C05B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850C-C94C-ACF4-A055932C05B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年間!$L$39:$L$49</c15:sqref>
                        </c15:fullRef>
                        <c15:formulaRef>
                          <c15:sqref>年間!$L$39:$L$48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BC-C54E-4F63-9F52-3966043C94E8}"/>
                  </c:ext>
                </c:extLst>
              </c15:ser>
            </c15:filteredPieSeries>
            <c15:filteredPieSeries>
              <c15:ser>
                <c:idx val="4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C54E-4F63-9F52-3966043C94E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C54E-4F63-9F52-3966043C94E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C54E-4F63-9F52-3966043C94E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C54E-4F63-9F52-3966043C94E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C54E-4F63-9F52-3966043C94E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C54E-4F63-9F52-3966043C94E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A-C54E-4F63-9F52-3966043C94E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3-850C-C94C-ACF4-A055932C05B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850C-C94C-ACF4-A055932C05B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850C-C94C-ACF4-A055932C05B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年間!$M$39:$M$49</c15:sqref>
                        </c15:fullRef>
                        <c15:formulaRef>
                          <c15:sqref>年間!$M$39:$M$48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D1-C54E-4F63-9F52-3966043C94E8}"/>
                  </c:ext>
                </c:extLst>
              </c15:ser>
            </c15:filteredPieSeries>
            <c15:filteredPieSeries>
              <c15:ser>
                <c:idx val="4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C54E-4F63-9F52-3966043C94E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C54E-4F63-9F52-3966043C94E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C54E-4F63-9F52-3966043C94E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C54E-4F63-9F52-3966043C94E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C54E-4F63-9F52-3966043C94E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C54E-4F63-9F52-3966043C94E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C54E-4F63-9F52-3966043C94E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850C-C94C-ACF4-A055932C05B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850C-C94C-ACF4-A055932C05B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850C-C94C-ACF4-A055932C05B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年間!$N$39:$N$49</c15:sqref>
                        </c15:fullRef>
                        <c15:formulaRef>
                          <c15:sqref>年間!$N$39:$N$48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E6-C54E-4F63-9F52-3966043C94E8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C54E-4F63-9F52-3966043C94E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C54E-4F63-9F52-3966043C94E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C54E-4F63-9F52-3966043C94E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C54E-4F63-9F52-3966043C94E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C54E-4F63-9F52-3966043C94E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C54E-4F63-9F52-3966043C94E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C54E-4F63-9F52-3966043C94E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850C-C94C-ACF4-A055932C05B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850C-C94C-ACF4-A055932C05B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850C-C94C-ACF4-A055932C05B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年間!$O$39:$O$49</c15:sqref>
                        </c15:fullRef>
                        <c15:formulaRef>
                          <c15:sqref>年間!$O$39:$O$48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FB-C54E-4F63-9F52-3966043C94E8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573788041894408E-2"/>
          <c:y val="0.73440010652495136"/>
          <c:w val="0.95532198765244047"/>
          <c:h val="0.263459954269792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53977407901387"/>
          <c:y val="2.1670769205343918E-2"/>
          <c:w val="0.80387193420088621"/>
          <c:h val="0.332550785606392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'5月'!$F$29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'5月'!$G$19:$K$19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'5月'!$G$29:$K$29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DE9-4821-B881-D6FDBC8BABCB}"/>
            </c:ext>
          </c:extLst>
        </c:ser>
        <c:ser>
          <c:idx val="1"/>
          <c:order val="1"/>
          <c:tx>
            <c:strRef>
              <c:f>'5月'!$F$28</c:f>
              <c:strCache>
                <c:ptCount val="1"/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cat>
            <c:strRef>
              <c:f>'5月'!$G$19:$K$19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'5月'!$G$28:$K$28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DE9-4821-B881-D6FDBC8BABCB}"/>
            </c:ext>
          </c:extLst>
        </c:ser>
        <c:ser>
          <c:idx val="2"/>
          <c:order val="2"/>
          <c:tx>
            <c:strRef>
              <c:f>'5月'!$F$27</c:f>
              <c:strCache>
                <c:ptCount val="1"/>
              </c:strCache>
            </c:strRef>
          </c:tx>
          <c:spPr>
            <a:solidFill>
              <a:srgbClr val="F0D1F0"/>
            </a:solidFill>
            <a:ln>
              <a:noFill/>
            </a:ln>
            <a:effectLst/>
          </c:spPr>
          <c:invertIfNegative val="0"/>
          <c:cat>
            <c:strRef>
              <c:f>'5月'!$G$19:$K$19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'5月'!$G$27:$K$27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DE9-4821-B881-D6FDBC8BABCB}"/>
            </c:ext>
          </c:extLst>
        </c:ser>
        <c:ser>
          <c:idx val="3"/>
          <c:order val="3"/>
          <c:tx>
            <c:strRef>
              <c:f>'5月'!$F$26</c:f>
              <c:strCache>
                <c:ptCount val="1"/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'5月'!$G$19:$K$19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'5月'!$G$26:$K$26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E9-4821-B881-D6FDBC8BABCB}"/>
            </c:ext>
          </c:extLst>
        </c:ser>
        <c:ser>
          <c:idx val="4"/>
          <c:order val="4"/>
          <c:tx>
            <c:strRef>
              <c:f>'5月'!$F$25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'5月'!$G$19:$K$19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'5月'!$G$25:$K$25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E9-4821-B881-D6FDBC8BABCB}"/>
            </c:ext>
          </c:extLst>
        </c:ser>
        <c:ser>
          <c:idx val="5"/>
          <c:order val="5"/>
          <c:tx>
            <c:strRef>
              <c:f>'5月'!$F$24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'5月'!$G$19:$K$19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'5月'!$G$24:$K$24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E9-4821-B881-D6FDBC8BABCB}"/>
            </c:ext>
          </c:extLst>
        </c:ser>
        <c:ser>
          <c:idx val="6"/>
          <c:order val="6"/>
          <c:tx>
            <c:strRef>
              <c:f>'5月'!$F$23</c:f>
              <c:strCache>
                <c:ptCount val="1"/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'5月'!$G$19:$K$19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'5月'!$G$23:$K$23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E9-4821-B881-D6FDBC8BABCB}"/>
            </c:ext>
          </c:extLst>
        </c:ser>
        <c:ser>
          <c:idx val="7"/>
          <c:order val="7"/>
          <c:tx>
            <c:strRef>
              <c:f>'5月'!$F$22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'5月'!$G$19:$K$19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'5月'!$G$22:$K$22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E9-4821-B881-D6FDBC8BABCB}"/>
            </c:ext>
          </c:extLst>
        </c:ser>
        <c:ser>
          <c:idx val="8"/>
          <c:order val="8"/>
          <c:tx>
            <c:strRef>
              <c:f>'5月'!$F$21</c:f>
              <c:strCache>
                <c:ptCount val="1"/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'5月'!$G$19:$K$19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'5月'!$G$21:$K$21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E9-4821-B881-D6FDBC8BABCB}"/>
            </c:ext>
          </c:extLst>
        </c:ser>
        <c:ser>
          <c:idx val="9"/>
          <c:order val="9"/>
          <c:tx>
            <c:strRef>
              <c:f>'5月'!$F$20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'5月'!$G$19:$K$19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'5月'!$G$20:$K$20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9-4821-B881-D6FDBC8BA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7953872"/>
        <c:axId val="897963056"/>
      </c:barChart>
      <c:lineChart>
        <c:grouping val="stacked"/>
        <c:varyColors val="0"/>
        <c:ser>
          <c:idx val="10"/>
          <c:order val="10"/>
          <c:tx>
            <c:strRef>
              <c:f>'5月'!$F$30</c:f>
              <c:strCache>
                <c:ptCount val="1"/>
                <c:pt idx="0">
                  <c:v>合計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'5月'!$G$19:$K$19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'5月'!$G$30:$K$30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DE9-4821-B881-D6FDBC8BA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3872"/>
        <c:axId val="897963056"/>
      </c:lineChart>
      <c:catAx>
        <c:axId val="89795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63056"/>
        <c:crosses val="autoZero"/>
        <c:auto val="1"/>
        <c:lblAlgn val="ctr"/>
        <c:lblOffset val="100"/>
        <c:noMultiLvlLbl val="0"/>
      </c:catAx>
      <c:valAx>
        <c:axId val="897963056"/>
        <c:scaling>
          <c:orientation val="minMax"/>
        </c:scaling>
        <c:delete val="0"/>
        <c:axPos val="l"/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53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705883648699251E-2"/>
          <c:y val="0.10230524364463599"/>
          <c:w val="0.96596383020904442"/>
          <c:h val="0.495338609586881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'6月'!$B$37</c:f>
              <c:strCache>
                <c:ptCount val="1"/>
                <c:pt idx="0">
                  <c:v>収入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'6月'!$C$37:$D$37</c:f>
              <c:numCache>
                <c:formatCode>"¥"#,##0_);[Red]\("¥"#,##0\)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F6-4735-B96A-76E83AE3C1C5}"/>
            </c:ext>
          </c:extLst>
        </c:ser>
        <c:ser>
          <c:idx val="1"/>
          <c:order val="1"/>
          <c:tx>
            <c:strRef>
              <c:f>'6月'!$B$38</c:f>
              <c:strCache>
                <c:ptCount val="1"/>
                <c:pt idx="0">
                  <c:v>税金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'6月'!$C$38:$D$38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F6-4735-B96A-76E83AE3C1C5}"/>
            </c:ext>
          </c:extLst>
        </c:ser>
        <c:ser>
          <c:idx val="2"/>
          <c:order val="2"/>
          <c:tx>
            <c:strRef>
              <c:f>'6月'!$B$39</c:f>
              <c:strCache>
                <c:ptCount val="1"/>
                <c:pt idx="0">
                  <c:v>貯蓄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'6月'!$C$39:$D$39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F6-4735-B96A-76E83AE3C1C5}"/>
            </c:ext>
          </c:extLst>
        </c:ser>
        <c:ser>
          <c:idx val="3"/>
          <c:order val="3"/>
          <c:tx>
            <c:strRef>
              <c:f>'6月'!$B$40</c:f>
              <c:strCache>
                <c:ptCount val="1"/>
                <c:pt idx="0">
                  <c:v>自己投資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'6月'!$C$40:$D$40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F6-4735-B96A-76E83AE3C1C5}"/>
            </c:ext>
          </c:extLst>
        </c:ser>
        <c:ser>
          <c:idx val="4"/>
          <c:order val="4"/>
          <c:tx>
            <c:strRef>
              <c:f>'6月'!$B$41</c:f>
              <c:strCache>
                <c:ptCount val="1"/>
                <c:pt idx="0">
                  <c:v>固定費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'6月'!$C$41:$D$41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F6-4735-B96A-76E83AE3C1C5}"/>
            </c:ext>
          </c:extLst>
        </c:ser>
        <c:ser>
          <c:idx val="5"/>
          <c:order val="5"/>
          <c:tx>
            <c:strRef>
              <c:f>'6月'!$B$42</c:f>
              <c:strCache>
                <c:ptCount val="1"/>
                <c:pt idx="0">
                  <c:v>特別費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'6月'!$C$42:$D$42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F6-4735-B96A-76E83AE3C1C5}"/>
            </c:ext>
          </c:extLst>
        </c:ser>
        <c:ser>
          <c:idx val="6"/>
          <c:order val="6"/>
          <c:tx>
            <c:strRef>
              <c:f>'6月'!$B$43</c:f>
              <c:strCache>
                <c:ptCount val="1"/>
                <c:pt idx="0">
                  <c:v>変動費</c:v>
                </c:pt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'6月'!$C$43:$D$43</c:f>
              <c:numCache>
                <c:formatCode>General</c:formatCode>
                <c:ptCount val="2"/>
                <c:pt idx="0" formatCode="&quot;¥&quot;#,##0_);[Red]\(&quot;¥&quot;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3F6-4735-B96A-76E83AE3C1C5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7"/>
        <c:overlap val="100"/>
        <c:axId val="622643864"/>
        <c:axId val="622644192"/>
      </c:barChart>
      <c:barChart>
        <c:barDir val="bar"/>
        <c:grouping val="stacked"/>
        <c:varyColors val="0"/>
        <c:ser>
          <c:idx val="7"/>
          <c:order val="7"/>
          <c:tx>
            <c:strRef>
              <c:f>'6月'!$B$44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3F6-4735-B96A-76E83AE3C1C5}"/>
              </c:ext>
            </c:extLst>
          </c:dPt>
          <c:dLbls>
            <c:dLbl>
              <c:idx val="0"/>
              <c:layout>
                <c:manualLayout>
                  <c:x val="0.47288885783396845"/>
                  <c:y val="1.91778130106883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2170407736194"/>
                      <c:h val="0.103408779075943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3F6-4735-B96A-76E83AE3C1C5}"/>
                </c:ext>
              </c:extLst>
            </c:dLbl>
            <c:dLbl>
              <c:idx val="1"/>
              <c:layout>
                <c:manualLayout>
                  <c:x val="0.48799024987880724"/>
                  <c:y val="-6.9388939039072284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24072075247263"/>
                      <c:h val="9.90140158342973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C3F6-4735-B96A-76E83AE3C1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'6月'!$C$44:$D$44</c:f>
              <c:numCache>
                <c:formatCode>"¥"#,##0_);[Red]\("¥"#,##0\)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C3F6-4735-B96A-76E83AE3C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1179092536"/>
        <c:axId val="1179095160"/>
      </c:barChart>
      <c:catAx>
        <c:axId val="6226438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22644192"/>
        <c:crosses val="autoZero"/>
        <c:auto val="1"/>
        <c:lblAlgn val="ctr"/>
        <c:lblOffset val="100"/>
        <c:noMultiLvlLbl val="0"/>
      </c:catAx>
      <c:valAx>
        <c:axId val="622644192"/>
        <c:scaling>
          <c:orientation val="minMax"/>
        </c:scaling>
        <c:delete val="1"/>
        <c:axPos val="b"/>
        <c:numFmt formatCode="&quot;¥&quot;#,##0_);[Red]\(&quot;¥&quot;#,##0\)" sourceLinked="1"/>
        <c:majorTickMark val="none"/>
        <c:minorTickMark val="none"/>
        <c:tickLblPos val="nextTo"/>
        <c:crossAx val="622643864"/>
        <c:crosses val="autoZero"/>
        <c:crossBetween val="between"/>
      </c:valAx>
      <c:valAx>
        <c:axId val="1179095160"/>
        <c:scaling>
          <c:orientation val="minMax"/>
        </c:scaling>
        <c:delete val="1"/>
        <c:axPos val="t"/>
        <c:numFmt formatCode="&quot;¥&quot;#,##0_);[Red]\(&quot;¥&quot;#,##0\)" sourceLinked="1"/>
        <c:majorTickMark val="out"/>
        <c:minorTickMark val="none"/>
        <c:tickLblPos val="nextTo"/>
        <c:crossAx val="1179092536"/>
        <c:crosses val="max"/>
        <c:crossBetween val="between"/>
      </c:valAx>
      <c:catAx>
        <c:axId val="1179092536"/>
        <c:scaling>
          <c:orientation val="minMax"/>
        </c:scaling>
        <c:delete val="1"/>
        <c:axPos val="l"/>
        <c:majorTickMark val="out"/>
        <c:minorTickMark val="none"/>
        <c:tickLblPos val="nextTo"/>
        <c:crossAx val="1179095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5.5923904921678501E-2"/>
          <c:y val="0.75528606339475157"/>
          <c:w val="0.77021697468995753"/>
          <c:h val="0.215894301445461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218617053732198E-2"/>
          <c:y val="0.10616570585163299"/>
          <c:w val="0.9587813829462678"/>
          <c:h val="0.61409673460639802"/>
        </c:manualLayout>
      </c:layout>
      <c:doughnutChart>
        <c:varyColors val="1"/>
        <c:ser>
          <c:idx val="57"/>
          <c:order val="5"/>
          <c:tx>
            <c:strRef>
              <c:f>年間!$I$4</c:f>
              <c:strCache>
                <c:ptCount val="1"/>
                <c:pt idx="0">
                  <c:v>6月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2-B6DF-4EB3-82C0-11628BB32A4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4-B6DF-4EB3-82C0-11628BB32A49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6-B6DF-4EB3-82C0-11628BB32A49}"/>
              </c:ext>
            </c:extLst>
          </c:dPt>
          <c:dPt>
            <c:idx val="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8-B6DF-4EB3-82C0-11628BB32A49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A-B6DF-4EB3-82C0-11628BB32A49}"/>
              </c:ext>
            </c:extLst>
          </c:dPt>
          <c:dPt>
            <c:idx val="5"/>
            <c:bubble3D val="0"/>
            <c:spPr>
              <a:solidFill>
                <a:srgbClr val="D6E0FE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C-B6DF-4EB3-82C0-11628BB32A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税金</c:v>
              </c:pt>
              <c:pt idx="1">
                <c:v>貯蓄</c:v>
              </c:pt>
              <c:pt idx="2">
                <c:v>自己投資</c:v>
              </c:pt>
              <c:pt idx="3">
                <c:v>固定費</c:v>
              </c:pt>
              <c:pt idx="4">
                <c:v>特別費</c:v>
              </c:pt>
              <c:pt idx="5">
                <c:v>変動費</c:v>
              </c:pt>
            </c:strLit>
          </c:cat>
          <c:val>
            <c:numRef>
              <c:f>(年間!$I$26,年間!$I$37:$I$38,年間!$I$49:$I$50,年間!$I$62)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4D-B6DF-4EB3-82C0-11628BB32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2">
                        <a:lumMod val="9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B6DF-4EB3-82C0-11628BB32A4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B6DF-4EB3-82C0-11628BB32A49}"/>
                    </c:ext>
                  </c:extLst>
                </c:dPt>
                <c:dPt>
                  <c:idx val="2"/>
                  <c:bubble3D val="0"/>
                  <c:explosion val="7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B6DF-4EB3-82C0-11628BB32A4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B6DF-4EB3-82C0-11628BB32A4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B6DF-4EB3-82C0-11628BB32A49}"/>
                    </c:ext>
                  </c:extLst>
                </c:dPt>
                <c:dPt>
                  <c:idx val="5"/>
                  <c:bubble3D val="0"/>
                  <c:spPr>
                    <a:solidFill>
                      <a:srgbClr val="D6E0F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B6DF-4EB3-82C0-11628BB32A49}"/>
                    </c:ext>
                  </c:extLst>
                </c:dPt>
                <c:dLbls>
                  <c:dLbl>
                    <c:idx val="2"/>
                    <c:layout>
                      <c:manualLayout>
                        <c:x val="4.1218617053732198E-2"/>
                        <c:y val="8.9444493353288024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B6DF-4EB3-82C0-11628BB32A49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7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ja-JP"/>
                      </a:p>
                    </c:txPr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>
                        <c15:layout>
                          <c:manualLayout>
                            <c:w val="0.28028659596537897"/>
                            <c:h val="0.25264900079232328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7-B6DF-4EB3-82C0-11628BB32A49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(年間!$D$26,年間!$D$37:$D$38,年間!$D$49:$D$50,年間!$D$62)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B6DF-4EB3-82C0-11628BB32A49}"/>
                  </c:ext>
                </c:extLst>
              </c15:ser>
            </c15:filteredPieSeries>
            <c15:filteredPieSeries>
              <c15:ser>
                <c:idx val="3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E-B6DF-4EB3-82C0-11628BB32A4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0-B6DF-4EB3-82C0-11628BB32A4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2-B6DF-4EB3-82C0-11628BB32A4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4-B6DF-4EB3-82C0-11628BB32A4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B6DF-4EB3-82C0-11628BB32A4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B6DF-4EB3-82C0-11628BB32A49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(年間!$E$26,年間!$E$37:$E$38,年間!$E$49:$E$50,年間!$E$62)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B6DF-4EB3-82C0-11628BB32A49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B6DF-4EB3-82C0-11628BB32A4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B6DF-4EB3-82C0-11628BB32A4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B6DF-4EB3-82C0-11628BB32A4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B6DF-4EB3-82C0-11628BB32A4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B6DF-4EB3-82C0-11628BB32A4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B6DF-4EB3-82C0-11628BB32A49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(年間!$F$26,年間!$F$37:$F$38,年間!$F$49:$F$50,年間!$F$62)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B6DF-4EB3-82C0-11628BB32A49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B6DF-4EB3-82C0-11628BB32A4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B6DF-4EB3-82C0-11628BB32A4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B6DF-4EB3-82C0-11628BB32A4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B6DF-4EB3-82C0-11628BB32A4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B6DF-4EB3-82C0-11628BB32A4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B6DF-4EB3-82C0-11628BB32A49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(年間!$G$26,年間!$G$37:$G$38,年間!$G$49:$G$50,年間!$G$62)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B6DF-4EB3-82C0-11628BB32A49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B6DF-4EB3-82C0-11628BB32A4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B6DF-4EB3-82C0-11628BB32A49}"/>
                    </c:ext>
                  </c:extLst>
                </c:dPt>
                <c:dPt>
                  <c:idx val="2"/>
                  <c:bubble3D val="0"/>
                  <c:explosion val="9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B6DF-4EB3-82C0-11628BB32A4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B6DF-4EB3-82C0-11628BB32A4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B6DF-4EB3-82C0-11628BB32A49}"/>
                    </c:ext>
                  </c:extLst>
                </c:dPt>
                <c:dPt>
                  <c:idx val="5"/>
                  <c:bubble3D val="0"/>
                  <c:spPr>
                    <a:solidFill>
                      <a:srgbClr val="B3C1D7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B6DF-4EB3-82C0-11628BB32A4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(年間!$H$26,年間!$H$37:$H$38,年間!$H$49:$H$50,年間!$H$62)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B6DF-4EB3-82C0-11628BB32A49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B6DF-4EB3-82C0-11628BB32A4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B6DF-4EB3-82C0-11628BB32A4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B6DF-4EB3-82C0-11628BB32A4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B6DF-4EB3-82C0-11628BB32A4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B6DF-4EB3-82C0-11628BB32A4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B6DF-4EB3-82C0-11628BB32A49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(年間!$J$26,年間!$J$37:$J$38,年間!$J$49:$J$50,年間!$J$62)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B6DF-4EB3-82C0-11628BB32A49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B6DF-4EB3-82C0-11628BB32A4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B6DF-4EB3-82C0-11628BB32A4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B6DF-4EB3-82C0-11628BB32A4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B6DF-4EB3-82C0-11628BB32A4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B6DF-4EB3-82C0-11628BB32A4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B6DF-4EB3-82C0-11628BB32A49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(年間!$K$26,年間!$K$37:$K$38,年間!$K$49:$K$50,年間!$K$62)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B6DF-4EB3-82C0-11628BB32A49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B6DF-4EB3-82C0-11628BB32A4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B6DF-4EB3-82C0-11628BB32A4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B6DF-4EB3-82C0-11628BB32A4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B6DF-4EB3-82C0-11628BB32A4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B6DF-4EB3-82C0-11628BB32A4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B6DF-4EB3-82C0-11628BB32A49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(年間!$L$26,年間!$L$37:$L$38,年間!$L$49:$L$50,年間!$L$62)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B6DF-4EB3-82C0-11628BB32A49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B6DF-4EB3-82C0-11628BB32A4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B6DF-4EB3-82C0-11628BB32A4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B6DF-4EB3-82C0-11628BB32A4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B6DF-4EB3-82C0-11628BB32A4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B6DF-4EB3-82C0-11628BB32A4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B6DF-4EB3-82C0-11628BB32A49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(年間!$M$26,年間!$M$37:$M$38,年間!$M$49:$M$50,年間!$M$62)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B6DF-4EB3-82C0-11628BB32A49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B6DF-4EB3-82C0-11628BB32A4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B6DF-4EB3-82C0-11628BB32A4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B6DF-4EB3-82C0-11628BB32A4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B6DF-4EB3-82C0-11628BB32A4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B6DF-4EB3-82C0-11628BB32A4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B6DF-4EB3-82C0-11628BB32A49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(年間!$N$26,年間!$N$37:$N$38,年間!$N$49:$N$50,年間!$N$62)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B6DF-4EB3-82C0-11628BB32A49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B6DF-4EB3-82C0-11628BB32A4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B6DF-4EB3-82C0-11628BB32A4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B6DF-4EB3-82C0-11628BB32A4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B6DF-4EB3-82C0-11628BB32A4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B6DF-4EB3-82C0-11628BB32A4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B6DF-4EB3-82C0-11628BB32A49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(年間!$O$26,年間!$O$37:$O$38,年間!$O$49:$O$50,年間!$O$62)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B6DF-4EB3-82C0-11628BB32A49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093114841174985E-2"/>
          <c:y val="0.7969806047779171"/>
          <c:w val="0.91264211536771789"/>
          <c:h val="0.17188571241792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/>
              <a:t>固定費</a:t>
            </a:r>
          </a:p>
        </c:rich>
      </c:tx>
      <c:layout>
        <c:manualLayout>
          <c:xMode val="edge"/>
          <c:yMode val="edge"/>
          <c:x val="1.6584689866002131E-2"/>
          <c:y val="6.666749475200912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416077365481721"/>
          <c:y val="0.14477835725167323"/>
          <c:w val="0.75702849462045829"/>
          <c:h val="0.5105540727762522"/>
        </c:manualLayout>
      </c:layout>
      <c:doughnutChart>
        <c:varyColors val="1"/>
        <c:ser>
          <c:idx val="39"/>
          <c:order val="5"/>
          <c:tx>
            <c:strRef>
              <c:f>年間!$I$4</c:f>
              <c:strCache>
                <c:ptCount val="1"/>
                <c:pt idx="0">
                  <c:v>6月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6A-1643-45A4-AF32-FEDF6423EA9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6C-1643-45A4-AF32-FEDF6423EA98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6E-1643-45A4-AF32-FEDF6423EA9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70-1643-45A4-AF32-FEDF6423EA9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72-1643-45A4-AF32-FEDF6423EA98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74-1643-45A4-AF32-FEDF6423EA98}"/>
              </c:ext>
            </c:extLst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76-1643-45A4-AF32-FEDF6423EA98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73-FF66-3746-A239-C9CFFEA02B07}"/>
              </c:ext>
            </c:extLst>
          </c:dPt>
          <c:dPt>
            <c:idx val="8"/>
            <c:bubble3D val="0"/>
            <c:spPr>
              <a:solidFill>
                <a:srgbClr val="D6E0FE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75-FF66-3746-A239-C9CFFEA02B07}"/>
              </c:ext>
            </c:extLst>
          </c:dPt>
          <c:dPt>
            <c:idx val="9"/>
            <c:bubble3D val="0"/>
            <c:spPr>
              <a:solidFill>
                <a:srgbClr val="F0D1F0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77-FF66-3746-A239-C9CFFEA02B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年間!$C$39:$C$49</c15:sqref>
                  </c15:fullRef>
                </c:ext>
              </c:extLst>
              <c:f>年間!$C$39:$C$48</c:f>
              <c:strCache>
                <c:ptCount val="1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年間!$I$39:$I$49</c15:sqref>
                  </c15:fullRef>
                </c:ext>
              </c:extLst>
              <c:f>年間!$I$39:$I$48</c:f>
              <c:numCache>
                <c:formatCode>"¥"#,##0_);[Red]\("¥"#,##0\)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7D-1643-45A4-AF32-FEDF6423E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34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5B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1643-45A4-AF32-FEDF6423EA9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1643-45A4-AF32-FEDF6423EA9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1643-45A4-AF32-FEDF6423EA9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1643-45A4-AF32-FEDF6423EA9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1643-45A4-AF32-FEDF6423EA9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1643-45A4-AF32-FEDF6423EA9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1643-45A4-AF32-FEDF6423EA9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3-FF66-3746-A239-C9CFFEA02B07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FF66-3746-A239-C9CFFEA02B07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FF66-3746-A239-C9CFFEA02B07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年間!$D$39:$D$49</c15:sqref>
                        </c15:fullRef>
                        <c15:formulaRef>
                          <c15:sqref>年間!$D$39:$D$48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4-1643-45A4-AF32-FEDF6423EA98}"/>
                  </c:ext>
                </c:extLst>
              </c15:ser>
            </c15:filteredPieSeries>
            <c15:filteredPieSeries>
              <c15:ser>
                <c:idx val="35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1643-45A4-AF32-FEDF6423EA9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1643-45A4-AF32-FEDF6423EA9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1643-45A4-AF32-FEDF6423EA9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1643-45A4-AF32-FEDF6423EA9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1643-45A4-AF32-FEDF6423EA9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1643-45A4-AF32-FEDF6423EA9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1643-45A4-AF32-FEDF6423EA9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FF66-3746-A239-C9CFFEA02B07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FF66-3746-A239-C9CFFEA02B07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FF66-3746-A239-C9CFFEA02B07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年間!$E$39:$E$49</c15:sqref>
                        </c15:fullRef>
                        <c15:formulaRef>
                          <c15:sqref>年間!$E$39:$E$48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9-1643-45A4-AF32-FEDF6423EA98}"/>
                  </c:ext>
                </c:extLst>
              </c15:ser>
            </c15:filteredPieSeries>
            <c15:filteredPieSeries>
              <c15:ser>
                <c:idx val="3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1643-45A4-AF32-FEDF6423EA9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1643-45A4-AF32-FEDF6423EA9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1643-45A4-AF32-FEDF6423EA9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1643-45A4-AF32-FEDF6423EA9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1643-45A4-AF32-FEDF6423EA9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1643-45A4-AF32-FEDF6423EA9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1643-45A4-AF32-FEDF6423EA9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FF66-3746-A239-C9CFFEA02B07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FF66-3746-A239-C9CFFEA02B07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FF66-3746-A239-C9CFFEA02B07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年間!$F$39:$F$49</c15:sqref>
                        </c15:fullRef>
                        <c15:formulaRef>
                          <c15:sqref>年間!$F$39:$F$48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3E-1643-45A4-AF32-FEDF6423EA98}"/>
                  </c:ext>
                </c:extLst>
              </c15:ser>
            </c15:filteredPieSeries>
            <c15:filteredPieSeries>
              <c15:ser>
                <c:idx val="3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1643-45A4-AF32-FEDF6423EA9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1643-45A4-AF32-FEDF6423EA9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1643-45A4-AF32-FEDF6423EA9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1643-45A4-AF32-FEDF6423EA9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1643-45A4-AF32-FEDF6423EA9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1643-45A4-AF32-FEDF6423EA9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1643-45A4-AF32-FEDF6423EA9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FF66-3746-A239-C9CFFEA02B07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FF66-3746-A239-C9CFFEA02B07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FF66-3746-A239-C9CFFEA02B07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年間!$G$39:$G$49</c15:sqref>
                        </c15:fullRef>
                        <c15:formulaRef>
                          <c15:sqref>年間!$G$39:$G$48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53-1643-45A4-AF32-FEDF6423EA98}"/>
                  </c:ext>
                </c:extLst>
              </c15:ser>
            </c15:filteredPieSeries>
            <c15:filteredPieSeries>
              <c15:ser>
                <c:idx val="38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EC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1643-45A4-AF32-FEDF6423EA9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1643-45A4-AF32-FEDF6423EA9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1643-45A4-AF32-FEDF6423EA9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1643-45A4-AF32-FEDF6423EA9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1643-45A4-AF32-FEDF6423EA9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5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1643-45A4-AF32-FEDF6423EA9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6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1643-45A4-AF32-FEDF6423EA9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FF66-3746-A239-C9CFFEA02B07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FF66-3746-A239-C9CFFEA02B07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FF66-3746-A239-C9CFFEA02B07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年間!$H$39:$H$49</c15:sqref>
                        </c15:fullRef>
                        <c15:formulaRef>
                          <c15:sqref>年間!$H$39:$H$48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68-1643-45A4-AF32-FEDF6423EA98}"/>
                  </c:ext>
                </c:extLst>
              </c15:ser>
            </c15:filteredPieSeries>
            <c15:filteredPieSeries>
              <c15:ser>
                <c:idx val="4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1643-45A4-AF32-FEDF6423EA9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1643-45A4-AF32-FEDF6423EA9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1643-45A4-AF32-FEDF6423EA9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1643-45A4-AF32-FEDF6423EA9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1643-45A4-AF32-FEDF6423EA9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1643-45A4-AF32-FEDF6423EA9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1643-45A4-AF32-FEDF6423EA9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FF66-3746-A239-C9CFFEA02B07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FF66-3746-A239-C9CFFEA02B07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FF66-3746-A239-C9CFFEA02B07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年間!$J$39:$J$49</c15:sqref>
                        </c15:fullRef>
                        <c15:formulaRef>
                          <c15:sqref>年間!$J$39:$J$48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92-1643-45A4-AF32-FEDF6423EA98}"/>
                  </c:ext>
                </c:extLst>
              </c15:ser>
            </c15:filteredPieSeries>
            <c15:filteredPieSeries>
              <c15:ser>
                <c:idx val="4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1643-45A4-AF32-FEDF6423EA9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1643-45A4-AF32-FEDF6423EA9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1643-45A4-AF32-FEDF6423EA9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1643-45A4-AF32-FEDF6423EA9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1643-45A4-AF32-FEDF6423EA9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1643-45A4-AF32-FEDF6423EA9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0-1643-45A4-AF32-FEDF6423EA9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FF66-3746-A239-C9CFFEA02B07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FF66-3746-A239-C9CFFEA02B07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FF66-3746-A239-C9CFFEA02B07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年間!$K$39:$K$49</c15:sqref>
                        </c15:fullRef>
                        <c15:formulaRef>
                          <c15:sqref>年間!$K$39:$K$48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A7-1643-45A4-AF32-FEDF6423EA98}"/>
                  </c:ext>
                </c:extLst>
              </c15:ser>
            </c15:filteredPieSeries>
            <c15:filteredPieSeries>
              <c15:ser>
                <c:idx val="4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1643-45A4-AF32-FEDF6423EA9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1643-45A4-AF32-FEDF6423EA9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1643-45A4-AF32-FEDF6423EA9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1643-45A4-AF32-FEDF6423EA9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1643-45A4-AF32-FEDF6423EA9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1643-45A4-AF32-FEDF6423EA9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5-1643-45A4-AF32-FEDF6423EA9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FF66-3746-A239-C9CFFEA02B07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FF66-3746-A239-C9CFFEA02B07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FF66-3746-A239-C9CFFEA02B07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年間!$L$39:$L$49</c15:sqref>
                        </c15:fullRef>
                        <c15:formulaRef>
                          <c15:sqref>年間!$L$39:$L$48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BC-1643-45A4-AF32-FEDF6423EA98}"/>
                  </c:ext>
                </c:extLst>
              </c15:ser>
            </c15:filteredPieSeries>
            <c15:filteredPieSeries>
              <c15:ser>
                <c:idx val="4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1643-45A4-AF32-FEDF6423EA9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1643-45A4-AF32-FEDF6423EA9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1643-45A4-AF32-FEDF6423EA9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1643-45A4-AF32-FEDF6423EA9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1643-45A4-AF32-FEDF6423EA9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1643-45A4-AF32-FEDF6423EA9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A-1643-45A4-AF32-FEDF6423EA9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3-FF66-3746-A239-C9CFFEA02B07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FF66-3746-A239-C9CFFEA02B07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FF66-3746-A239-C9CFFEA02B07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年間!$M$39:$M$49</c15:sqref>
                        </c15:fullRef>
                        <c15:formulaRef>
                          <c15:sqref>年間!$M$39:$M$48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D1-1643-45A4-AF32-FEDF6423EA98}"/>
                  </c:ext>
                </c:extLst>
              </c15:ser>
            </c15:filteredPieSeries>
            <c15:filteredPieSeries>
              <c15:ser>
                <c:idx val="4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1643-45A4-AF32-FEDF6423EA9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1643-45A4-AF32-FEDF6423EA9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1643-45A4-AF32-FEDF6423EA9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1643-45A4-AF32-FEDF6423EA9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1643-45A4-AF32-FEDF6423EA9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1643-45A4-AF32-FEDF6423EA9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1643-45A4-AF32-FEDF6423EA9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FF66-3746-A239-C9CFFEA02B07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FF66-3746-A239-C9CFFEA02B07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FF66-3746-A239-C9CFFEA02B07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年間!$N$39:$N$49</c15:sqref>
                        </c15:fullRef>
                        <c15:formulaRef>
                          <c15:sqref>年間!$N$39:$N$48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E6-1643-45A4-AF32-FEDF6423EA98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1643-45A4-AF32-FEDF6423EA9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1643-45A4-AF32-FEDF6423EA9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1643-45A4-AF32-FEDF6423EA9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1643-45A4-AF32-FEDF6423EA9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1643-45A4-AF32-FEDF6423EA9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1643-45A4-AF32-FEDF6423EA9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1643-45A4-AF32-FEDF6423EA9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FF66-3746-A239-C9CFFEA02B07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FF66-3746-A239-C9CFFEA02B07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FF66-3746-A239-C9CFFEA02B07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年間!$O$39:$O$49</c15:sqref>
                        </c15:fullRef>
                        <c15:formulaRef>
                          <c15:sqref>年間!$O$39:$O$48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FB-1643-45A4-AF32-FEDF6423EA98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573788041894408E-2"/>
          <c:y val="0.73440010652495136"/>
          <c:w val="0.95532198765244047"/>
          <c:h val="0.263459954269792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/>
              <a:t>変動費</a:t>
            </a:r>
          </a:p>
        </c:rich>
      </c:tx>
      <c:layout>
        <c:manualLayout>
          <c:xMode val="edge"/>
          <c:yMode val="edge"/>
          <c:x val="5.9014689828373297E-3"/>
          <c:y val="5.764473414210853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465516635189391E-2"/>
          <c:y val="0.12564774684976124"/>
          <c:w val="0.84393841998040386"/>
          <c:h val="0.51028914208013032"/>
        </c:manualLayout>
      </c:layout>
      <c:doughnutChart>
        <c:varyColors val="1"/>
        <c:ser>
          <c:idx val="52"/>
          <c:order val="5"/>
          <c:tx>
            <c:strRef>
              <c:f>年間!$I$4</c:f>
              <c:strCache>
                <c:ptCount val="1"/>
                <c:pt idx="0">
                  <c:v>6月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6A-4127-4958-A21C-B78E2AC8C7B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6C-4127-4958-A21C-B78E2AC8C7B8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6E-4127-4958-A21C-B78E2AC8C7B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70-4127-4958-A21C-B78E2AC8C7B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72-4127-4958-A21C-B78E2AC8C7B8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74-4127-4958-A21C-B78E2AC8C7B8}"/>
              </c:ext>
            </c:extLst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76-4127-4958-A21C-B78E2AC8C7B8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73-07AE-A04E-B601-C4353F1D7AF5}"/>
              </c:ext>
            </c:extLst>
          </c:dPt>
          <c:dPt>
            <c:idx val="8"/>
            <c:bubble3D val="0"/>
            <c:spPr>
              <a:solidFill>
                <a:srgbClr val="D6E0FE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75-07AE-A04E-B601-C4353F1D7AF5}"/>
              </c:ext>
            </c:extLst>
          </c:dPt>
          <c:dPt>
            <c:idx val="9"/>
            <c:bubble3D val="0"/>
            <c:spPr>
              <a:solidFill>
                <a:srgbClr val="F0D1F0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77-07AE-A04E-B601-C4353F1D7A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年間!$C$52:$C$62</c15:sqref>
                  </c15:fullRef>
                </c:ext>
              </c:extLst>
              <c:f>年間!$C$52:$C$61</c:f>
              <c:strCache>
                <c:ptCount val="1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年間!$I$52:$I$62</c15:sqref>
                  </c15:fullRef>
                </c:ext>
              </c:extLst>
              <c:f>年間!$I$52:$I$61</c:f>
              <c:numCache>
                <c:formatCode>"¥"#,##0_);[Red]\("¥"#,##0\)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&quot;¥&quot;#,##0_);\(&quot;¥&quot;#,##0\)">
                  <c:v>0</c:v>
                </c:pt>
                <c:pt idx="4" formatCode="&quot;¥&quot;#,##0_);\(&quot;¥&quot;#,##0\)">
                  <c:v>0</c:v>
                </c:pt>
                <c:pt idx="5" formatCode="&quot;¥&quot;#,##0_);\(&quot;¥&quot;#,##0\)">
                  <c:v>0</c:v>
                </c:pt>
                <c:pt idx="6" formatCode="&quot;¥&quot;#,##0_);\(&quot;¥&quot;#,##0\)">
                  <c:v>0</c:v>
                </c:pt>
                <c:pt idx="7" formatCode="&quot;¥&quot;#,##0_);\(&quot;¥&quot;#,##0\)">
                  <c:v>0</c:v>
                </c:pt>
                <c:pt idx="8" formatCode="&quot;¥&quot;#,##0_);\(&quot;¥&quot;#,##0\)">
                  <c:v>0</c:v>
                </c:pt>
                <c:pt idx="9" formatCode="&quot;¥&quot;#,##0_);\(&quot;¥&quot;#,##0\)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7D-4127-4958-A21C-B78E2AC8C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47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E39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4127-4958-A21C-B78E2AC8C7B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4127-4958-A21C-B78E2AC8C7B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1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4127-4958-A21C-B78E2AC8C7B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4127-4958-A21C-B78E2AC8C7B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4127-4958-A21C-B78E2AC8C7B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4127-4958-A21C-B78E2AC8C7B8}"/>
                    </c:ext>
                  </c:extLst>
                </c:dPt>
                <c:dPt>
                  <c:idx val="6"/>
                  <c:bubble3D val="0"/>
                  <c:spPr>
                    <a:solidFill>
                      <a:srgbClr val="F0D1F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4127-4958-A21C-B78E2AC8C7B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3-07AE-A04E-B601-C4353F1D7AF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07AE-A04E-B601-C4353F1D7AF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07AE-A04E-B601-C4353F1D7AF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年間!$D$52:$D$62</c15:sqref>
                        </c15:fullRef>
                        <c15:formulaRef>
                          <c15:sqref>年間!$D$52:$D$61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4-4127-4958-A21C-B78E2AC8C7B8}"/>
                  </c:ext>
                </c:extLst>
              </c15:ser>
            </c15:filteredPieSeries>
            <c15:filteredPieSeries>
              <c15:ser>
                <c:idx val="48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4127-4958-A21C-B78E2AC8C7B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4127-4958-A21C-B78E2AC8C7B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4127-4958-A21C-B78E2AC8C7B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4127-4958-A21C-B78E2AC8C7B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4127-4958-A21C-B78E2AC8C7B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4127-4958-A21C-B78E2AC8C7B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4127-4958-A21C-B78E2AC8C7B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07AE-A04E-B601-C4353F1D7AF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07AE-A04E-B601-C4353F1D7AF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07AE-A04E-B601-C4353F1D7AF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年間!$E$52:$E$62</c15:sqref>
                        </c15:fullRef>
                        <c15:formulaRef>
                          <c15:sqref>年間!$E$52:$E$61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9-4127-4958-A21C-B78E2AC8C7B8}"/>
                  </c:ext>
                </c:extLst>
              </c15:ser>
            </c15:filteredPieSeries>
            <c15:filteredPieSeries>
              <c15:ser>
                <c:idx val="49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4127-4958-A21C-B78E2AC8C7B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4127-4958-A21C-B78E2AC8C7B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4127-4958-A21C-B78E2AC8C7B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4127-4958-A21C-B78E2AC8C7B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4127-4958-A21C-B78E2AC8C7B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4127-4958-A21C-B78E2AC8C7B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4127-4958-A21C-B78E2AC8C7B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07AE-A04E-B601-C4353F1D7AF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07AE-A04E-B601-C4353F1D7AF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07AE-A04E-B601-C4353F1D7AF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年間!$F$52:$F$62</c15:sqref>
                        </c15:fullRef>
                        <c15:formulaRef>
                          <c15:sqref>年間!$F$52:$F$61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3E-4127-4958-A21C-B78E2AC8C7B8}"/>
                  </c:ext>
                </c:extLst>
              </c15:ser>
            </c15:filteredPieSeries>
            <c15:filteredPieSeries>
              <c15:ser>
                <c:idx val="5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4127-4958-A21C-B78E2AC8C7B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4127-4958-A21C-B78E2AC8C7B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4127-4958-A21C-B78E2AC8C7B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4127-4958-A21C-B78E2AC8C7B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4127-4958-A21C-B78E2AC8C7B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4127-4958-A21C-B78E2AC8C7B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4127-4958-A21C-B78E2AC8C7B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07AE-A04E-B601-C4353F1D7AF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07AE-A04E-B601-C4353F1D7AF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07AE-A04E-B601-C4353F1D7AF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年間!$G$52:$G$62</c15:sqref>
                        </c15:fullRef>
                        <c15:formulaRef>
                          <c15:sqref>年間!$G$52:$G$61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53-4127-4958-A21C-B78E2AC8C7B8}"/>
                  </c:ext>
                </c:extLst>
              </c15:ser>
            </c15:filteredPieSeries>
            <c15:filteredPieSeries>
              <c15:ser>
                <c:idx val="5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EC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4127-4958-A21C-B78E2AC8C7B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4127-4958-A21C-B78E2AC8C7B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4127-4958-A21C-B78E2AC8C7B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4127-4958-A21C-B78E2AC8C7B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4127-4958-A21C-B78E2AC8C7B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5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4127-4958-A21C-B78E2AC8C7B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6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4127-4958-A21C-B78E2AC8C7B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07AE-A04E-B601-C4353F1D7AF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07AE-A04E-B601-C4353F1D7AF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07AE-A04E-B601-C4353F1D7AF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年間!$H$52:$H$62</c15:sqref>
                        </c15:fullRef>
                        <c15:formulaRef>
                          <c15:sqref>年間!$H$52:$H$61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68-4127-4958-A21C-B78E2AC8C7B8}"/>
                  </c:ext>
                </c:extLst>
              </c15:ser>
            </c15:filteredPieSeries>
            <c15:filteredPieSeries>
              <c15:ser>
                <c:idx val="53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4127-4958-A21C-B78E2AC8C7B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4127-4958-A21C-B78E2AC8C7B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4127-4958-A21C-B78E2AC8C7B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4127-4958-A21C-B78E2AC8C7B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4127-4958-A21C-B78E2AC8C7B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4127-4958-A21C-B78E2AC8C7B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4127-4958-A21C-B78E2AC8C7B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07AE-A04E-B601-C4353F1D7AF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07AE-A04E-B601-C4353F1D7AF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07AE-A04E-B601-C4353F1D7AF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年間!$J$52:$J$62</c15:sqref>
                        </c15:fullRef>
                        <c15:formulaRef>
                          <c15:sqref>年間!$J$52:$J$61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92-4127-4958-A21C-B78E2AC8C7B8}"/>
                  </c:ext>
                </c:extLst>
              </c15:ser>
            </c15:filteredPieSeries>
            <c15:filteredPieSeries>
              <c15:ser>
                <c:idx val="5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4127-4958-A21C-B78E2AC8C7B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4127-4958-A21C-B78E2AC8C7B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4127-4958-A21C-B78E2AC8C7B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4127-4958-A21C-B78E2AC8C7B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4127-4958-A21C-B78E2AC8C7B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4127-4958-A21C-B78E2AC8C7B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0-4127-4958-A21C-B78E2AC8C7B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07AE-A04E-B601-C4353F1D7AF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07AE-A04E-B601-C4353F1D7AF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07AE-A04E-B601-C4353F1D7AF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年間!$K$52:$K$62</c15:sqref>
                        </c15:fullRef>
                        <c15:formulaRef>
                          <c15:sqref>年間!$K$52:$K$61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A7-4127-4958-A21C-B78E2AC8C7B8}"/>
                  </c:ext>
                </c:extLst>
              </c15:ser>
            </c15:filteredPieSeries>
            <c15:filteredPieSeries>
              <c15:ser>
                <c:idx val="5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4127-4958-A21C-B78E2AC8C7B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4127-4958-A21C-B78E2AC8C7B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4127-4958-A21C-B78E2AC8C7B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4127-4958-A21C-B78E2AC8C7B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4127-4958-A21C-B78E2AC8C7B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4127-4958-A21C-B78E2AC8C7B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5-4127-4958-A21C-B78E2AC8C7B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07AE-A04E-B601-C4353F1D7AF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07AE-A04E-B601-C4353F1D7AF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07AE-A04E-B601-C4353F1D7AF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年間!$L$52:$L$62</c15:sqref>
                        </c15:fullRef>
                        <c15:formulaRef>
                          <c15:sqref>年間!$L$52:$L$61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BC-4127-4958-A21C-B78E2AC8C7B8}"/>
                  </c:ext>
                </c:extLst>
              </c15:ser>
            </c15:filteredPieSeries>
            <c15:filteredPieSeries>
              <c15:ser>
                <c:idx val="5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4127-4958-A21C-B78E2AC8C7B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4127-4958-A21C-B78E2AC8C7B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4127-4958-A21C-B78E2AC8C7B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4127-4958-A21C-B78E2AC8C7B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4127-4958-A21C-B78E2AC8C7B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4127-4958-A21C-B78E2AC8C7B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A-4127-4958-A21C-B78E2AC8C7B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3-07AE-A04E-B601-C4353F1D7AF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07AE-A04E-B601-C4353F1D7AF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07AE-A04E-B601-C4353F1D7AF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年間!$M$52:$M$62</c15:sqref>
                        </c15:fullRef>
                        <c15:formulaRef>
                          <c15:sqref>年間!$M$52:$M$61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D1-4127-4958-A21C-B78E2AC8C7B8}"/>
                  </c:ext>
                </c:extLst>
              </c15:ser>
            </c15:filteredPieSeries>
            <c15:filteredPieSeries>
              <c15:ser>
                <c:idx val="57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4127-4958-A21C-B78E2AC8C7B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4127-4958-A21C-B78E2AC8C7B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4127-4958-A21C-B78E2AC8C7B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4127-4958-A21C-B78E2AC8C7B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4127-4958-A21C-B78E2AC8C7B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4127-4958-A21C-B78E2AC8C7B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4127-4958-A21C-B78E2AC8C7B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07AE-A04E-B601-C4353F1D7AF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07AE-A04E-B601-C4353F1D7AF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07AE-A04E-B601-C4353F1D7AF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年間!$N$52:$N$62</c15:sqref>
                        </c15:fullRef>
                        <c15:formulaRef>
                          <c15:sqref>年間!$N$52:$N$61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E6-4127-4958-A21C-B78E2AC8C7B8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4127-4958-A21C-B78E2AC8C7B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4127-4958-A21C-B78E2AC8C7B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4127-4958-A21C-B78E2AC8C7B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4127-4958-A21C-B78E2AC8C7B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4127-4958-A21C-B78E2AC8C7B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4127-4958-A21C-B78E2AC8C7B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4127-4958-A21C-B78E2AC8C7B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07AE-A04E-B601-C4353F1D7AF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07AE-A04E-B601-C4353F1D7AF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07AE-A04E-B601-C4353F1D7AF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年間!$O$52:$O$62</c15:sqref>
                        </c15:fullRef>
                        <c15:formulaRef>
                          <c15:sqref>年間!$O$52:$O$61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FB-4127-4958-A21C-B78E2AC8C7B8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694522557161594E-2"/>
          <c:y val="0.73658923402399001"/>
          <c:w val="0.9502287957046206"/>
          <c:h val="0.247754106106655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53977407901387"/>
          <c:y val="2.1670769205343918E-2"/>
          <c:w val="0.80387193420088621"/>
          <c:h val="0.33255078560639212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'6月'!$F$29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'6月'!$G$19:$K$19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'6月'!$G$29:$K$29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CDD-48DE-A0B7-10E53530CDA6}"/>
            </c:ext>
          </c:extLst>
        </c:ser>
        <c:ser>
          <c:idx val="8"/>
          <c:order val="1"/>
          <c:tx>
            <c:strRef>
              <c:f>'6月'!$F$28</c:f>
              <c:strCache>
                <c:ptCount val="1"/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cat>
            <c:strRef>
              <c:f>'6月'!$G$19:$K$19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'6月'!$G$28:$K$28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CDD-48DE-A0B7-10E53530CDA6}"/>
            </c:ext>
          </c:extLst>
        </c:ser>
        <c:ser>
          <c:idx val="7"/>
          <c:order val="2"/>
          <c:tx>
            <c:strRef>
              <c:f>'6月'!$F$27</c:f>
              <c:strCache>
                <c:ptCount val="1"/>
              </c:strCache>
            </c:strRef>
          </c:tx>
          <c:spPr>
            <a:solidFill>
              <a:srgbClr val="F0D1F0"/>
            </a:solidFill>
            <a:ln>
              <a:noFill/>
            </a:ln>
            <a:effectLst/>
          </c:spPr>
          <c:invertIfNegative val="0"/>
          <c:cat>
            <c:strRef>
              <c:f>'6月'!$G$19:$K$19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'6月'!$G$27:$K$27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CDD-48DE-A0B7-10E53530CDA6}"/>
            </c:ext>
          </c:extLst>
        </c:ser>
        <c:ser>
          <c:idx val="6"/>
          <c:order val="3"/>
          <c:tx>
            <c:strRef>
              <c:f>'6月'!$F$26</c:f>
              <c:strCache>
                <c:ptCount val="1"/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'6月'!$G$19:$K$19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'6月'!$G$26:$K$26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CDD-48DE-A0B7-10E53530CDA6}"/>
            </c:ext>
          </c:extLst>
        </c:ser>
        <c:ser>
          <c:idx val="5"/>
          <c:order val="4"/>
          <c:tx>
            <c:strRef>
              <c:f>'6月'!$F$25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'6月'!$G$19:$K$19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'6月'!$G$25:$K$25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DD-48DE-A0B7-10E53530CDA6}"/>
            </c:ext>
          </c:extLst>
        </c:ser>
        <c:ser>
          <c:idx val="4"/>
          <c:order val="5"/>
          <c:tx>
            <c:strRef>
              <c:f>'6月'!$F$24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'6月'!$G$19:$K$19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'6月'!$G$24:$K$24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DD-48DE-A0B7-10E53530CDA6}"/>
            </c:ext>
          </c:extLst>
        </c:ser>
        <c:ser>
          <c:idx val="3"/>
          <c:order val="6"/>
          <c:tx>
            <c:strRef>
              <c:f>'6月'!$F$23</c:f>
              <c:strCache>
                <c:ptCount val="1"/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'6月'!$G$19:$K$19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'6月'!$G$23:$K$23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DD-48DE-A0B7-10E53530CDA6}"/>
            </c:ext>
          </c:extLst>
        </c:ser>
        <c:ser>
          <c:idx val="2"/>
          <c:order val="7"/>
          <c:tx>
            <c:strRef>
              <c:f>'6月'!$F$22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'6月'!$G$19:$K$19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'6月'!$G$22:$K$22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DD-48DE-A0B7-10E53530CDA6}"/>
            </c:ext>
          </c:extLst>
        </c:ser>
        <c:ser>
          <c:idx val="1"/>
          <c:order val="8"/>
          <c:tx>
            <c:strRef>
              <c:f>'6月'!$F$21</c:f>
              <c:strCache>
                <c:ptCount val="1"/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'6月'!$G$19:$K$19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'6月'!$G$21:$K$21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DD-48DE-A0B7-10E53530CDA6}"/>
            </c:ext>
          </c:extLst>
        </c:ser>
        <c:ser>
          <c:idx val="0"/>
          <c:order val="9"/>
          <c:tx>
            <c:strRef>
              <c:f>'6月'!$F$20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'6月'!$G$19:$K$19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'6月'!$G$20:$K$20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DD-48DE-A0B7-10E53530C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7953872"/>
        <c:axId val="897963056"/>
      </c:barChart>
      <c:lineChart>
        <c:grouping val="stacked"/>
        <c:varyColors val="0"/>
        <c:ser>
          <c:idx val="10"/>
          <c:order val="10"/>
          <c:tx>
            <c:strRef>
              <c:f>'6月'!$F$30</c:f>
              <c:strCache>
                <c:ptCount val="1"/>
                <c:pt idx="0">
                  <c:v>合計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'6月'!$G$19:$K$19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'6月'!$G$30:$K$30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CDD-48DE-A0B7-10E53530C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3872"/>
        <c:axId val="897963056"/>
      </c:lineChart>
      <c:catAx>
        <c:axId val="89795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63056"/>
        <c:crosses val="autoZero"/>
        <c:auto val="1"/>
        <c:lblAlgn val="ctr"/>
        <c:lblOffset val="100"/>
        <c:noMultiLvlLbl val="0"/>
      </c:catAx>
      <c:valAx>
        <c:axId val="897963056"/>
        <c:scaling>
          <c:orientation val="minMax"/>
        </c:scaling>
        <c:delete val="0"/>
        <c:axPos val="l"/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53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705883648699251E-2"/>
          <c:y val="0.10230524364463599"/>
          <c:w val="0.96596383020904442"/>
          <c:h val="0.495338609586881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'7月'!$B$37</c:f>
              <c:strCache>
                <c:ptCount val="1"/>
                <c:pt idx="0">
                  <c:v>収入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'7月'!$C$37:$D$37</c:f>
              <c:numCache>
                <c:formatCode>"¥"#,##0_);[Red]\("¥"#,##0\)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EA-4292-8F86-BADEC0E156DD}"/>
            </c:ext>
          </c:extLst>
        </c:ser>
        <c:ser>
          <c:idx val="1"/>
          <c:order val="1"/>
          <c:tx>
            <c:strRef>
              <c:f>'7月'!$B$38</c:f>
              <c:strCache>
                <c:ptCount val="1"/>
                <c:pt idx="0">
                  <c:v>税金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'7月'!$C$38:$D$38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EA-4292-8F86-BADEC0E156DD}"/>
            </c:ext>
          </c:extLst>
        </c:ser>
        <c:ser>
          <c:idx val="2"/>
          <c:order val="2"/>
          <c:tx>
            <c:strRef>
              <c:f>'7月'!$B$39</c:f>
              <c:strCache>
                <c:ptCount val="1"/>
                <c:pt idx="0">
                  <c:v>貯蓄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'7月'!$C$39:$D$39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EA-4292-8F86-BADEC0E156DD}"/>
            </c:ext>
          </c:extLst>
        </c:ser>
        <c:ser>
          <c:idx val="3"/>
          <c:order val="3"/>
          <c:tx>
            <c:strRef>
              <c:f>'7月'!$B$40</c:f>
              <c:strCache>
                <c:ptCount val="1"/>
                <c:pt idx="0">
                  <c:v>自己投資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'7月'!$C$40:$D$40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EA-4292-8F86-BADEC0E156DD}"/>
            </c:ext>
          </c:extLst>
        </c:ser>
        <c:ser>
          <c:idx val="4"/>
          <c:order val="4"/>
          <c:tx>
            <c:strRef>
              <c:f>'7月'!$B$41</c:f>
              <c:strCache>
                <c:ptCount val="1"/>
                <c:pt idx="0">
                  <c:v>固定費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'7月'!$C$41:$D$41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EA-4292-8F86-BADEC0E156DD}"/>
            </c:ext>
          </c:extLst>
        </c:ser>
        <c:ser>
          <c:idx val="5"/>
          <c:order val="5"/>
          <c:tx>
            <c:strRef>
              <c:f>'7月'!$B$42</c:f>
              <c:strCache>
                <c:ptCount val="1"/>
                <c:pt idx="0">
                  <c:v>特別費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'7月'!$C$42:$D$42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EA-4292-8F86-BADEC0E156DD}"/>
            </c:ext>
          </c:extLst>
        </c:ser>
        <c:ser>
          <c:idx val="6"/>
          <c:order val="6"/>
          <c:tx>
            <c:strRef>
              <c:f>'7月'!$B$43</c:f>
              <c:strCache>
                <c:ptCount val="1"/>
                <c:pt idx="0">
                  <c:v>変動費</c:v>
                </c:pt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'7月'!$C$43:$D$43</c:f>
              <c:numCache>
                <c:formatCode>General</c:formatCode>
                <c:ptCount val="2"/>
                <c:pt idx="0" formatCode="&quot;¥&quot;#,##0_);[Red]\(&quot;¥&quot;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EA-4292-8F86-BADEC0E156DD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7"/>
        <c:overlap val="100"/>
        <c:axId val="622643864"/>
        <c:axId val="622644192"/>
      </c:barChart>
      <c:barChart>
        <c:barDir val="bar"/>
        <c:grouping val="stacked"/>
        <c:varyColors val="0"/>
        <c:ser>
          <c:idx val="7"/>
          <c:order val="7"/>
          <c:tx>
            <c:strRef>
              <c:f>'7月'!$B$44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3FEA-4292-8F86-BADEC0E156DD}"/>
              </c:ext>
            </c:extLst>
          </c:dPt>
          <c:dLbls>
            <c:dLbl>
              <c:idx val="0"/>
              <c:layout>
                <c:manualLayout>
                  <c:x val="0.47288885783396845"/>
                  <c:y val="1.91778130106883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2170407736194"/>
                      <c:h val="0.103408779075943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3FEA-4292-8F86-BADEC0E156DD}"/>
                </c:ext>
              </c:extLst>
            </c:dLbl>
            <c:dLbl>
              <c:idx val="1"/>
              <c:layout>
                <c:manualLayout>
                  <c:x val="0.48799024987880724"/>
                  <c:y val="-6.9388939039072284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24072075247263"/>
                      <c:h val="9.90140158342973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3FEA-4292-8F86-BADEC0E156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'7月'!$C$44:$D$44</c:f>
              <c:numCache>
                <c:formatCode>"¥"#,##0_);[Red]\("¥"#,##0\)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3FEA-4292-8F86-BADEC0E15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1179092536"/>
        <c:axId val="1179095160"/>
      </c:barChart>
      <c:catAx>
        <c:axId val="6226438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22644192"/>
        <c:crosses val="autoZero"/>
        <c:auto val="1"/>
        <c:lblAlgn val="ctr"/>
        <c:lblOffset val="100"/>
        <c:noMultiLvlLbl val="0"/>
      </c:catAx>
      <c:valAx>
        <c:axId val="622644192"/>
        <c:scaling>
          <c:orientation val="minMax"/>
        </c:scaling>
        <c:delete val="1"/>
        <c:axPos val="b"/>
        <c:numFmt formatCode="&quot;¥&quot;#,##0_);[Red]\(&quot;¥&quot;#,##0\)" sourceLinked="1"/>
        <c:majorTickMark val="none"/>
        <c:minorTickMark val="none"/>
        <c:tickLblPos val="nextTo"/>
        <c:crossAx val="622643864"/>
        <c:crosses val="autoZero"/>
        <c:crossBetween val="between"/>
      </c:valAx>
      <c:valAx>
        <c:axId val="1179095160"/>
        <c:scaling>
          <c:orientation val="minMax"/>
        </c:scaling>
        <c:delete val="1"/>
        <c:axPos val="t"/>
        <c:numFmt formatCode="&quot;¥&quot;#,##0_);[Red]\(&quot;¥&quot;#,##0\)" sourceLinked="1"/>
        <c:majorTickMark val="out"/>
        <c:minorTickMark val="none"/>
        <c:tickLblPos val="nextTo"/>
        <c:crossAx val="1179092536"/>
        <c:crosses val="max"/>
        <c:crossBetween val="between"/>
      </c:valAx>
      <c:catAx>
        <c:axId val="1179092536"/>
        <c:scaling>
          <c:orientation val="minMax"/>
        </c:scaling>
        <c:delete val="1"/>
        <c:axPos val="l"/>
        <c:majorTickMark val="out"/>
        <c:minorTickMark val="none"/>
        <c:tickLblPos val="nextTo"/>
        <c:crossAx val="1179095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5.5923904921678501E-2"/>
          <c:y val="0.75528606339475157"/>
          <c:w val="0.77021697468995753"/>
          <c:h val="0.215894301445461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218617053732198E-2"/>
          <c:y val="0.10616570585163299"/>
          <c:w val="0.9587813829462678"/>
          <c:h val="0.61409673460639802"/>
        </c:manualLayout>
      </c:layout>
      <c:doughnutChart>
        <c:varyColors val="1"/>
        <c:ser>
          <c:idx val="0"/>
          <c:order val="6"/>
          <c:tx>
            <c:strRef>
              <c:f>年間!$J$4</c:f>
              <c:strCache>
                <c:ptCount val="1"/>
                <c:pt idx="0">
                  <c:v>7月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F-78F3-4BA6-B2B3-04E3508E27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1-78F3-4BA6-B2B3-04E3508E272A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3-78F3-4BA6-B2B3-04E3508E272A}"/>
              </c:ext>
            </c:extLst>
          </c:dPt>
          <c:dPt>
            <c:idx val="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5-78F3-4BA6-B2B3-04E3508E272A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7-78F3-4BA6-B2B3-04E3508E272A}"/>
              </c:ext>
            </c:extLst>
          </c:dPt>
          <c:dPt>
            <c:idx val="5"/>
            <c:bubble3D val="0"/>
            <c:spPr>
              <a:solidFill>
                <a:srgbClr val="D6E0FE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9-78F3-4BA6-B2B3-04E3508E27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税金</c:v>
              </c:pt>
              <c:pt idx="1">
                <c:v>貯蓄</c:v>
              </c:pt>
              <c:pt idx="2">
                <c:v>自己投資</c:v>
              </c:pt>
              <c:pt idx="3">
                <c:v>固定費</c:v>
              </c:pt>
              <c:pt idx="4">
                <c:v>特別費</c:v>
              </c:pt>
              <c:pt idx="5">
                <c:v>変動費</c:v>
              </c:pt>
            </c:strLit>
          </c:cat>
          <c:val>
            <c:numRef>
              <c:f>(年間!$J$26,年間!$J$37:$J$38,年間!$J$49:$J$50,年間!$J$62)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5A-78F3-4BA6-B2B3-04E3508E2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2">
                        <a:lumMod val="9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78F3-4BA6-B2B3-04E3508E272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78F3-4BA6-B2B3-04E3508E272A}"/>
                    </c:ext>
                  </c:extLst>
                </c:dPt>
                <c:dPt>
                  <c:idx val="2"/>
                  <c:bubble3D val="0"/>
                  <c:explosion val="7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78F3-4BA6-B2B3-04E3508E272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78F3-4BA6-B2B3-04E3508E272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78F3-4BA6-B2B3-04E3508E272A}"/>
                    </c:ext>
                  </c:extLst>
                </c:dPt>
                <c:dPt>
                  <c:idx val="5"/>
                  <c:bubble3D val="0"/>
                  <c:spPr>
                    <a:solidFill>
                      <a:srgbClr val="D6E0F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78F3-4BA6-B2B3-04E3508E272A}"/>
                    </c:ext>
                  </c:extLst>
                </c:dPt>
                <c:dLbls>
                  <c:dLbl>
                    <c:idx val="2"/>
                    <c:layout>
                      <c:manualLayout>
                        <c:x val="4.1218617053732198E-2"/>
                        <c:y val="8.9444493353288024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78F3-4BA6-B2B3-04E3508E272A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7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ja-JP"/>
                      </a:p>
                    </c:txPr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>
                        <c15:layout>
                          <c:manualLayout>
                            <c:w val="0.28028659596537897"/>
                            <c:h val="0.25264900079232328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7-78F3-4BA6-B2B3-04E3508E272A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(年間!$D$26,年間!$D$37:$D$38,年間!$D$49:$D$50,年間!$D$62)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78F3-4BA6-B2B3-04E3508E272A}"/>
                  </c:ext>
                </c:extLst>
              </c15:ser>
            </c15:filteredPieSeries>
            <c15:filteredPieSeries>
              <c15:ser>
                <c:idx val="3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E-78F3-4BA6-B2B3-04E3508E272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0-78F3-4BA6-B2B3-04E3508E272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2-78F3-4BA6-B2B3-04E3508E272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4-78F3-4BA6-B2B3-04E3508E272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78F3-4BA6-B2B3-04E3508E272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78F3-4BA6-B2B3-04E3508E272A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(年間!$E$26,年間!$E$37:$E$38,年間!$E$49:$E$50,年間!$E$62)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78F3-4BA6-B2B3-04E3508E272A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78F3-4BA6-B2B3-04E3508E272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78F3-4BA6-B2B3-04E3508E272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78F3-4BA6-B2B3-04E3508E272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78F3-4BA6-B2B3-04E3508E272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78F3-4BA6-B2B3-04E3508E272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78F3-4BA6-B2B3-04E3508E272A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(年間!$F$26,年間!$F$37:$F$38,年間!$F$49:$F$50,年間!$F$62)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78F3-4BA6-B2B3-04E3508E272A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78F3-4BA6-B2B3-04E3508E272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78F3-4BA6-B2B3-04E3508E272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78F3-4BA6-B2B3-04E3508E272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78F3-4BA6-B2B3-04E3508E272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78F3-4BA6-B2B3-04E3508E272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78F3-4BA6-B2B3-04E3508E272A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(年間!$G$26,年間!$G$37:$G$38,年間!$G$49:$G$50,年間!$G$62)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78F3-4BA6-B2B3-04E3508E272A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78F3-4BA6-B2B3-04E3508E272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78F3-4BA6-B2B3-04E3508E272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78F3-4BA6-B2B3-04E3508E272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78F3-4BA6-B2B3-04E3508E272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78F3-4BA6-B2B3-04E3508E272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78F3-4BA6-B2B3-04E3508E272A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(年間!$H$26,年間!$H$37:$H$38,年間!$H$49:$H$50,年間!$H$62)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78F3-4BA6-B2B3-04E3508E272A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78F3-4BA6-B2B3-04E3508E272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78F3-4BA6-B2B3-04E3508E272A}"/>
                    </c:ext>
                  </c:extLst>
                </c:dPt>
                <c:dPt>
                  <c:idx val="2"/>
                  <c:bubble3D val="0"/>
                  <c:explosion val="9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78F3-4BA6-B2B3-04E3508E272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78F3-4BA6-B2B3-04E3508E272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78F3-4BA6-B2B3-04E3508E272A}"/>
                    </c:ext>
                  </c:extLst>
                </c:dPt>
                <c:dPt>
                  <c:idx val="5"/>
                  <c:bubble3D val="0"/>
                  <c:spPr>
                    <a:solidFill>
                      <a:srgbClr val="B3C1D7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78F3-4BA6-B2B3-04E3508E272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(年間!$I$26,年間!$I$37:$I$38,年間!$I$49:$I$50,年間!$I$62)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78F3-4BA6-B2B3-04E3508E272A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78F3-4BA6-B2B3-04E3508E272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78F3-4BA6-B2B3-04E3508E272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78F3-4BA6-B2B3-04E3508E272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78F3-4BA6-B2B3-04E3508E272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78F3-4BA6-B2B3-04E3508E272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78F3-4BA6-B2B3-04E3508E272A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(年間!$K$26,年間!$K$37:$K$38,年間!$K$49:$K$50,年間!$K$62)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78F3-4BA6-B2B3-04E3508E272A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78F3-4BA6-B2B3-04E3508E272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78F3-4BA6-B2B3-04E3508E272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78F3-4BA6-B2B3-04E3508E272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78F3-4BA6-B2B3-04E3508E272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78F3-4BA6-B2B3-04E3508E272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78F3-4BA6-B2B3-04E3508E272A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(年間!$L$26,年間!$L$37:$L$38,年間!$L$49:$L$50,年間!$L$62)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78F3-4BA6-B2B3-04E3508E272A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78F3-4BA6-B2B3-04E3508E272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78F3-4BA6-B2B3-04E3508E272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78F3-4BA6-B2B3-04E3508E272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78F3-4BA6-B2B3-04E3508E272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78F3-4BA6-B2B3-04E3508E272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78F3-4BA6-B2B3-04E3508E272A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(年間!$M$26,年間!$M$37:$M$38,年間!$M$49:$M$50,年間!$M$62)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78F3-4BA6-B2B3-04E3508E272A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78F3-4BA6-B2B3-04E3508E272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78F3-4BA6-B2B3-04E3508E272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78F3-4BA6-B2B3-04E3508E272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78F3-4BA6-B2B3-04E3508E272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78F3-4BA6-B2B3-04E3508E272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78F3-4BA6-B2B3-04E3508E272A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(年間!$N$26,年間!$N$37:$N$38,年間!$N$49:$N$50,年間!$N$62)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78F3-4BA6-B2B3-04E3508E272A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78F3-4BA6-B2B3-04E3508E272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78F3-4BA6-B2B3-04E3508E272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78F3-4BA6-B2B3-04E3508E272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78F3-4BA6-B2B3-04E3508E272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78F3-4BA6-B2B3-04E3508E272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78F3-4BA6-B2B3-04E3508E272A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(年間!$O$26,年間!$O$37:$O$38,年間!$O$49:$O$50,年間!$O$62)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78F3-4BA6-B2B3-04E3508E272A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4312451978565673E-2"/>
          <c:y val="0.78660271050986508"/>
          <c:w val="0.95459377252424116"/>
          <c:h val="0.182263606685978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/>
              <a:t>固定費</a:t>
            </a:r>
          </a:p>
        </c:rich>
      </c:tx>
      <c:layout>
        <c:manualLayout>
          <c:xMode val="edge"/>
          <c:yMode val="edge"/>
          <c:x val="1.6584689866002131E-2"/>
          <c:y val="6.666749475200912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8770847380947819"/>
          <c:y val="0.13635924232686272"/>
          <c:w val="0.75702849462045829"/>
          <c:h val="0.5105540727762522"/>
        </c:manualLayout>
      </c:layout>
      <c:doughnutChart>
        <c:varyColors val="1"/>
        <c:ser>
          <c:idx val="40"/>
          <c:order val="6"/>
          <c:tx>
            <c:strRef>
              <c:f>年間!$J$4</c:f>
              <c:strCache>
                <c:ptCount val="1"/>
                <c:pt idx="0">
                  <c:v>7月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7F-17C8-41CF-8039-3D4F320862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1-17C8-41CF-8039-3D4F3208629F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3-17C8-41CF-8039-3D4F320862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5-17C8-41CF-8039-3D4F320862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7-17C8-41CF-8039-3D4F3208629F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9-17C8-41CF-8039-3D4F3208629F}"/>
              </c:ext>
            </c:extLst>
          </c:dPt>
          <c:dPt>
            <c:idx val="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B-17C8-41CF-8039-3D4F3208629F}"/>
              </c:ext>
            </c:extLst>
          </c:dPt>
          <c:dPt>
            <c:idx val="7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7-0F08-B043-91C7-13FCDD79AF1D}"/>
              </c:ext>
            </c:extLst>
          </c:dPt>
          <c:dPt>
            <c:idx val="8"/>
            <c:bubble3D val="0"/>
            <c:spPr>
              <a:solidFill>
                <a:srgbClr val="D6E0FE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9-0F08-B043-91C7-13FCDD79AF1D}"/>
              </c:ext>
            </c:extLst>
          </c:dPt>
          <c:dPt>
            <c:idx val="9"/>
            <c:bubble3D val="0"/>
            <c:spPr>
              <a:solidFill>
                <a:srgbClr val="F0D1F0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B-0F08-B043-91C7-13FCDD79AF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年間!$C$39:$C$49</c15:sqref>
                  </c15:fullRef>
                </c:ext>
              </c:extLst>
              <c:f>年間!$C$39:$C$48</c:f>
              <c:strCache>
                <c:ptCount val="1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年間!$J$39:$J$49</c15:sqref>
                  </c15:fullRef>
                </c:ext>
              </c:extLst>
              <c:f>年間!$J$39:$J$48</c:f>
              <c:numCache>
                <c:formatCode>"¥"#,##0_);[Red]\("¥"#,##0\)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92-17C8-41CF-8039-3D4F32086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34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5B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17C8-41CF-8039-3D4F3208629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17C8-41CF-8039-3D4F3208629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17C8-41CF-8039-3D4F3208629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17C8-41CF-8039-3D4F3208629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17C8-41CF-8039-3D4F3208629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17C8-41CF-8039-3D4F3208629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17C8-41CF-8039-3D4F3208629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3-0F08-B043-91C7-13FCDD79AF1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0F08-B043-91C7-13FCDD79AF1D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0F08-B043-91C7-13FCDD79AF1D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年間!$D$39:$D$49</c15:sqref>
                        </c15:fullRef>
                        <c15:formulaRef>
                          <c15:sqref>年間!$D$39:$D$48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4-17C8-41CF-8039-3D4F3208629F}"/>
                  </c:ext>
                </c:extLst>
              </c15:ser>
            </c15:filteredPieSeries>
            <c15:filteredPieSeries>
              <c15:ser>
                <c:idx val="35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17C8-41CF-8039-3D4F3208629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17C8-41CF-8039-3D4F3208629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17C8-41CF-8039-3D4F3208629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17C8-41CF-8039-3D4F3208629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17C8-41CF-8039-3D4F3208629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17C8-41CF-8039-3D4F3208629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17C8-41CF-8039-3D4F3208629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0F08-B043-91C7-13FCDD79AF1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0F08-B043-91C7-13FCDD79AF1D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0F08-B043-91C7-13FCDD79AF1D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年間!$E$39:$E$49</c15:sqref>
                        </c15:fullRef>
                        <c15:formulaRef>
                          <c15:sqref>年間!$E$39:$E$48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9-17C8-41CF-8039-3D4F3208629F}"/>
                  </c:ext>
                </c:extLst>
              </c15:ser>
            </c15:filteredPieSeries>
            <c15:filteredPieSeries>
              <c15:ser>
                <c:idx val="3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17C8-41CF-8039-3D4F3208629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17C8-41CF-8039-3D4F3208629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17C8-41CF-8039-3D4F3208629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17C8-41CF-8039-3D4F3208629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17C8-41CF-8039-3D4F3208629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17C8-41CF-8039-3D4F3208629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17C8-41CF-8039-3D4F3208629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0F08-B043-91C7-13FCDD79AF1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0F08-B043-91C7-13FCDD79AF1D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0F08-B043-91C7-13FCDD79AF1D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年間!$F$39:$F$49</c15:sqref>
                        </c15:fullRef>
                        <c15:formulaRef>
                          <c15:sqref>年間!$F$39:$F$48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3E-17C8-41CF-8039-3D4F3208629F}"/>
                  </c:ext>
                </c:extLst>
              </c15:ser>
            </c15:filteredPieSeries>
            <c15:filteredPieSeries>
              <c15:ser>
                <c:idx val="3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17C8-41CF-8039-3D4F3208629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17C8-41CF-8039-3D4F3208629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17C8-41CF-8039-3D4F3208629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17C8-41CF-8039-3D4F3208629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17C8-41CF-8039-3D4F3208629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17C8-41CF-8039-3D4F3208629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17C8-41CF-8039-3D4F3208629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0F08-B043-91C7-13FCDD79AF1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0F08-B043-91C7-13FCDD79AF1D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0F08-B043-91C7-13FCDD79AF1D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年間!$G$39:$G$49</c15:sqref>
                        </c15:fullRef>
                        <c15:formulaRef>
                          <c15:sqref>年間!$G$39:$G$48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53-17C8-41CF-8039-3D4F3208629F}"/>
                  </c:ext>
                </c:extLst>
              </c15:ser>
            </c15:filteredPieSeries>
            <c15:filteredPieSeries>
              <c15:ser>
                <c:idx val="38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17C8-41CF-8039-3D4F3208629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17C8-41CF-8039-3D4F3208629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17C8-41CF-8039-3D4F3208629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17C8-41CF-8039-3D4F3208629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17C8-41CF-8039-3D4F3208629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17C8-41CF-8039-3D4F3208629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17C8-41CF-8039-3D4F3208629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0F08-B043-91C7-13FCDD79AF1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0F08-B043-91C7-13FCDD79AF1D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0F08-B043-91C7-13FCDD79AF1D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年間!$H$39:$H$49</c15:sqref>
                        </c15:fullRef>
                        <c15:formulaRef>
                          <c15:sqref>年間!$H$39:$H$48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68-17C8-41CF-8039-3D4F3208629F}"/>
                  </c:ext>
                </c:extLst>
              </c15:ser>
            </c15:filteredPieSeries>
            <c15:filteredPieSeries>
              <c15:ser>
                <c:idx val="39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EC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17C8-41CF-8039-3D4F3208629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17C8-41CF-8039-3D4F3208629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17C8-41CF-8039-3D4F3208629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17C8-41CF-8039-3D4F3208629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17C8-41CF-8039-3D4F3208629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5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17C8-41CF-8039-3D4F3208629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6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17C8-41CF-8039-3D4F3208629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0F08-B043-91C7-13FCDD79AF1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0F08-B043-91C7-13FCDD79AF1D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0F08-B043-91C7-13FCDD79AF1D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年間!$I$39:$I$49</c15:sqref>
                        </c15:fullRef>
                        <c15:formulaRef>
                          <c15:sqref>年間!$I$39:$I$48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7D-17C8-41CF-8039-3D4F3208629F}"/>
                  </c:ext>
                </c:extLst>
              </c15:ser>
            </c15:filteredPieSeries>
            <c15:filteredPieSeries>
              <c15:ser>
                <c:idx val="4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17C8-41CF-8039-3D4F3208629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17C8-41CF-8039-3D4F3208629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17C8-41CF-8039-3D4F3208629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17C8-41CF-8039-3D4F3208629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17C8-41CF-8039-3D4F3208629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17C8-41CF-8039-3D4F3208629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0-17C8-41CF-8039-3D4F3208629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0F08-B043-91C7-13FCDD79AF1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0F08-B043-91C7-13FCDD79AF1D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0F08-B043-91C7-13FCDD79AF1D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年間!$K$39:$K$49</c15:sqref>
                        </c15:fullRef>
                        <c15:formulaRef>
                          <c15:sqref>年間!$K$39:$K$48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A7-17C8-41CF-8039-3D4F3208629F}"/>
                  </c:ext>
                </c:extLst>
              </c15:ser>
            </c15:filteredPieSeries>
            <c15:filteredPieSeries>
              <c15:ser>
                <c:idx val="4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17C8-41CF-8039-3D4F3208629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17C8-41CF-8039-3D4F3208629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17C8-41CF-8039-3D4F3208629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17C8-41CF-8039-3D4F3208629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17C8-41CF-8039-3D4F3208629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17C8-41CF-8039-3D4F3208629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5-17C8-41CF-8039-3D4F3208629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0F08-B043-91C7-13FCDD79AF1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0F08-B043-91C7-13FCDD79AF1D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0F08-B043-91C7-13FCDD79AF1D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年間!$L$39:$L$49</c15:sqref>
                        </c15:fullRef>
                        <c15:formulaRef>
                          <c15:sqref>年間!$L$39:$L$48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BC-17C8-41CF-8039-3D4F3208629F}"/>
                  </c:ext>
                </c:extLst>
              </c15:ser>
            </c15:filteredPieSeries>
            <c15:filteredPieSeries>
              <c15:ser>
                <c:idx val="4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17C8-41CF-8039-3D4F3208629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17C8-41CF-8039-3D4F3208629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17C8-41CF-8039-3D4F3208629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17C8-41CF-8039-3D4F3208629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17C8-41CF-8039-3D4F3208629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17C8-41CF-8039-3D4F3208629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A-17C8-41CF-8039-3D4F3208629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3-0F08-B043-91C7-13FCDD79AF1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0F08-B043-91C7-13FCDD79AF1D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0F08-B043-91C7-13FCDD79AF1D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年間!$M$39:$M$49</c15:sqref>
                        </c15:fullRef>
                        <c15:formulaRef>
                          <c15:sqref>年間!$M$39:$M$48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D1-17C8-41CF-8039-3D4F3208629F}"/>
                  </c:ext>
                </c:extLst>
              </c15:ser>
            </c15:filteredPieSeries>
            <c15:filteredPieSeries>
              <c15:ser>
                <c:idx val="4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17C8-41CF-8039-3D4F3208629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17C8-41CF-8039-3D4F3208629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17C8-41CF-8039-3D4F3208629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17C8-41CF-8039-3D4F3208629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17C8-41CF-8039-3D4F3208629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17C8-41CF-8039-3D4F3208629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17C8-41CF-8039-3D4F3208629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0F08-B043-91C7-13FCDD79AF1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0F08-B043-91C7-13FCDD79AF1D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0F08-B043-91C7-13FCDD79AF1D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年間!$N$39:$N$49</c15:sqref>
                        </c15:fullRef>
                        <c15:formulaRef>
                          <c15:sqref>年間!$N$39:$N$48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E6-17C8-41CF-8039-3D4F3208629F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17C8-41CF-8039-3D4F3208629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17C8-41CF-8039-3D4F3208629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17C8-41CF-8039-3D4F3208629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17C8-41CF-8039-3D4F3208629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17C8-41CF-8039-3D4F3208629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17C8-41CF-8039-3D4F3208629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17C8-41CF-8039-3D4F3208629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0F08-B043-91C7-13FCDD79AF1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0F08-B043-91C7-13FCDD79AF1D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0F08-B043-91C7-13FCDD79AF1D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年間!$O$39:$O$49</c15:sqref>
                        </c15:fullRef>
                        <c15:formulaRef>
                          <c15:sqref>年間!$O$39:$O$48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FB-17C8-41CF-8039-3D4F3208629F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573788041894408E-2"/>
          <c:y val="0.73440010652495136"/>
          <c:w val="0.95532198765244047"/>
          <c:h val="0.263459954269792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/>
              <a:t>変動費</a:t>
            </a:r>
          </a:p>
        </c:rich>
      </c:tx>
      <c:layout>
        <c:manualLayout>
          <c:xMode val="edge"/>
          <c:yMode val="edge"/>
          <c:x val="5.9014689828373297E-3"/>
          <c:y val="5.764473414210853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465516635189391E-2"/>
          <c:y val="0.12564774684976124"/>
          <c:w val="0.84393841998040386"/>
          <c:h val="0.51028914208013032"/>
        </c:manualLayout>
      </c:layout>
      <c:doughnutChart>
        <c:varyColors val="1"/>
        <c:ser>
          <c:idx val="53"/>
          <c:order val="6"/>
          <c:tx>
            <c:strRef>
              <c:f>年間!$J$4</c:f>
              <c:strCache>
                <c:ptCount val="1"/>
                <c:pt idx="0">
                  <c:v>7月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7F-C0F0-4E8B-9319-507DC51F46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1-C0F0-4E8B-9319-507DC51F4613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3-C0F0-4E8B-9319-507DC51F461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5-C0F0-4E8B-9319-507DC51F461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7-C0F0-4E8B-9319-507DC51F4613}"/>
              </c:ext>
            </c:extLst>
          </c:dPt>
          <c:dPt>
            <c:idx val="5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9-C0F0-4E8B-9319-507DC51F4613}"/>
              </c:ext>
            </c:extLst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B-C0F0-4E8B-9319-507DC51F4613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7-FF05-B14C-B7D5-88F008441FB0}"/>
              </c:ext>
            </c:extLst>
          </c:dPt>
          <c:dPt>
            <c:idx val="8"/>
            <c:bubble3D val="0"/>
            <c:spPr>
              <a:solidFill>
                <a:srgbClr val="D6E0FE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9-FF05-B14C-B7D5-88F008441FB0}"/>
              </c:ext>
            </c:extLst>
          </c:dPt>
          <c:dPt>
            <c:idx val="9"/>
            <c:bubble3D val="0"/>
            <c:spPr>
              <a:solidFill>
                <a:srgbClr val="F0D1F0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B-FF05-B14C-B7D5-88F008441F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年間!$C$52:$C$62</c15:sqref>
                  </c15:fullRef>
                </c:ext>
              </c:extLst>
              <c:f>年間!$C$52:$C$61</c:f>
              <c:strCache>
                <c:ptCount val="1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年間!$J$52:$J$62</c15:sqref>
                  </c15:fullRef>
                </c:ext>
              </c:extLst>
              <c:f>年間!$J$52:$J$61</c:f>
              <c:numCache>
                <c:formatCode>"¥"#,##0_);[Red]\("¥"#,##0\)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&quot;¥&quot;#,##0_);\(&quot;¥&quot;#,##0\)">
                  <c:v>0</c:v>
                </c:pt>
                <c:pt idx="4" formatCode="&quot;¥&quot;#,##0_);\(&quot;¥&quot;#,##0\)">
                  <c:v>0</c:v>
                </c:pt>
                <c:pt idx="5" formatCode="&quot;¥&quot;#,##0_);\(&quot;¥&quot;#,##0\)">
                  <c:v>0</c:v>
                </c:pt>
                <c:pt idx="6" formatCode="&quot;¥&quot;#,##0_);\(&quot;¥&quot;#,##0\)">
                  <c:v>0</c:v>
                </c:pt>
                <c:pt idx="7" formatCode="&quot;¥&quot;#,##0_);\(&quot;¥&quot;#,##0\)">
                  <c:v>0</c:v>
                </c:pt>
                <c:pt idx="8" formatCode="&quot;¥&quot;#,##0_);\(&quot;¥&quot;#,##0\)">
                  <c:v>0</c:v>
                </c:pt>
                <c:pt idx="9" formatCode="&quot;¥&quot;#,##0_);\(&quot;¥&quot;#,##0\)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92-C0F0-4E8B-9319-507DC51F4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47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E39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C0F0-4E8B-9319-507DC51F46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C0F0-4E8B-9319-507DC51F46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1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C0F0-4E8B-9319-507DC51F46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C0F0-4E8B-9319-507DC51F46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C0F0-4E8B-9319-507DC51F46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C0F0-4E8B-9319-507DC51F4613}"/>
                    </c:ext>
                  </c:extLst>
                </c:dPt>
                <c:dPt>
                  <c:idx val="6"/>
                  <c:bubble3D val="0"/>
                  <c:spPr>
                    <a:solidFill>
                      <a:srgbClr val="F0D1F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C0F0-4E8B-9319-507DC51F461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3-FF05-B14C-B7D5-88F008441FB0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FF05-B14C-B7D5-88F008441FB0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FF05-B14C-B7D5-88F008441FB0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年間!$D$52:$D$62</c15:sqref>
                        </c15:fullRef>
                        <c15:formulaRef>
                          <c15:sqref>年間!$D$52:$D$61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4-C0F0-4E8B-9319-507DC51F4613}"/>
                  </c:ext>
                </c:extLst>
              </c15:ser>
            </c15:filteredPieSeries>
            <c15:filteredPieSeries>
              <c15:ser>
                <c:idx val="48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C0F0-4E8B-9319-507DC51F46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C0F0-4E8B-9319-507DC51F46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C0F0-4E8B-9319-507DC51F46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C0F0-4E8B-9319-507DC51F46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C0F0-4E8B-9319-507DC51F46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C0F0-4E8B-9319-507DC51F4613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C0F0-4E8B-9319-507DC51F461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FF05-B14C-B7D5-88F008441FB0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FF05-B14C-B7D5-88F008441FB0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FF05-B14C-B7D5-88F008441FB0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年間!$E$52:$E$62</c15:sqref>
                        </c15:fullRef>
                        <c15:formulaRef>
                          <c15:sqref>年間!$E$52:$E$61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9-C0F0-4E8B-9319-507DC51F4613}"/>
                  </c:ext>
                </c:extLst>
              </c15:ser>
            </c15:filteredPieSeries>
            <c15:filteredPieSeries>
              <c15:ser>
                <c:idx val="49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C0F0-4E8B-9319-507DC51F46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C0F0-4E8B-9319-507DC51F46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C0F0-4E8B-9319-507DC51F46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C0F0-4E8B-9319-507DC51F46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C0F0-4E8B-9319-507DC51F46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C0F0-4E8B-9319-507DC51F4613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C0F0-4E8B-9319-507DC51F461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FF05-B14C-B7D5-88F008441FB0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FF05-B14C-B7D5-88F008441FB0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FF05-B14C-B7D5-88F008441FB0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年間!$F$52:$F$62</c15:sqref>
                        </c15:fullRef>
                        <c15:formulaRef>
                          <c15:sqref>年間!$F$52:$F$61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3E-C0F0-4E8B-9319-507DC51F4613}"/>
                  </c:ext>
                </c:extLst>
              </c15:ser>
            </c15:filteredPieSeries>
            <c15:filteredPieSeries>
              <c15:ser>
                <c:idx val="5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C0F0-4E8B-9319-507DC51F46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C0F0-4E8B-9319-507DC51F46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C0F0-4E8B-9319-507DC51F46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C0F0-4E8B-9319-507DC51F46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C0F0-4E8B-9319-507DC51F46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C0F0-4E8B-9319-507DC51F4613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C0F0-4E8B-9319-507DC51F461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FF05-B14C-B7D5-88F008441FB0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FF05-B14C-B7D5-88F008441FB0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FF05-B14C-B7D5-88F008441FB0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年間!$G$52:$G$62</c15:sqref>
                        </c15:fullRef>
                        <c15:formulaRef>
                          <c15:sqref>年間!$G$52:$G$61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53-C0F0-4E8B-9319-507DC51F4613}"/>
                  </c:ext>
                </c:extLst>
              </c15:ser>
            </c15:filteredPieSeries>
            <c15:filteredPieSeries>
              <c15:ser>
                <c:idx val="5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C0F0-4E8B-9319-507DC51F46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C0F0-4E8B-9319-507DC51F46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C0F0-4E8B-9319-507DC51F46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C0F0-4E8B-9319-507DC51F46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C0F0-4E8B-9319-507DC51F46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C0F0-4E8B-9319-507DC51F4613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C0F0-4E8B-9319-507DC51F461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FF05-B14C-B7D5-88F008441FB0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FF05-B14C-B7D5-88F008441FB0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FF05-B14C-B7D5-88F008441FB0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年間!$H$52:$H$62</c15:sqref>
                        </c15:fullRef>
                        <c15:formulaRef>
                          <c15:sqref>年間!$H$52:$H$61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68-C0F0-4E8B-9319-507DC51F4613}"/>
                  </c:ext>
                </c:extLst>
              </c15:ser>
            </c15:filteredPieSeries>
            <c15:filteredPieSeries>
              <c15:ser>
                <c:idx val="5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EC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C0F0-4E8B-9319-507DC51F46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C0F0-4E8B-9319-507DC51F46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C0F0-4E8B-9319-507DC51F46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C0F0-4E8B-9319-507DC51F46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C0F0-4E8B-9319-507DC51F46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5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C0F0-4E8B-9319-507DC51F4613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C0F0-4E8B-9319-507DC51F461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FF05-B14C-B7D5-88F008441FB0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FF05-B14C-B7D5-88F008441FB0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FF05-B14C-B7D5-88F008441FB0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年間!$I$52:$I$62</c15:sqref>
                        </c15:fullRef>
                        <c15:formulaRef>
                          <c15:sqref>年間!$I$52:$I$61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7D-C0F0-4E8B-9319-507DC51F4613}"/>
                  </c:ext>
                </c:extLst>
              </c15:ser>
            </c15:filteredPieSeries>
            <c15:filteredPieSeries>
              <c15:ser>
                <c:idx val="5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C0F0-4E8B-9319-507DC51F46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C0F0-4E8B-9319-507DC51F46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C0F0-4E8B-9319-507DC51F46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C0F0-4E8B-9319-507DC51F46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C0F0-4E8B-9319-507DC51F46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C0F0-4E8B-9319-507DC51F4613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0-C0F0-4E8B-9319-507DC51F461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FF05-B14C-B7D5-88F008441FB0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FF05-B14C-B7D5-88F008441FB0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FF05-B14C-B7D5-88F008441FB0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年間!$K$52:$K$62</c15:sqref>
                        </c15:fullRef>
                        <c15:formulaRef>
                          <c15:sqref>年間!$K$52:$K$61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A7-C0F0-4E8B-9319-507DC51F4613}"/>
                  </c:ext>
                </c:extLst>
              </c15:ser>
            </c15:filteredPieSeries>
            <c15:filteredPieSeries>
              <c15:ser>
                <c:idx val="5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C0F0-4E8B-9319-507DC51F46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C0F0-4E8B-9319-507DC51F46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C0F0-4E8B-9319-507DC51F46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C0F0-4E8B-9319-507DC51F46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C0F0-4E8B-9319-507DC51F46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C0F0-4E8B-9319-507DC51F4613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5-C0F0-4E8B-9319-507DC51F461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FF05-B14C-B7D5-88F008441FB0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FF05-B14C-B7D5-88F008441FB0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FF05-B14C-B7D5-88F008441FB0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年間!$L$52:$L$62</c15:sqref>
                        </c15:fullRef>
                        <c15:formulaRef>
                          <c15:sqref>年間!$L$52:$L$61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BC-C0F0-4E8B-9319-507DC51F4613}"/>
                  </c:ext>
                </c:extLst>
              </c15:ser>
            </c15:filteredPieSeries>
            <c15:filteredPieSeries>
              <c15:ser>
                <c:idx val="5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C0F0-4E8B-9319-507DC51F46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C0F0-4E8B-9319-507DC51F46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C0F0-4E8B-9319-507DC51F46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C0F0-4E8B-9319-507DC51F46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C0F0-4E8B-9319-507DC51F46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C0F0-4E8B-9319-507DC51F4613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A-C0F0-4E8B-9319-507DC51F461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3-FF05-B14C-B7D5-88F008441FB0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FF05-B14C-B7D5-88F008441FB0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FF05-B14C-B7D5-88F008441FB0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年間!$M$52:$M$62</c15:sqref>
                        </c15:fullRef>
                        <c15:formulaRef>
                          <c15:sqref>年間!$M$52:$M$61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D1-C0F0-4E8B-9319-507DC51F4613}"/>
                  </c:ext>
                </c:extLst>
              </c15:ser>
            </c15:filteredPieSeries>
            <c15:filteredPieSeries>
              <c15:ser>
                <c:idx val="57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C0F0-4E8B-9319-507DC51F46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C0F0-4E8B-9319-507DC51F46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C0F0-4E8B-9319-507DC51F46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C0F0-4E8B-9319-507DC51F46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C0F0-4E8B-9319-507DC51F46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C0F0-4E8B-9319-507DC51F4613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C0F0-4E8B-9319-507DC51F461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FF05-B14C-B7D5-88F008441FB0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FF05-B14C-B7D5-88F008441FB0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FF05-B14C-B7D5-88F008441FB0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年間!$N$52:$N$62</c15:sqref>
                        </c15:fullRef>
                        <c15:formulaRef>
                          <c15:sqref>年間!$N$52:$N$61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E6-C0F0-4E8B-9319-507DC51F4613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C0F0-4E8B-9319-507DC51F46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C0F0-4E8B-9319-507DC51F46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C0F0-4E8B-9319-507DC51F46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C0F0-4E8B-9319-507DC51F46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C0F0-4E8B-9319-507DC51F46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C0F0-4E8B-9319-507DC51F4613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C0F0-4E8B-9319-507DC51F461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FF05-B14C-B7D5-88F008441FB0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FF05-B14C-B7D5-88F008441FB0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FF05-B14C-B7D5-88F008441FB0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年間!$O$52:$O$62</c15:sqref>
                        </c15:fullRef>
                        <c15:formulaRef>
                          <c15:sqref>年間!$O$52:$O$61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FB-C0F0-4E8B-9319-507DC51F4613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694522557161594E-2"/>
          <c:y val="0.73658923402399001"/>
          <c:w val="0.9502287957046206"/>
          <c:h val="0.247754106106655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/>
              <a:t>変動費</a:t>
            </a:r>
          </a:p>
        </c:rich>
      </c:tx>
      <c:layout>
        <c:manualLayout>
          <c:xMode val="edge"/>
          <c:yMode val="edge"/>
          <c:x val="5.9014689828373297E-3"/>
          <c:y val="5.764473414210853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465516635189391E-2"/>
          <c:y val="0.12564774684976124"/>
          <c:w val="0.84393841998040386"/>
          <c:h val="0.51028914208013032"/>
        </c:manualLayout>
      </c:layout>
      <c:doughnutChart>
        <c:varyColors val="1"/>
        <c:ser>
          <c:idx val="47"/>
          <c:order val="0"/>
          <c:tx>
            <c:strRef>
              <c:f>年間!$D$4</c:f>
              <c:strCache>
                <c:ptCount val="1"/>
                <c:pt idx="0">
                  <c:v>1月</c:v>
                </c:pt>
              </c:strCache>
            </c:strRef>
          </c:tx>
          <c:dPt>
            <c:idx val="0"/>
            <c:bubble3D val="0"/>
            <c:spPr>
              <a:solidFill>
                <a:srgbClr val="FEE39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689-415B-BABD-418D38AE7791}"/>
              </c:ext>
            </c:extLst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689-415B-BABD-418D38AE7791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689-415B-BABD-418D38AE7791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689-415B-BABD-418D38AE7791}"/>
              </c:ext>
            </c:extLst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689-415B-BABD-418D38AE779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689-415B-BABD-418D38AE7791}"/>
              </c:ext>
            </c:extLst>
          </c:dPt>
          <c:dPt>
            <c:idx val="6"/>
            <c:bubble3D val="0"/>
            <c:spPr>
              <a:solidFill>
                <a:srgbClr val="F0D1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689-415B-BABD-418D38AE779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C65-7E4A-BCFA-6EBD9AB361B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C65-7E4A-BCFA-6EBD9AB361B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C65-7E4A-BCFA-6EBD9AB361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年間!$C$52:$C$62</c15:sqref>
                  </c15:fullRef>
                </c:ext>
              </c:extLst>
              <c:f>年間!$C$52:$C$61</c:f>
              <c:strCache>
                <c:ptCount val="1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年間!$D$52:$D$62</c15:sqref>
                  </c15:fullRef>
                </c:ext>
              </c:extLst>
              <c:f>年間!$D$52:$D$61</c:f>
              <c:numCache>
                <c:formatCode>"¥"#,##0_);[Red]\("¥"#,##0\)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&quot;¥&quot;#,##0_);\(&quot;¥&quot;#,##0\)">
                  <c:v>0</c:v>
                </c:pt>
                <c:pt idx="4" formatCode="&quot;¥&quot;#,##0_);\(&quot;¥&quot;#,##0\)">
                  <c:v>0</c:v>
                </c:pt>
                <c:pt idx="5" formatCode="&quot;¥&quot;#,##0_);\(&quot;¥&quot;#,##0\)">
                  <c:v>0</c:v>
                </c:pt>
                <c:pt idx="6" formatCode="&quot;¥&quot;#,##0_);\(&quot;¥&quot;#,##0\)">
                  <c:v>0</c:v>
                </c:pt>
                <c:pt idx="7" formatCode="&quot;¥&quot;#,##0_);\(&quot;¥&quot;#,##0\)">
                  <c:v>0</c:v>
                </c:pt>
                <c:pt idx="8" formatCode="&quot;¥&quot;#,##0_);\(&quot;¥&quot;#,##0\)">
                  <c:v>0</c:v>
                </c:pt>
                <c:pt idx="9" formatCode="&quot;¥&quot;#,##0_);\(&quot;¥&quot;#,##0\)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14-F689-415B-BABD-418D38AE7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48"/>
                <c:order val="1"/>
                <c:tx>
                  <c:strRef>
                    <c:extLst>
                      <c:ext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6-F689-415B-BABD-418D38AE779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F689-415B-BABD-418D38AE779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A-F689-415B-BABD-418D38AE779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C-F689-415B-BABD-418D38AE779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E-F689-415B-BABD-418D38AE779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0-F689-415B-BABD-418D38AE779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2-F689-415B-BABD-418D38AE779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3-8C65-7E4A-BCFA-6EBD9AB361B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8C65-7E4A-BCFA-6EBD9AB361B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8C65-7E4A-BCFA-6EBD9AB361B2}"/>
                    </c:ext>
                  </c:extLst>
                </c:dPt>
                <c:cat>
                  <c:strRef>
                    <c:extLst>
                      <c:ext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年間!$E$52:$E$62</c15:sqref>
                        </c15:fullRef>
                        <c15:formulaRef>
                          <c15:sqref>年間!$E$52:$E$61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9-F689-415B-BABD-418D38AE7791}"/>
                  </c:ext>
                </c:extLst>
              </c15:ser>
            </c15:filteredPieSeries>
            <c15:filteredPieSeries>
              <c15:ser>
                <c:idx val="49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F689-415B-BABD-418D38AE779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F689-415B-BABD-418D38AE779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F689-415B-BABD-418D38AE779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F689-415B-BABD-418D38AE779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F689-415B-BABD-418D38AE779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F689-415B-BABD-418D38AE779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F689-415B-BABD-418D38AE779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8C65-7E4A-BCFA-6EBD9AB361B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8C65-7E4A-BCFA-6EBD9AB361B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8C65-7E4A-BCFA-6EBD9AB361B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年間!$F$52:$F$62</c15:sqref>
                        </c15:fullRef>
                        <c15:formulaRef>
                          <c15:sqref>年間!$F$52:$F$61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3E-F689-415B-BABD-418D38AE7791}"/>
                  </c:ext>
                </c:extLst>
              </c15:ser>
            </c15:filteredPieSeries>
            <c15:filteredPieSeries>
              <c15:ser>
                <c:idx val="5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F689-415B-BABD-418D38AE779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F689-415B-BABD-418D38AE779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F689-415B-BABD-418D38AE779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F689-415B-BABD-418D38AE779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F689-415B-BABD-418D38AE779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F689-415B-BABD-418D38AE779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F689-415B-BABD-418D38AE779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8C65-7E4A-BCFA-6EBD9AB361B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8C65-7E4A-BCFA-6EBD9AB361B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8C65-7E4A-BCFA-6EBD9AB361B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年間!$G$52:$G$62</c15:sqref>
                        </c15:fullRef>
                        <c15:formulaRef>
                          <c15:sqref>年間!$G$52:$G$61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53-F689-415B-BABD-418D38AE7791}"/>
                  </c:ext>
                </c:extLst>
              </c15:ser>
            </c15:filteredPieSeries>
            <c15:filteredPieSeries>
              <c15:ser>
                <c:idx val="5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F689-415B-BABD-418D38AE779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F689-415B-BABD-418D38AE779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F689-415B-BABD-418D38AE779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F689-415B-BABD-418D38AE779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F689-415B-BABD-418D38AE779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F689-415B-BABD-418D38AE779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F689-415B-BABD-418D38AE779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8C65-7E4A-BCFA-6EBD9AB361B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8C65-7E4A-BCFA-6EBD9AB361B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8C65-7E4A-BCFA-6EBD9AB361B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年間!$H$52:$H$62</c15:sqref>
                        </c15:fullRef>
                        <c15:formulaRef>
                          <c15:sqref>年間!$H$52:$H$61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68-F689-415B-BABD-418D38AE7791}"/>
                  </c:ext>
                </c:extLst>
              </c15:ser>
            </c15:filteredPieSeries>
            <c15:filteredPieSeries>
              <c15:ser>
                <c:idx val="5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F689-415B-BABD-418D38AE779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F689-415B-BABD-418D38AE779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F689-415B-BABD-418D38AE779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F689-415B-BABD-418D38AE779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F689-415B-BABD-418D38AE779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F689-415B-BABD-418D38AE779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F689-415B-BABD-418D38AE779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8C65-7E4A-BCFA-6EBD9AB361B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8C65-7E4A-BCFA-6EBD9AB361B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8C65-7E4A-BCFA-6EBD9AB361B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年間!$I$52:$I$62</c15:sqref>
                        </c15:fullRef>
                        <c15:formulaRef>
                          <c15:sqref>年間!$I$52:$I$61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7D-F689-415B-BABD-418D38AE7791}"/>
                  </c:ext>
                </c:extLst>
              </c15:ser>
            </c15:filteredPieSeries>
            <c15:filteredPieSeries>
              <c15:ser>
                <c:idx val="53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F689-415B-BABD-418D38AE779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F689-415B-BABD-418D38AE779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F689-415B-BABD-418D38AE779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F689-415B-BABD-418D38AE779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F689-415B-BABD-418D38AE779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F689-415B-BABD-418D38AE779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F689-415B-BABD-418D38AE779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8C65-7E4A-BCFA-6EBD9AB361B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8C65-7E4A-BCFA-6EBD9AB361B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8C65-7E4A-BCFA-6EBD9AB361B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年間!$J$52:$J$62</c15:sqref>
                        </c15:fullRef>
                        <c15:formulaRef>
                          <c15:sqref>年間!$J$52:$J$61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92-F689-415B-BABD-418D38AE7791}"/>
                  </c:ext>
                </c:extLst>
              </c15:ser>
            </c15:filteredPieSeries>
            <c15:filteredPieSeries>
              <c15:ser>
                <c:idx val="5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F689-415B-BABD-418D38AE779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F689-415B-BABD-418D38AE779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F689-415B-BABD-418D38AE779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F689-415B-BABD-418D38AE779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F689-415B-BABD-418D38AE779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F689-415B-BABD-418D38AE779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0-F689-415B-BABD-418D38AE779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8C65-7E4A-BCFA-6EBD9AB361B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8C65-7E4A-BCFA-6EBD9AB361B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8C65-7E4A-BCFA-6EBD9AB361B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年間!$K$52:$K$62</c15:sqref>
                        </c15:fullRef>
                        <c15:formulaRef>
                          <c15:sqref>年間!$K$52:$K$61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A7-F689-415B-BABD-418D38AE7791}"/>
                  </c:ext>
                </c:extLst>
              </c15:ser>
            </c15:filteredPieSeries>
            <c15:filteredPieSeries>
              <c15:ser>
                <c:idx val="5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F689-415B-BABD-418D38AE779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F689-415B-BABD-418D38AE779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F689-415B-BABD-418D38AE779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F689-415B-BABD-418D38AE779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F689-415B-BABD-418D38AE779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F689-415B-BABD-418D38AE779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5-F689-415B-BABD-418D38AE779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8C65-7E4A-BCFA-6EBD9AB361B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8C65-7E4A-BCFA-6EBD9AB361B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8C65-7E4A-BCFA-6EBD9AB361B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年間!$L$52:$L$62</c15:sqref>
                        </c15:fullRef>
                        <c15:formulaRef>
                          <c15:sqref>年間!$L$52:$L$61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BC-F689-415B-BABD-418D38AE7791}"/>
                  </c:ext>
                </c:extLst>
              </c15:ser>
            </c15:filteredPieSeries>
            <c15:filteredPieSeries>
              <c15:ser>
                <c:idx val="5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F689-415B-BABD-418D38AE779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F689-415B-BABD-418D38AE779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F689-415B-BABD-418D38AE779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F689-415B-BABD-418D38AE779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F689-415B-BABD-418D38AE779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F689-415B-BABD-418D38AE779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A-F689-415B-BABD-418D38AE779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3-8C65-7E4A-BCFA-6EBD9AB361B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8C65-7E4A-BCFA-6EBD9AB361B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8C65-7E4A-BCFA-6EBD9AB361B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年間!$M$52:$M$62</c15:sqref>
                        </c15:fullRef>
                        <c15:formulaRef>
                          <c15:sqref>年間!$M$52:$M$61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D1-F689-415B-BABD-418D38AE7791}"/>
                  </c:ext>
                </c:extLst>
              </c15:ser>
            </c15:filteredPieSeries>
            <c15:filteredPieSeries>
              <c15:ser>
                <c:idx val="57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F689-415B-BABD-418D38AE779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F689-415B-BABD-418D38AE779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F689-415B-BABD-418D38AE779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F689-415B-BABD-418D38AE779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F689-415B-BABD-418D38AE779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F689-415B-BABD-418D38AE779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F689-415B-BABD-418D38AE779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8C65-7E4A-BCFA-6EBD9AB361B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8C65-7E4A-BCFA-6EBD9AB361B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8C65-7E4A-BCFA-6EBD9AB361B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年間!$N$52:$N$62</c15:sqref>
                        </c15:fullRef>
                        <c15:formulaRef>
                          <c15:sqref>年間!$N$52:$N$61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E6-F689-415B-BABD-418D38AE7791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F689-415B-BABD-418D38AE779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F689-415B-BABD-418D38AE779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F689-415B-BABD-418D38AE779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F689-415B-BABD-418D38AE779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F689-415B-BABD-418D38AE779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F689-415B-BABD-418D38AE779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F689-415B-BABD-418D38AE779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8C65-7E4A-BCFA-6EBD9AB361B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8C65-7E4A-BCFA-6EBD9AB361B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8C65-7E4A-BCFA-6EBD9AB361B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年間!$O$52:$O$62</c15:sqref>
                        </c15:fullRef>
                        <c15:formulaRef>
                          <c15:sqref>年間!$O$52:$O$61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FB-F689-415B-BABD-418D38AE7791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694522557161594E-2"/>
          <c:y val="0.73658923402399001"/>
          <c:w val="0.9502287957046206"/>
          <c:h val="0.247754106106655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53977407901387"/>
          <c:y val="2.1670769205343918E-2"/>
          <c:w val="0.80387193420088621"/>
          <c:h val="0.332550785606392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'7月'!$F$29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'7月'!$G$19:$K$19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'7月'!$G$29:$K$29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943-4E55-82BE-86DE27BDEC65}"/>
            </c:ext>
          </c:extLst>
        </c:ser>
        <c:ser>
          <c:idx val="1"/>
          <c:order val="1"/>
          <c:tx>
            <c:strRef>
              <c:f>'7月'!$F$28</c:f>
              <c:strCache>
                <c:ptCount val="1"/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cat>
            <c:strRef>
              <c:f>'7月'!$G$19:$K$19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'7月'!$G$28:$K$28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943-4E55-82BE-86DE27BDEC65}"/>
            </c:ext>
          </c:extLst>
        </c:ser>
        <c:ser>
          <c:idx val="2"/>
          <c:order val="2"/>
          <c:tx>
            <c:strRef>
              <c:f>'7月'!$F$27</c:f>
              <c:strCache>
                <c:ptCount val="1"/>
              </c:strCache>
            </c:strRef>
          </c:tx>
          <c:spPr>
            <a:solidFill>
              <a:srgbClr val="F0D1F0"/>
            </a:solidFill>
            <a:ln>
              <a:noFill/>
            </a:ln>
            <a:effectLst/>
          </c:spPr>
          <c:invertIfNegative val="0"/>
          <c:cat>
            <c:strRef>
              <c:f>'7月'!$G$19:$K$19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'7月'!$G$27:$K$27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943-4E55-82BE-86DE27BDEC65}"/>
            </c:ext>
          </c:extLst>
        </c:ser>
        <c:ser>
          <c:idx val="3"/>
          <c:order val="3"/>
          <c:tx>
            <c:strRef>
              <c:f>'7月'!$F$26</c:f>
              <c:strCache>
                <c:ptCount val="1"/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'7月'!$G$19:$K$19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'7月'!$G$26:$K$26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943-4E55-82BE-86DE27BDEC65}"/>
            </c:ext>
          </c:extLst>
        </c:ser>
        <c:ser>
          <c:idx val="4"/>
          <c:order val="4"/>
          <c:tx>
            <c:strRef>
              <c:f>'7月'!$F$25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'7月'!$G$19:$K$19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'7月'!$G$25:$K$25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943-4E55-82BE-86DE27BDEC65}"/>
            </c:ext>
          </c:extLst>
        </c:ser>
        <c:ser>
          <c:idx val="5"/>
          <c:order val="5"/>
          <c:tx>
            <c:strRef>
              <c:f>'7月'!$F$24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'7月'!$G$19:$K$19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'7月'!$G$24:$K$24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43-4E55-82BE-86DE27BDEC65}"/>
            </c:ext>
          </c:extLst>
        </c:ser>
        <c:ser>
          <c:idx val="6"/>
          <c:order val="6"/>
          <c:tx>
            <c:strRef>
              <c:f>'7月'!$F$23</c:f>
              <c:strCache>
                <c:ptCount val="1"/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'7月'!$G$19:$K$19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'7月'!$G$23:$K$23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43-4E55-82BE-86DE27BDEC65}"/>
            </c:ext>
          </c:extLst>
        </c:ser>
        <c:ser>
          <c:idx val="7"/>
          <c:order val="7"/>
          <c:tx>
            <c:strRef>
              <c:f>'7月'!$F$22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'7月'!$G$19:$K$19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'7月'!$G$22:$K$22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43-4E55-82BE-86DE27BDEC65}"/>
            </c:ext>
          </c:extLst>
        </c:ser>
        <c:ser>
          <c:idx val="8"/>
          <c:order val="8"/>
          <c:tx>
            <c:strRef>
              <c:f>'7月'!$F$21</c:f>
              <c:strCache>
                <c:ptCount val="1"/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'7月'!$G$19:$K$19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'7月'!$G$21:$K$21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43-4E55-82BE-86DE27BDEC65}"/>
            </c:ext>
          </c:extLst>
        </c:ser>
        <c:ser>
          <c:idx val="9"/>
          <c:order val="9"/>
          <c:tx>
            <c:strRef>
              <c:f>'7月'!$F$20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'7月'!$G$19:$K$19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'7月'!$G$20:$K$20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43-4E55-82BE-86DE27BDE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7953872"/>
        <c:axId val="897963056"/>
      </c:barChart>
      <c:lineChart>
        <c:grouping val="stacked"/>
        <c:varyColors val="0"/>
        <c:ser>
          <c:idx val="10"/>
          <c:order val="10"/>
          <c:tx>
            <c:strRef>
              <c:f>'7月'!$F$30</c:f>
              <c:strCache>
                <c:ptCount val="1"/>
                <c:pt idx="0">
                  <c:v>合計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'7月'!$G$19:$K$19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'7月'!$G$30:$K$30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943-4E55-82BE-86DE27BDE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3872"/>
        <c:axId val="897963056"/>
      </c:lineChart>
      <c:catAx>
        <c:axId val="89795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63056"/>
        <c:crosses val="autoZero"/>
        <c:auto val="1"/>
        <c:lblAlgn val="ctr"/>
        <c:lblOffset val="100"/>
        <c:noMultiLvlLbl val="0"/>
      </c:catAx>
      <c:valAx>
        <c:axId val="897963056"/>
        <c:scaling>
          <c:orientation val="minMax"/>
        </c:scaling>
        <c:delete val="0"/>
        <c:axPos val="l"/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53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705883648699251E-2"/>
          <c:y val="0.10230524364463599"/>
          <c:w val="0.96596383020904442"/>
          <c:h val="0.495338609586881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'8月'!$B$37</c:f>
              <c:strCache>
                <c:ptCount val="1"/>
                <c:pt idx="0">
                  <c:v>収入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0800" dist="50800" dir="5400000" algn="ctr" rotWithShape="0">
                <a:schemeClr val="bg1"/>
              </a:outerShdw>
            </a:effectLst>
          </c:spPr>
          <c:invertIfNegative val="0"/>
          <c:dLbls>
            <c:delete val="1"/>
          </c:dLbls>
          <c:val>
            <c:numRef>
              <c:f>'8月'!$C$37:$D$37</c:f>
              <c:numCache>
                <c:formatCode>"¥"#,##0_);[Red]\("¥"#,##0\)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81-4E33-A664-41B8500C3B0C}"/>
            </c:ext>
          </c:extLst>
        </c:ser>
        <c:ser>
          <c:idx val="1"/>
          <c:order val="1"/>
          <c:tx>
            <c:strRef>
              <c:f>'8月'!$B$38</c:f>
              <c:strCache>
                <c:ptCount val="1"/>
                <c:pt idx="0">
                  <c:v>税金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'8月'!$C$38:$D$38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81-4E33-A664-41B8500C3B0C}"/>
            </c:ext>
          </c:extLst>
        </c:ser>
        <c:ser>
          <c:idx val="2"/>
          <c:order val="2"/>
          <c:tx>
            <c:strRef>
              <c:f>'8月'!$B$39</c:f>
              <c:strCache>
                <c:ptCount val="1"/>
                <c:pt idx="0">
                  <c:v>貯蓄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'8月'!$C$39:$D$39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81-4E33-A664-41B8500C3B0C}"/>
            </c:ext>
          </c:extLst>
        </c:ser>
        <c:ser>
          <c:idx val="3"/>
          <c:order val="3"/>
          <c:tx>
            <c:strRef>
              <c:f>'8月'!$B$40</c:f>
              <c:strCache>
                <c:ptCount val="1"/>
                <c:pt idx="0">
                  <c:v>自己投資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'8月'!$C$40:$D$40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81-4E33-A664-41B8500C3B0C}"/>
            </c:ext>
          </c:extLst>
        </c:ser>
        <c:ser>
          <c:idx val="4"/>
          <c:order val="4"/>
          <c:tx>
            <c:strRef>
              <c:f>'8月'!$B$41</c:f>
              <c:strCache>
                <c:ptCount val="1"/>
                <c:pt idx="0">
                  <c:v>固定費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'8月'!$C$41:$D$41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81-4E33-A664-41B8500C3B0C}"/>
            </c:ext>
          </c:extLst>
        </c:ser>
        <c:ser>
          <c:idx val="5"/>
          <c:order val="5"/>
          <c:tx>
            <c:strRef>
              <c:f>'8月'!$B$42</c:f>
              <c:strCache>
                <c:ptCount val="1"/>
                <c:pt idx="0">
                  <c:v>特別費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'8月'!$C$42:$D$42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81-4E33-A664-41B8500C3B0C}"/>
            </c:ext>
          </c:extLst>
        </c:ser>
        <c:ser>
          <c:idx val="6"/>
          <c:order val="6"/>
          <c:tx>
            <c:strRef>
              <c:f>'8月'!$B$43</c:f>
              <c:strCache>
                <c:ptCount val="1"/>
                <c:pt idx="0">
                  <c:v>変動費</c:v>
                </c:pt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'8月'!$C$43:$D$43</c:f>
              <c:numCache>
                <c:formatCode>General</c:formatCode>
                <c:ptCount val="2"/>
                <c:pt idx="0" formatCode="&quot;¥&quot;#,##0_);[Red]\(&quot;¥&quot;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81-4E33-A664-41B8500C3B0C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7"/>
        <c:overlap val="100"/>
        <c:axId val="622643864"/>
        <c:axId val="622644192"/>
      </c:barChart>
      <c:barChart>
        <c:barDir val="bar"/>
        <c:grouping val="stacked"/>
        <c:varyColors val="0"/>
        <c:ser>
          <c:idx val="7"/>
          <c:order val="7"/>
          <c:tx>
            <c:strRef>
              <c:f>'8月'!$B$44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581-4E33-A664-41B8500C3B0C}"/>
              </c:ext>
            </c:extLst>
          </c:dPt>
          <c:dLbls>
            <c:dLbl>
              <c:idx val="0"/>
              <c:layout>
                <c:manualLayout>
                  <c:x val="0.47288885783396845"/>
                  <c:y val="1.91778130106883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2170407736194"/>
                      <c:h val="0.103408779075943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E581-4E33-A664-41B8500C3B0C}"/>
                </c:ext>
              </c:extLst>
            </c:dLbl>
            <c:dLbl>
              <c:idx val="1"/>
              <c:layout>
                <c:manualLayout>
                  <c:x val="0.48799024987880724"/>
                  <c:y val="-6.9388939039072284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24072075247263"/>
                      <c:h val="9.90140158342973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E581-4E33-A664-41B8500C3B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'8月'!$C$44:$D$44</c:f>
              <c:numCache>
                <c:formatCode>"¥"#,##0_);[Red]\("¥"#,##0\)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E581-4E33-A664-41B8500C3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1179092536"/>
        <c:axId val="1179095160"/>
      </c:barChart>
      <c:catAx>
        <c:axId val="6226438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22644192"/>
        <c:crosses val="autoZero"/>
        <c:auto val="1"/>
        <c:lblAlgn val="ctr"/>
        <c:lblOffset val="100"/>
        <c:noMultiLvlLbl val="0"/>
      </c:catAx>
      <c:valAx>
        <c:axId val="622644192"/>
        <c:scaling>
          <c:orientation val="minMax"/>
        </c:scaling>
        <c:delete val="1"/>
        <c:axPos val="b"/>
        <c:numFmt formatCode="&quot;¥&quot;#,##0_);[Red]\(&quot;¥&quot;#,##0\)" sourceLinked="1"/>
        <c:majorTickMark val="none"/>
        <c:minorTickMark val="none"/>
        <c:tickLblPos val="nextTo"/>
        <c:crossAx val="622643864"/>
        <c:crosses val="autoZero"/>
        <c:crossBetween val="between"/>
      </c:valAx>
      <c:valAx>
        <c:axId val="1179095160"/>
        <c:scaling>
          <c:orientation val="minMax"/>
        </c:scaling>
        <c:delete val="1"/>
        <c:axPos val="t"/>
        <c:numFmt formatCode="&quot;¥&quot;#,##0_);[Red]\(&quot;¥&quot;#,##0\)" sourceLinked="1"/>
        <c:majorTickMark val="out"/>
        <c:minorTickMark val="none"/>
        <c:tickLblPos val="nextTo"/>
        <c:crossAx val="1179092536"/>
        <c:crosses val="max"/>
        <c:crossBetween val="between"/>
      </c:valAx>
      <c:catAx>
        <c:axId val="1179092536"/>
        <c:scaling>
          <c:orientation val="minMax"/>
        </c:scaling>
        <c:delete val="1"/>
        <c:axPos val="l"/>
        <c:majorTickMark val="out"/>
        <c:minorTickMark val="none"/>
        <c:tickLblPos val="nextTo"/>
        <c:crossAx val="1179095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5.5923904921678501E-2"/>
          <c:y val="0.75528606339475157"/>
          <c:w val="0.77021697468995753"/>
          <c:h val="0.215894301445461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218617053732198E-2"/>
          <c:y val="0.10616570585163299"/>
          <c:w val="0.9587813829462678"/>
          <c:h val="0.61409673460639802"/>
        </c:manualLayout>
      </c:layout>
      <c:doughnutChart>
        <c:varyColors val="1"/>
        <c:ser>
          <c:idx val="1"/>
          <c:order val="7"/>
          <c:tx>
            <c:strRef>
              <c:f>年間!$K$4</c:f>
              <c:strCache>
                <c:ptCount val="1"/>
                <c:pt idx="0">
                  <c:v>8月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C-E276-4805-BF77-C2445D79E9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E-E276-4805-BF77-C2445D79E9CB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60-E276-4805-BF77-C2445D79E9CB}"/>
              </c:ext>
            </c:extLst>
          </c:dPt>
          <c:dPt>
            <c:idx val="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62-E276-4805-BF77-C2445D79E9CB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64-E276-4805-BF77-C2445D79E9CB}"/>
              </c:ext>
            </c:extLst>
          </c:dPt>
          <c:dPt>
            <c:idx val="5"/>
            <c:bubble3D val="0"/>
            <c:spPr>
              <a:solidFill>
                <a:srgbClr val="D6E0FE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66-E276-4805-BF77-C2445D79E9C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税金</c:v>
              </c:pt>
              <c:pt idx="1">
                <c:v>貯蓄</c:v>
              </c:pt>
              <c:pt idx="2">
                <c:v>自己投資</c:v>
              </c:pt>
              <c:pt idx="3">
                <c:v>固定費</c:v>
              </c:pt>
              <c:pt idx="4">
                <c:v>特別費</c:v>
              </c:pt>
              <c:pt idx="5">
                <c:v>変動費</c:v>
              </c:pt>
            </c:strLit>
          </c:cat>
          <c:val>
            <c:numRef>
              <c:f>(年間!$K$26,年間!$K$37:$K$38,年間!$K$49:$K$50,年間!$K$62)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67-E276-4805-BF77-C2445D79E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2">
                        <a:lumMod val="9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E276-4805-BF77-C2445D79E9C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E276-4805-BF77-C2445D79E9CB}"/>
                    </c:ext>
                  </c:extLst>
                </c:dPt>
                <c:dPt>
                  <c:idx val="2"/>
                  <c:bubble3D val="0"/>
                  <c:explosion val="7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E276-4805-BF77-C2445D79E9C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E276-4805-BF77-C2445D79E9C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E276-4805-BF77-C2445D79E9CB}"/>
                    </c:ext>
                  </c:extLst>
                </c:dPt>
                <c:dPt>
                  <c:idx val="5"/>
                  <c:bubble3D val="0"/>
                  <c:spPr>
                    <a:solidFill>
                      <a:srgbClr val="D6E0F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E276-4805-BF77-C2445D79E9CB}"/>
                    </c:ext>
                  </c:extLst>
                </c:dPt>
                <c:dLbls>
                  <c:dLbl>
                    <c:idx val="2"/>
                    <c:layout>
                      <c:manualLayout>
                        <c:x val="4.1218617053732198E-2"/>
                        <c:y val="8.9444493353288024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E276-4805-BF77-C2445D79E9CB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7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ja-JP"/>
                      </a:p>
                    </c:txPr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>
                        <c15:layout>
                          <c:manualLayout>
                            <c:w val="0.28028659596537897"/>
                            <c:h val="0.25264900079232328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7-E276-4805-BF77-C2445D79E9CB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(年間!$D$26,年間!$D$37:$D$38,年間!$D$49:$D$50,年間!$D$62)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E276-4805-BF77-C2445D79E9CB}"/>
                  </c:ext>
                </c:extLst>
              </c15:ser>
            </c15:filteredPieSeries>
            <c15:filteredPieSeries>
              <c15:ser>
                <c:idx val="3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E-E276-4805-BF77-C2445D79E9C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0-E276-4805-BF77-C2445D79E9C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2-E276-4805-BF77-C2445D79E9C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4-E276-4805-BF77-C2445D79E9C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E276-4805-BF77-C2445D79E9C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E276-4805-BF77-C2445D79E9CB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(年間!$E$26,年間!$E$37:$E$38,年間!$E$49:$E$50,年間!$E$62)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E276-4805-BF77-C2445D79E9CB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E276-4805-BF77-C2445D79E9C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E276-4805-BF77-C2445D79E9C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E276-4805-BF77-C2445D79E9C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E276-4805-BF77-C2445D79E9C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E276-4805-BF77-C2445D79E9C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E276-4805-BF77-C2445D79E9CB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(年間!$F$26,年間!$F$37:$F$38,年間!$F$49:$F$50,年間!$F$62)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E276-4805-BF77-C2445D79E9CB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E276-4805-BF77-C2445D79E9C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E276-4805-BF77-C2445D79E9C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E276-4805-BF77-C2445D79E9C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E276-4805-BF77-C2445D79E9C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E276-4805-BF77-C2445D79E9C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E276-4805-BF77-C2445D79E9CB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(年間!$G$26,年間!$G$37:$G$38,年間!$G$49:$G$50,年間!$G$62)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E276-4805-BF77-C2445D79E9CB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E276-4805-BF77-C2445D79E9C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E276-4805-BF77-C2445D79E9C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E276-4805-BF77-C2445D79E9C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E276-4805-BF77-C2445D79E9C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E276-4805-BF77-C2445D79E9C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E276-4805-BF77-C2445D79E9CB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(年間!$H$26,年間!$H$37:$H$38,年間!$H$49:$H$50,年間!$H$62)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E276-4805-BF77-C2445D79E9CB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E276-4805-BF77-C2445D79E9C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E276-4805-BF77-C2445D79E9C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E276-4805-BF77-C2445D79E9C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E276-4805-BF77-C2445D79E9C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E276-4805-BF77-C2445D79E9C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E276-4805-BF77-C2445D79E9CB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(年間!$I$26,年間!$I$37:$I$38,年間!$I$49:$I$50,年間!$I$62)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E276-4805-BF77-C2445D79E9CB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E276-4805-BF77-C2445D79E9C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E276-4805-BF77-C2445D79E9CB}"/>
                    </c:ext>
                  </c:extLst>
                </c:dPt>
                <c:dPt>
                  <c:idx val="2"/>
                  <c:bubble3D val="0"/>
                  <c:explosion val="9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E276-4805-BF77-C2445D79E9C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E276-4805-BF77-C2445D79E9C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E276-4805-BF77-C2445D79E9CB}"/>
                    </c:ext>
                  </c:extLst>
                </c:dPt>
                <c:dPt>
                  <c:idx val="5"/>
                  <c:bubble3D val="0"/>
                  <c:spPr>
                    <a:solidFill>
                      <a:srgbClr val="B3C1D7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E276-4805-BF77-C2445D79E9C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(年間!$J$26,年間!$J$37:$J$38,年間!$J$49:$J$50,年間!$J$62)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E276-4805-BF77-C2445D79E9CB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E276-4805-BF77-C2445D79E9C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E276-4805-BF77-C2445D79E9C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E276-4805-BF77-C2445D79E9C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E276-4805-BF77-C2445D79E9C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E276-4805-BF77-C2445D79E9C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E276-4805-BF77-C2445D79E9CB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(年間!$L$26,年間!$L$37:$L$38,年間!$L$49:$L$50,年間!$L$62)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E276-4805-BF77-C2445D79E9CB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E276-4805-BF77-C2445D79E9C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E276-4805-BF77-C2445D79E9C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E276-4805-BF77-C2445D79E9C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E276-4805-BF77-C2445D79E9C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E276-4805-BF77-C2445D79E9C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E276-4805-BF77-C2445D79E9CB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(年間!$M$26,年間!$M$37:$M$38,年間!$M$49:$M$50,年間!$M$62)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E276-4805-BF77-C2445D79E9CB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E276-4805-BF77-C2445D79E9C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E276-4805-BF77-C2445D79E9C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E276-4805-BF77-C2445D79E9C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E276-4805-BF77-C2445D79E9C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E276-4805-BF77-C2445D79E9C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E276-4805-BF77-C2445D79E9CB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(年間!$N$26,年間!$N$37:$N$38,年間!$N$49:$N$50,年間!$N$62)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E276-4805-BF77-C2445D79E9CB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E276-4805-BF77-C2445D79E9C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E276-4805-BF77-C2445D79E9C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E276-4805-BF77-C2445D79E9C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E276-4805-BF77-C2445D79E9C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E276-4805-BF77-C2445D79E9C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E276-4805-BF77-C2445D79E9CB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(年間!$O$26,年間!$O$37:$O$38,年間!$O$49:$O$50,年間!$O$62)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E276-4805-BF77-C2445D79E9CB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093114841174985E-2"/>
          <c:y val="0.75028008057168305"/>
          <c:w val="0.93781310966163178"/>
          <c:h val="0.218586236624160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/>
              <a:t>固定費</a:t>
            </a:r>
          </a:p>
        </c:rich>
      </c:tx>
      <c:layout>
        <c:manualLayout>
          <c:xMode val="edge"/>
          <c:yMode val="edge"/>
          <c:x val="1.6584689866002131E-2"/>
          <c:y val="6.666749475200912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416077365481721"/>
          <c:y val="0.14477835725167323"/>
          <c:w val="0.75702849462045829"/>
          <c:h val="0.5105540727762522"/>
        </c:manualLayout>
      </c:layout>
      <c:doughnutChart>
        <c:varyColors val="1"/>
        <c:ser>
          <c:idx val="41"/>
          <c:order val="7"/>
          <c:tx>
            <c:strRef>
              <c:f>年間!$K$4</c:f>
              <c:strCache>
                <c:ptCount val="1"/>
                <c:pt idx="0">
                  <c:v>8月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4-693E-4DD2-AE21-B2407CF0CE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6-693E-4DD2-AE21-B2407CF0CE77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8-693E-4DD2-AE21-B2407CF0CE7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A-693E-4DD2-AE21-B2407CF0CE7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C-693E-4DD2-AE21-B2407CF0CE77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E-693E-4DD2-AE21-B2407CF0CE77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A0-693E-4DD2-AE21-B2407CF0CE77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B-A802-9844-8E68-EADDAC609828}"/>
              </c:ext>
            </c:extLst>
          </c:dPt>
          <c:dPt>
            <c:idx val="8"/>
            <c:bubble3D val="0"/>
            <c:spPr>
              <a:solidFill>
                <a:srgbClr val="D6E0FE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D-A802-9844-8E68-EADDAC609828}"/>
              </c:ext>
            </c:extLst>
          </c:dPt>
          <c:dPt>
            <c:idx val="9"/>
            <c:bubble3D val="0"/>
            <c:spPr>
              <a:solidFill>
                <a:srgbClr val="F0D1F0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F-A802-9844-8E68-EADDAC6098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年間!$C$39:$C$49</c15:sqref>
                  </c15:fullRef>
                </c:ext>
              </c:extLst>
              <c:f>年間!$C$39:$C$48</c:f>
              <c:strCache>
                <c:ptCount val="1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年間!$K$39:$K$49</c15:sqref>
                  </c15:fullRef>
                </c:ext>
              </c:extLst>
              <c:f>年間!$K$39:$K$48</c:f>
              <c:numCache>
                <c:formatCode>"¥"#,##0_);[Red]\("¥"#,##0\)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A7-693E-4DD2-AE21-B2407CF0C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34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5B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693E-4DD2-AE21-B2407CF0CE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693E-4DD2-AE21-B2407CF0CE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693E-4DD2-AE21-B2407CF0CE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693E-4DD2-AE21-B2407CF0CE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693E-4DD2-AE21-B2407CF0CE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693E-4DD2-AE21-B2407CF0CE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693E-4DD2-AE21-B2407CF0CE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3-A802-9844-8E68-EADDAC609828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A802-9844-8E68-EADDAC609828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A802-9844-8E68-EADDAC60982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年間!$D$39:$D$49</c15:sqref>
                        </c15:fullRef>
                        <c15:formulaRef>
                          <c15:sqref>年間!$D$39:$D$48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4-693E-4DD2-AE21-B2407CF0CE77}"/>
                  </c:ext>
                </c:extLst>
              </c15:ser>
            </c15:filteredPieSeries>
            <c15:filteredPieSeries>
              <c15:ser>
                <c:idx val="35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693E-4DD2-AE21-B2407CF0CE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693E-4DD2-AE21-B2407CF0CE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693E-4DD2-AE21-B2407CF0CE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693E-4DD2-AE21-B2407CF0CE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693E-4DD2-AE21-B2407CF0CE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693E-4DD2-AE21-B2407CF0CE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693E-4DD2-AE21-B2407CF0CE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A802-9844-8E68-EADDAC609828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A802-9844-8E68-EADDAC609828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A802-9844-8E68-EADDAC609828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年間!$E$39:$E$49</c15:sqref>
                        </c15:fullRef>
                        <c15:formulaRef>
                          <c15:sqref>年間!$E$39:$E$48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9-693E-4DD2-AE21-B2407CF0CE77}"/>
                  </c:ext>
                </c:extLst>
              </c15:ser>
            </c15:filteredPieSeries>
            <c15:filteredPieSeries>
              <c15:ser>
                <c:idx val="3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693E-4DD2-AE21-B2407CF0CE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693E-4DD2-AE21-B2407CF0CE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693E-4DD2-AE21-B2407CF0CE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693E-4DD2-AE21-B2407CF0CE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693E-4DD2-AE21-B2407CF0CE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693E-4DD2-AE21-B2407CF0CE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693E-4DD2-AE21-B2407CF0CE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A802-9844-8E68-EADDAC609828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A802-9844-8E68-EADDAC609828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A802-9844-8E68-EADDAC609828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年間!$F$39:$F$49</c15:sqref>
                        </c15:fullRef>
                        <c15:formulaRef>
                          <c15:sqref>年間!$F$39:$F$48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3E-693E-4DD2-AE21-B2407CF0CE77}"/>
                  </c:ext>
                </c:extLst>
              </c15:ser>
            </c15:filteredPieSeries>
            <c15:filteredPieSeries>
              <c15:ser>
                <c:idx val="3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693E-4DD2-AE21-B2407CF0CE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693E-4DD2-AE21-B2407CF0CE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693E-4DD2-AE21-B2407CF0CE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693E-4DD2-AE21-B2407CF0CE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693E-4DD2-AE21-B2407CF0CE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693E-4DD2-AE21-B2407CF0CE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693E-4DD2-AE21-B2407CF0CE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A802-9844-8E68-EADDAC609828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A802-9844-8E68-EADDAC609828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A802-9844-8E68-EADDAC609828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年間!$G$39:$G$49</c15:sqref>
                        </c15:fullRef>
                        <c15:formulaRef>
                          <c15:sqref>年間!$G$39:$G$48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53-693E-4DD2-AE21-B2407CF0CE77}"/>
                  </c:ext>
                </c:extLst>
              </c15:ser>
            </c15:filteredPieSeries>
            <c15:filteredPieSeries>
              <c15:ser>
                <c:idx val="38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693E-4DD2-AE21-B2407CF0CE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693E-4DD2-AE21-B2407CF0CE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693E-4DD2-AE21-B2407CF0CE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693E-4DD2-AE21-B2407CF0CE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693E-4DD2-AE21-B2407CF0CE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693E-4DD2-AE21-B2407CF0CE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693E-4DD2-AE21-B2407CF0CE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A802-9844-8E68-EADDAC609828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A802-9844-8E68-EADDAC609828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A802-9844-8E68-EADDAC609828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年間!$H$39:$H$49</c15:sqref>
                        </c15:fullRef>
                        <c15:formulaRef>
                          <c15:sqref>年間!$H$39:$H$48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68-693E-4DD2-AE21-B2407CF0CE77}"/>
                  </c:ext>
                </c:extLst>
              </c15:ser>
            </c15:filteredPieSeries>
            <c15:filteredPieSeries>
              <c15:ser>
                <c:idx val="39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693E-4DD2-AE21-B2407CF0CE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693E-4DD2-AE21-B2407CF0CE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693E-4DD2-AE21-B2407CF0CE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693E-4DD2-AE21-B2407CF0CE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693E-4DD2-AE21-B2407CF0CE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693E-4DD2-AE21-B2407CF0CE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693E-4DD2-AE21-B2407CF0CE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A802-9844-8E68-EADDAC609828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A802-9844-8E68-EADDAC609828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A802-9844-8E68-EADDAC609828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年間!$I$39:$I$49</c15:sqref>
                        </c15:fullRef>
                        <c15:formulaRef>
                          <c15:sqref>年間!$I$39:$I$48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7D-693E-4DD2-AE21-B2407CF0CE77}"/>
                  </c:ext>
                </c:extLst>
              </c15:ser>
            </c15:filteredPieSeries>
            <c15:filteredPieSeries>
              <c15:ser>
                <c:idx val="4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EC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693E-4DD2-AE21-B2407CF0CE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693E-4DD2-AE21-B2407CF0CE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693E-4DD2-AE21-B2407CF0CE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693E-4DD2-AE21-B2407CF0CE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693E-4DD2-AE21-B2407CF0CE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5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693E-4DD2-AE21-B2407CF0CE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693E-4DD2-AE21-B2407CF0CE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A802-9844-8E68-EADDAC609828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A802-9844-8E68-EADDAC609828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A802-9844-8E68-EADDAC60982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年間!$J$39:$J$49</c15:sqref>
                        </c15:fullRef>
                        <c15:formulaRef>
                          <c15:sqref>年間!$J$39:$J$48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92-693E-4DD2-AE21-B2407CF0CE77}"/>
                  </c:ext>
                </c:extLst>
              </c15:ser>
            </c15:filteredPieSeries>
            <c15:filteredPieSeries>
              <c15:ser>
                <c:idx val="4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693E-4DD2-AE21-B2407CF0CE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693E-4DD2-AE21-B2407CF0CE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693E-4DD2-AE21-B2407CF0CE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693E-4DD2-AE21-B2407CF0CE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693E-4DD2-AE21-B2407CF0CE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693E-4DD2-AE21-B2407CF0CE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5-693E-4DD2-AE21-B2407CF0CE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A802-9844-8E68-EADDAC609828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A802-9844-8E68-EADDAC609828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A802-9844-8E68-EADDAC609828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年間!$L$39:$L$49</c15:sqref>
                        </c15:fullRef>
                        <c15:formulaRef>
                          <c15:sqref>年間!$L$39:$L$48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BC-693E-4DD2-AE21-B2407CF0CE77}"/>
                  </c:ext>
                </c:extLst>
              </c15:ser>
            </c15:filteredPieSeries>
            <c15:filteredPieSeries>
              <c15:ser>
                <c:idx val="4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693E-4DD2-AE21-B2407CF0CE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693E-4DD2-AE21-B2407CF0CE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693E-4DD2-AE21-B2407CF0CE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693E-4DD2-AE21-B2407CF0CE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693E-4DD2-AE21-B2407CF0CE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693E-4DD2-AE21-B2407CF0CE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A-693E-4DD2-AE21-B2407CF0CE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3-A802-9844-8E68-EADDAC609828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A802-9844-8E68-EADDAC609828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A802-9844-8E68-EADDAC609828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年間!$M$39:$M$49</c15:sqref>
                        </c15:fullRef>
                        <c15:formulaRef>
                          <c15:sqref>年間!$M$39:$M$48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D1-693E-4DD2-AE21-B2407CF0CE77}"/>
                  </c:ext>
                </c:extLst>
              </c15:ser>
            </c15:filteredPieSeries>
            <c15:filteredPieSeries>
              <c15:ser>
                <c:idx val="4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693E-4DD2-AE21-B2407CF0CE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693E-4DD2-AE21-B2407CF0CE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693E-4DD2-AE21-B2407CF0CE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693E-4DD2-AE21-B2407CF0CE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693E-4DD2-AE21-B2407CF0CE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693E-4DD2-AE21-B2407CF0CE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693E-4DD2-AE21-B2407CF0CE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A802-9844-8E68-EADDAC609828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A802-9844-8E68-EADDAC609828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A802-9844-8E68-EADDAC609828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年間!$N$39:$N$49</c15:sqref>
                        </c15:fullRef>
                        <c15:formulaRef>
                          <c15:sqref>年間!$N$39:$N$48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E6-693E-4DD2-AE21-B2407CF0CE77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693E-4DD2-AE21-B2407CF0CE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693E-4DD2-AE21-B2407CF0CE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693E-4DD2-AE21-B2407CF0CE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693E-4DD2-AE21-B2407CF0CE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693E-4DD2-AE21-B2407CF0CE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693E-4DD2-AE21-B2407CF0CE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693E-4DD2-AE21-B2407CF0CE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A802-9844-8E68-EADDAC609828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A802-9844-8E68-EADDAC609828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A802-9844-8E68-EADDAC609828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年間!$O$39:$O$49</c15:sqref>
                        </c15:fullRef>
                        <c15:formulaRef>
                          <c15:sqref>年間!$O$39:$O$48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FB-693E-4DD2-AE21-B2407CF0CE77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573788041894408E-2"/>
          <c:y val="0.73440010652495136"/>
          <c:w val="0.95532198765244047"/>
          <c:h val="0.263459954269792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/>
              <a:t>変動費</a:t>
            </a:r>
          </a:p>
        </c:rich>
      </c:tx>
      <c:layout>
        <c:manualLayout>
          <c:xMode val="edge"/>
          <c:yMode val="edge"/>
          <c:x val="5.9014689828373297E-3"/>
          <c:y val="5.764473414210853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465795440652885E-2"/>
          <c:y val="0.11783123641479107"/>
          <c:w val="0.84393841998040386"/>
          <c:h val="0.51028914208013032"/>
        </c:manualLayout>
      </c:layout>
      <c:doughnutChart>
        <c:varyColors val="1"/>
        <c:ser>
          <c:idx val="54"/>
          <c:order val="7"/>
          <c:tx>
            <c:strRef>
              <c:f>年間!$K$4</c:f>
              <c:strCache>
                <c:ptCount val="1"/>
                <c:pt idx="0">
                  <c:v>8月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4-E393-4948-973E-A94AF6255B0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6-E393-4948-973E-A94AF6255B0E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8-E393-4948-973E-A94AF6255B0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A-E393-4948-973E-A94AF6255B0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C-E393-4948-973E-A94AF6255B0E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E-E393-4948-973E-A94AF6255B0E}"/>
              </c:ext>
            </c:extLst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A0-E393-4948-973E-A94AF6255B0E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B-C1D4-2943-B289-EF0C9C910FC6}"/>
              </c:ext>
            </c:extLst>
          </c:dPt>
          <c:dPt>
            <c:idx val="8"/>
            <c:bubble3D val="0"/>
            <c:spPr>
              <a:solidFill>
                <a:srgbClr val="D6E0FE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D-C1D4-2943-B289-EF0C9C910FC6}"/>
              </c:ext>
            </c:extLst>
          </c:dPt>
          <c:dPt>
            <c:idx val="9"/>
            <c:bubble3D val="0"/>
            <c:spPr>
              <a:solidFill>
                <a:srgbClr val="F0D1F0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F-C1D4-2943-B289-EF0C9C910F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年間!$C$52:$C$62</c15:sqref>
                  </c15:fullRef>
                </c:ext>
              </c:extLst>
              <c:f>年間!$C$52:$C$61</c:f>
              <c:strCache>
                <c:ptCount val="1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年間!$K$52:$K$62</c15:sqref>
                  </c15:fullRef>
                </c:ext>
              </c:extLst>
              <c:f>年間!$K$52:$K$61</c:f>
              <c:numCache>
                <c:formatCode>"¥"#,##0_);[Red]\("¥"#,##0\)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&quot;¥&quot;#,##0_);\(&quot;¥&quot;#,##0\)">
                  <c:v>0</c:v>
                </c:pt>
                <c:pt idx="4" formatCode="&quot;¥&quot;#,##0_);\(&quot;¥&quot;#,##0\)">
                  <c:v>0</c:v>
                </c:pt>
                <c:pt idx="5" formatCode="&quot;¥&quot;#,##0_);\(&quot;¥&quot;#,##0\)">
                  <c:v>0</c:v>
                </c:pt>
                <c:pt idx="6" formatCode="&quot;¥&quot;#,##0_);\(&quot;¥&quot;#,##0\)">
                  <c:v>0</c:v>
                </c:pt>
                <c:pt idx="7" formatCode="&quot;¥&quot;#,##0_);\(&quot;¥&quot;#,##0\)">
                  <c:v>0</c:v>
                </c:pt>
                <c:pt idx="8" formatCode="&quot;¥&quot;#,##0_);\(&quot;¥&quot;#,##0\)">
                  <c:v>0</c:v>
                </c:pt>
                <c:pt idx="9" formatCode="&quot;¥&quot;#,##0_);\(&quot;¥&quot;#,##0\)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A7-E393-4948-973E-A94AF6255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47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E39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E393-4948-973E-A94AF6255B0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E393-4948-973E-A94AF6255B0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1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E393-4948-973E-A94AF6255B0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E393-4948-973E-A94AF6255B0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E393-4948-973E-A94AF6255B0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E393-4948-973E-A94AF6255B0E}"/>
                    </c:ext>
                  </c:extLst>
                </c:dPt>
                <c:dPt>
                  <c:idx val="6"/>
                  <c:bubble3D val="0"/>
                  <c:spPr>
                    <a:solidFill>
                      <a:srgbClr val="F0D1F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E393-4948-973E-A94AF6255B0E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3-C1D4-2943-B289-EF0C9C910FC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C1D4-2943-B289-EF0C9C910FC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C1D4-2943-B289-EF0C9C910FC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年間!$D$52:$D$62</c15:sqref>
                        </c15:fullRef>
                        <c15:formulaRef>
                          <c15:sqref>年間!$D$52:$D$61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4-E393-4948-973E-A94AF6255B0E}"/>
                  </c:ext>
                </c:extLst>
              </c15:ser>
            </c15:filteredPieSeries>
            <c15:filteredPieSeries>
              <c15:ser>
                <c:idx val="48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E393-4948-973E-A94AF6255B0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E393-4948-973E-A94AF6255B0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E393-4948-973E-A94AF6255B0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E393-4948-973E-A94AF6255B0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E393-4948-973E-A94AF6255B0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E393-4948-973E-A94AF6255B0E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E393-4948-973E-A94AF6255B0E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C1D4-2943-B289-EF0C9C910FC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C1D4-2943-B289-EF0C9C910FC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C1D4-2943-B289-EF0C9C910FC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年間!$E$52:$E$62</c15:sqref>
                        </c15:fullRef>
                        <c15:formulaRef>
                          <c15:sqref>年間!$E$52:$E$61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9-E393-4948-973E-A94AF6255B0E}"/>
                  </c:ext>
                </c:extLst>
              </c15:ser>
            </c15:filteredPieSeries>
            <c15:filteredPieSeries>
              <c15:ser>
                <c:idx val="49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E393-4948-973E-A94AF6255B0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E393-4948-973E-A94AF6255B0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E393-4948-973E-A94AF6255B0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E393-4948-973E-A94AF6255B0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E393-4948-973E-A94AF6255B0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E393-4948-973E-A94AF6255B0E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E393-4948-973E-A94AF6255B0E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C1D4-2943-B289-EF0C9C910FC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C1D4-2943-B289-EF0C9C910FC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C1D4-2943-B289-EF0C9C910FC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年間!$F$52:$F$62</c15:sqref>
                        </c15:fullRef>
                        <c15:formulaRef>
                          <c15:sqref>年間!$F$52:$F$61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3E-E393-4948-973E-A94AF6255B0E}"/>
                  </c:ext>
                </c:extLst>
              </c15:ser>
            </c15:filteredPieSeries>
            <c15:filteredPieSeries>
              <c15:ser>
                <c:idx val="5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E393-4948-973E-A94AF6255B0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E393-4948-973E-A94AF6255B0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E393-4948-973E-A94AF6255B0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E393-4948-973E-A94AF6255B0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E393-4948-973E-A94AF6255B0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E393-4948-973E-A94AF6255B0E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E393-4948-973E-A94AF6255B0E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C1D4-2943-B289-EF0C9C910FC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C1D4-2943-B289-EF0C9C910FC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C1D4-2943-B289-EF0C9C910FC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年間!$G$52:$G$62</c15:sqref>
                        </c15:fullRef>
                        <c15:formulaRef>
                          <c15:sqref>年間!$G$52:$G$61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53-E393-4948-973E-A94AF6255B0E}"/>
                  </c:ext>
                </c:extLst>
              </c15:ser>
            </c15:filteredPieSeries>
            <c15:filteredPieSeries>
              <c15:ser>
                <c:idx val="5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E393-4948-973E-A94AF6255B0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E393-4948-973E-A94AF6255B0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E393-4948-973E-A94AF6255B0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E393-4948-973E-A94AF6255B0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E393-4948-973E-A94AF6255B0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E393-4948-973E-A94AF6255B0E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E393-4948-973E-A94AF6255B0E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C1D4-2943-B289-EF0C9C910FC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C1D4-2943-B289-EF0C9C910FC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C1D4-2943-B289-EF0C9C910FC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年間!$H$52:$H$62</c15:sqref>
                        </c15:fullRef>
                        <c15:formulaRef>
                          <c15:sqref>年間!$H$52:$H$61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68-E393-4948-973E-A94AF6255B0E}"/>
                  </c:ext>
                </c:extLst>
              </c15:ser>
            </c15:filteredPieSeries>
            <c15:filteredPieSeries>
              <c15:ser>
                <c:idx val="5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E393-4948-973E-A94AF6255B0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E393-4948-973E-A94AF6255B0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E393-4948-973E-A94AF6255B0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E393-4948-973E-A94AF6255B0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E393-4948-973E-A94AF6255B0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E393-4948-973E-A94AF6255B0E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E393-4948-973E-A94AF6255B0E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C1D4-2943-B289-EF0C9C910FC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C1D4-2943-B289-EF0C9C910FC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C1D4-2943-B289-EF0C9C910FC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年間!$I$52:$I$62</c15:sqref>
                        </c15:fullRef>
                        <c15:formulaRef>
                          <c15:sqref>年間!$I$52:$I$61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7D-E393-4948-973E-A94AF6255B0E}"/>
                  </c:ext>
                </c:extLst>
              </c15:ser>
            </c15:filteredPieSeries>
            <c15:filteredPieSeries>
              <c15:ser>
                <c:idx val="53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EC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E393-4948-973E-A94AF6255B0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E393-4948-973E-A94AF6255B0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E393-4948-973E-A94AF6255B0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E393-4948-973E-A94AF6255B0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E393-4948-973E-A94AF6255B0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5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E393-4948-973E-A94AF6255B0E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6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E393-4948-973E-A94AF6255B0E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C1D4-2943-B289-EF0C9C910FC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C1D4-2943-B289-EF0C9C910FC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C1D4-2943-B289-EF0C9C910FC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年間!$J$52:$J$62</c15:sqref>
                        </c15:fullRef>
                        <c15:formulaRef>
                          <c15:sqref>年間!$J$52:$J$61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92-E393-4948-973E-A94AF6255B0E}"/>
                  </c:ext>
                </c:extLst>
              </c15:ser>
            </c15:filteredPieSeries>
            <c15:filteredPieSeries>
              <c15:ser>
                <c:idx val="5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E393-4948-973E-A94AF6255B0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E393-4948-973E-A94AF6255B0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E393-4948-973E-A94AF6255B0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E393-4948-973E-A94AF6255B0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E393-4948-973E-A94AF6255B0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E393-4948-973E-A94AF6255B0E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5-E393-4948-973E-A94AF6255B0E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C1D4-2943-B289-EF0C9C910FC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C1D4-2943-B289-EF0C9C910FC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C1D4-2943-B289-EF0C9C910FC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年間!$L$52:$L$62</c15:sqref>
                        </c15:fullRef>
                        <c15:formulaRef>
                          <c15:sqref>年間!$L$52:$L$61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BC-E393-4948-973E-A94AF6255B0E}"/>
                  </c:ext>
                </c:extLst>
              </c15:ser>
            </c15:filteredPieSeries>
            <c15:filteredPieSeries>
              <c15:ser>
                <c:idx val="5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E393-4948-973E-A94AF6255B0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E393-4948-973E-A94AF6255B0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E393-4948-973E-A94AF6255B0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E393-4948-973E-A94AF6255B0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E393-4948-973E-A94AF6255B0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E393-4948-973E-A94AF6255B0E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A-E393-4948-973E-A94AF6255B0E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3-C1D4-2943-B289-EF0C9C910FC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C1D4-2943-B289-EF0C9C910FC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C1D4-2943-B289-EF0C9C910FC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年間!$M$52:$M$62</c15:sqref>
                        </c15:fullRef>
                        <c15:formulaRef>
                          <c15:sqref>年間!$M$52:$M$61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D1-E393-4948-973E-A94AF6255B0E}"/>
                  </c:ext>
                </c:extLst>
              </c15:ser>
            </c15:filteredPieSeries>
            <c15:filteredPieSeries>
              <c15:ser>
                <c:idx val="57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E393-4948-973E-A94AF6255B0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E393-4948-973E-A94AF6255B0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E393-4948-973E-A94AF6255B0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E393-4948-973E-A94AF6255B0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E393-4948-973E-A94AF6255B0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E393-4948-973E-A94AF6255B0E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E393-4948-973E-A94AF6255B0E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C1D4-2943-B289-EF0C9C910FC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C1D4-2943-B289-EF0C9C910FC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C1D4-2943-B289-EF0C9C910FC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年間!$N$52:$N$62</c15:sqref>
                        </c15:fullRef>
                        <c15:formulaRef>
                          <c15:sqref>年間!$N$52:$N$61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E6-E393-4948-973E-A94AF6255B0E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E393-4948-973E-A94AF6255B0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E393-4948-973E-A94AF6255B0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E393-4948-973E-A94AF6255B0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E393-4948-973E-A94AF6255B0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E393-4948-973E-A94AF6255B0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E393-4948-973E-A94AF6255B0E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E393-4948-973E-A94AF6255B0E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C1D4-2943-B289-EF0C9C910FC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C1D4-2943-B289-EF0C9C910FC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C1D4-2943-B289-EF0C9C910FC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年間!$O$52:$O$62</c15:sqref>
                        </c15:fullRef>
                        <c15:formulaRef>
                          <c15:sqref>年間!$O$52:$O$61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FB-E393-4948-973E-A94AF6255B0E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694522557161594E-2"/>
          <c:y val="0.73658923402399001"/>
          <c:w val="0.9502287957046206"/>
          <c:h val="0.247754106106655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53977407901387"/>
          <c:y val="2.1670769205343918E-2"/>
          <c:w val="0.80387193420088621"/>
          <c:h val="0.33255078560639212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'8月'!$F$29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'8月'!$G$19:$K$19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'8月'!$G$29:$K$29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08F-47F5-AC47-2C8EA9BDF3DA}"/>
            </c:ext>
          </c:extLst>
        </c:ser>
        <c:ser>
          <c:idx val="8"/>
          <c:order val="1"/>
          <c:tx>
            <c:strRef>
              <c:f>'8月'!$F$28</c:f>
              <c:strCache>
                <c:ptCount val="1"/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cat>
            <c:strRef>
              <c:f>'8月'!$G$19:$K$19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'8月'!$G$28:$K$28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08F-47F5-AC47-2C8EA9BDF3DA}"/>
            </c:ext>
          </c:extLst>
        </c:ser>
        <c:ser>
          <c:idx val="7"/>
          <c:order val="2"/>
          <c:tx>
            <c:strRef>
              <c:f>'8月'!$F$27</c:f>
              <c:strCache>
                <c:ptCount val="1"/>
              </c:strCache>
            </c:strRef>
          </c:tx>
          <c:spPr>
            <a:solidFill>
              <a:srgbClr val="F0D1F0"/>
            </a:solidFill>
            <a:ln>
              <a:noFill/>
            </a:ln>
            <a:effectLst/>
          </c:spPr>
          <c:invertIfNegative val="0"/>
          <c:cat>
            <c:strRef>
              <c:f>'8月'!$G$19:$K$19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'8月'!$G$27:$K$27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08F-47F5-AC47-2C8EA9BDF3DA}"/>
            </c:ext>
          </c:extLst>
        </c:ser>
        <c:ser>
          <c:idx val="6"/>
          <c:order val="3"/>
          <c:tx>
            <c:strRef>
              <c:f>'8月'!$F$26</c:f>
              <c:strCache>
                <c:ptCount val="1"/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'8月'!$G$19:$K$19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'8月'!$G$26:$K$26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8F-47F5-AC47-2C8EA9BDF3DA}"/>
            </c:ext>
          </c:extLst>
        </c:ser>
        <c:ser>
          <c:idx val="5"/>
          <c:order val="4"/>
          <c:tx>
            <c:strRef>
              <c:f>'8月'!$F$25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'8月'!$G$19:$K$19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'8月'!$G$25:$K$25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8F-47F5-AC47-2C8EA9BDF3DA}"/>
            </c:ext>
          </c:extLst>
        </c:ser>
        <c:ser>
          <c:idx val="4"/>
          <c:order val="5"/>
          <c:tx>
            <c:strRef>
              <c:f>'8月'!$F$24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'8月'!$G$19:$K$19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'8月'!$G$24:$K$24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8F-47F5-AC47-2C8EA9BDF3DA}"/>
            </c:ext>
          </c:extLst>
        </c:ser>
        <c:ser>
          <c:idx val="3"/>
          <c:order val="6"/>
          <c:tx>
            <c:strRef>
              <c:f>'8月'!$F$23</c:f>
              <c:strCache>
                <c:ptCount val="1"/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'8月'!$G$19:$K$19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'8月'!$G$23:$K$23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8F-47F5-AC47-2C8EA9BDF3DA}"/>
            </c:ext>
          </c:extLst>
        </c:ser>
        <c:ser>
          <c:idx val="2"/>
          <c:order val="7"/>
          <c:tx>
            <c:strRef>
              <c:f>'8月'!$F$22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'8月'!$G$19:$K$19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'8月'!$G$22:$K$22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8F-47F5-AC47-2C8EA9BDF3DA}"/>
            </c:ext>
          </c:extLst>
        </c:ser>
        <c:ser>
          <c:idx val="1"/>
          <c:order val="8"/>
          <c:tx>
            <c:strRef>
              <c:f>'8月'!$F$21</c:f>
              <c:strCache>
                <c:ptCount val="1"/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'8月'!$G$19:$K$19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'8月'!$G$21:$K$21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8F-47F5-AC47-2C8EA9BDF3DA}"/>
            </c:ext>
          </c:extLst>
        </c:ser>
        <c:ser>
          <c:idx val="0"/>
          <c:order val="9"/>
          <c:tx>
            <c:strRef>
              <c:f>'8月'!$F$20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'8月'!$G$19:$K$19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'8月'!$G$20:$K$20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8F-47F5-AC47-2C8EA9BDF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7953872"/>
        <c:axId val="897963056"/>
      </c:barChart>
      <c:lineChart>
        <c:grouping val="stacked"/>
        <c:varyColors val="0"/>
        <c:ser>
          <c:idx val="10"/>
          <c:order val="10"/>
          <c:tx>
            <c:strRef>
              <c:f>'8月'!$F$30</c:f>
              <c:strCache>
                <c:ptCount val="1"/>
                <c:pt idx="0">
                  <c:v>合計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'8月'!$G$19:$K$19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'8月'!$G$30:$K$30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08F-47F5-AC47-2C8EA9BDF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3872"/>
        <c:axId val="897963056"/>
      </c:lineChart>
      <c:catAx>
        <c:axId val="89795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63056"/>
        <c:crosses val="autoZero"/>
        <c:auto val="1"/>
        <c:lblAlgn val="ctr"/>
        <c:lblOffset val="100"/>
        <c:noMultiLvlLbl val="0"/>
      </c:catAx>
      <c:valAx>
        <c:axId val="897963056"/>
        <c:scaling>
          <c:orientation val="minMax"/>
        </c:scaling>
        <c:delete val="0"/>
        <c:axPos val="l"/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53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705883648699251E-2"/>
          <c:y val="0.10230524364463599"/>
          <c:w val="0.96596383020904442"/>
          <c:h val="0.495338609586881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'9月'!$B$37</c:f>
              <c:strCache>
                <c:ptCount val="1"/>
                <c:pt idx="0">
                  <c:v>収入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'9月'!$C$37:$D$37</c:f>
              <c:numCache>
                <c:formatCode>"¥"#,##0_);[Red]\("¥"#,##0\)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0-4E29-BF6F-49E3B48C7D79}"/>
            </c:ext>
          </c:extLst>
        </c:ser>
        <c:ser>
          <c:idx val="1"/>
          <c:order val="1"/>
          <c:tx>
            <c:strRef>
              <c:f>'9月'!$B$38</c:f>
              <c:strCache>
                <c:ptCount val="1"/>
                <c:pt idx="0">
                  <c:v>税金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'9月'!$C$38:$D$38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20-4E29-BF6F-49E3B48C7D79}"/>
            </c:ext>
          </c:extLst>
        </c:ser>
        <c:ser>
          <c:idx val="2"/>
          <c:order val="2"/>
          <c:tx>
            <c:strRef>
              <c:f>'9月'!$B$39</c:f>
              <c:strCache>
                <c:ptCount val="1"/>
                <c:pt idx="0">
                  <c:v>貯蓄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'9月'!$C$39:$D$39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20-4E29-BF6F-49E3B48C7D79}"/>
            </c:ext>
          </c:extLst>
        </c:ser>
        <c:ser>
          <c:idx val="3"/>
          <c:order val="3"/>
          <c:tx>
            <c:strRef>
              <c:f>'9月'!$B$40</c:f>
              <c:strCache>
                <c:ptCount val="1"/>
                <c:pt idx="0">
                  <c:v>自己投資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'9月'!$C$40:$D$40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20-4E29-BF6F-49E3B48C7D79}"/>
            </c:ext>
          </c:extLst>
        </c:ser>
        <c:ser>
          <c:idx val="4"/>
          <c:order val="4"/>
          <c:tx>
            <c:strRef>
              <c:f>'9月'!$B$41</c:f>
              <c:strCache>
                <c:ptCount val="1"/>
                <c:pt idx="0">
                  <c:v>固定費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'9月'!$C$41:$D$41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20-4E29-BF6F-49E3B48C7D79}"/>
            </c:ext>
          </c:extLst>
        </c:ser>
        <c:ser>
          <c:idx val="5"/>
          <c:order val="5"/>
          <c:tx>
            <c:strRef>
              <c:f>'9月'!$B$42</c:f>
              <c:strCache>
                <c:ptCount val="1"/>
                <c:pt idx="0">
                  <c:v>特別費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'9月'!$C$42:$D$42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20-4E29-BF6F-49E3B48C7D79}"/>
            </c:ext>
          </c:extLst>
        </c:ser>
        <c:ser>
          <c:idx val="6"/>
          <c:order val="6"/>
          <c:tx>
            <c:strRef>
              <c:f>'9月'!$B$43</c:f>
              <c:strCache>
                <c:ptCount val="1"/>
                <c:pt idx="0">
                  <c:v>変動費</c:v>
                </c:pt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'9月'!$C$43:$D$43</c:f>
              <c:numCache>
                <c:formatCode>General</c:formatCode>
                <c:ptCount val="2"/>
                <c:pt idx="0" formatCode="&quot;¥&quot;#,##0_);[Red]\(&quot;¥&quot;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220-4E29-BF6F-49E3B48C7D79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7"/>
        <c:overlap val="100"/>
        <c:axId val="622643864"/>
        <c:axId val="622644192"/>
      </c:barChart>
      <c:barChart>
        <c:barDir val="bar"/>
        <c:grouping val="stacked"/>
        <c:varyColors val="0"/>
        <c:ser>
          <c:idx val="7"/>
          <c:order val="7"/>
          <c:tx>
            <c:strRef>
              <c:f>'9月'!$B$44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8220-4E29-BF6F-49E3B48C7D79}"/>
              </c:ext>
            </c:extLst>
          </c:dPt>
          <c:dLbls>
            <c:dLbl>
              <c:idx val="0"/>
              <c:layout>
                <c:manualLayout>
                  <c:x val="0.47288885783396845"/>
                  <c:y val="1.91778130106883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2170407736194"/>
                      <c:h val="0.103408779075943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8220-4E29-BF6F-49E3B48C7D79}"/>
                </c:ext>
              </c:extLst>
            </c:dLbl>
            <c:dLbl>
              <c:idx val="1"/>
              <c:layout>
                <c:manualLayout>
                  <c:x val="0.48799024987880724"/>
                  <c:y val="-6.9388939039072284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24072075247263"/>
                      <c:h val="9.90140158342973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8220-4E29-BF6F-49E3B48C7D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'9月'!$C$44:$D$44</c:f>
              <c:numCache>
                <c:formatCode>"¥"#,##0_);[Red]\("¥"#,##0\)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8220-4E29-BF6F-49E3B48C7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1179092536"/>
        <c:axId val="1179095160"/>
      </c:barChart>
      <c:catAx>
        <c:axId val="6226438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22644192"/>
        <c:crosses val="autoZero"/>
        <c:auto val="1"/>
        <c:lblAlgn val="ctr"/>
        <c:lblOffset val="100"/>
        <c:noMultiLvlLbl val="0"/>
      </c:catAx>
      <c:valAx>
        <c:axId val="622644192"/>
        <c:scaling>
          <c:orientation val="minMax"/>
        </c:scaling>
        <c:delete val="1"/>
        <c:axPos val="b"/>
        <c:numFmt formatCode="&quot;¥&quot;#,##0_);[Red]\(&quot;¥&quot;#,##0\)" sourceLinked="1"/>
        <c:majorTickMark val="none"/>
        <c:minorTickMark val="none"/>
        <c:tickLblPos val="nextTo"/>
        <c:crossAx val="622643864"/>
        <c:crosses val="autoZero"/>
        <c:crossBetween val="between"/>
      </c:valAx>
      <c:valAx>
        <c:axId val="1179095160"/>
        <c:scaling>
          <c:orientation val="minMax"/>
        </c:scaling>
        <c:delete val="1"/>
        <c:axPos val="t"/>
        <c:numFmt formatCode="&quot;¥&quot;#,##0_);[Red]\(&quot;¥&quot;#,##0\)" sourceLinked="1"/>
        <c:majorTickMark val="out"/>
        <c:minorTickMark val="none"/>
        <c:tickLblPos val="nextTo"/>
        <c:crossAx val="1179092536"/>
        <c:crosses val="max"/>
        <c:crossBetween val="between"/>
      </c:valAx>
      <c:catAx>
        <c:axId val="1179092536"/>
        <c:scaling>
          <c:orientation val="minMax"/>
        </c:scaling>
        <c:delete val="1"/>
        <c:axPos val="l"/>
        <c:majorTickMark val="out"/>
        <c:minorTickMark val="none"/>
        <c:tickLblPos val="nextTo"/>
        <c:crossAx val="1179095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5.5923904921678501E-2"/>
          <c:y val="0.75528606339475157"/>
          <c:w val="0.77021697468995753"/>
          <c:h val="0.215894301445461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218617053732198E-2"/>
          <c:y val="0.10616570585163299"/>
          <c:w val="0.9587813829462678"/>
          <c:h val="0.61409673460639802"/>
        </c:manualLayout>
      </c:layout>
      <c:doughnutChart>
        <c:varyColors val="1"/>
        <c:ser>
          <c:idx val="2"/>
          <c:order val="8"/>
          <c:tx>
            <c:strRef>
              <c:f>年間!$L$4</c:f>
              <c:strCache>
                <c:ptCount val="1"/>
                <c:pt idx="0">
                  <c:v>9月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69-D86D-49CF-91CE-CDCA9DF90F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6B-D86D-49CF-91CE-CDCA9DF90F64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6D-D86D-49CF-91CE-CDCA9DF90F64}"/>
              </c:ext>
            </c:extLst>
          </c:dPt>
          <c:dPt>
            <c:idx val="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6F-D86D-49CF-91CE-CDCA9DF90F64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71-D86D-49CF-91CE-CDCA9DF90F64}"/>
              </c:ext>
            </c:extLst>
          </c:dPt>
          <c:dPt>
            <c:idx val="5"/>
            <c:bubble3D val="0"/>
            <c:spPr>
              <a:solidFill>
                <a:srgbClr val="D6E0FE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73-D86D-49CF-91CE-CDCA9DF90F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税金</c:v>
              </c:pt>
              <c:pt idx="1">
                <c:v>貯蓄</c:v>
              </c:pt>
              <c:pt idx="2">
                <c:v>自己投資</c:v>
              </c:pt>
              <c:pt idx="3">
                <c:v>固定費</c:v>
              </c:pt>
              <c:pt idx="4">
                <c:v>特別費</c:v>
              </c:pt>
              <c:pt idx="5">
                <c:v>変動費</c:v>
              </c:pt>
            </c:strLit>
          </c:cat>
          <c:val>
            <c:numRef>
              <c:f>(年間!$L$26,年間!$L$37:$L$38,年間!$L$49:$L$50,年間!$L$62)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74-D86D-49CF-91CE-CDCA9DF90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2">
                        <a:lumMod val="9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D86D-49CF-91CE-CDCA9DF90F6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D86D-49CF-91CE-CDCA9DF90F64}"/>
                    </c:ext>
                  </c:extLst>
                </c:dPt>
                <c:dPt>
                  <c:idx val="2"/>
                  <c:bubble3D val="0"/>
                  <c:explosion val="7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D86D-49CF-91CE-CDCA9DF90F6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D86D-49CF-91CE-CDCA9DF90F6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D86D-49CF-91CE-CDCA9DF90F64}"/>
                    </c:ext>
                  </c:extLst>
                </c:dPt>
                <c:dPt>
                  <c:idx val="5"/>
                  <c:bubble3D val="0"/>
                  <c:spPr>
                    <a:solidFill>
                      <a:srgbClr val="D6E0F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D86D-49CF-91CE-CDCA9DF90F64}"/>
                    </c:ext>
                  </c:extLst>
                </c:dPt>
                <c:dLbls>
                  <c:dLbl>
                    <c:idx val="2"/>
                    <c:layout>
                      <c:manualLayout>
                        <c:x val="4.1218617053732198E-2"/>
                        <c:y val="8.9444493353288024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D86D-49CF-91CE-CDCA9DF90F64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7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ja-JP"/>
                      </a:p>
                    </c:txPr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>
                        <c15:layout>
                          <c:manualLayout>
                            <c:w val="0.28028659596537897"/>
                            <c:h val="0.25264900079232328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7-D86D-49CF-91CE-CDCA9DF90F64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(年間!$D$26,年間!$D$37:$D$38,年間!$D$49:$D$50,年間!$D$62)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D86D-49CF-91CE-CDCA9DF90F64}"/>
                  </c:ext>
                </c:extLst>
              </c15:ser>
            </c15:filteredPieSeries>
            <c15:filteredPieSeries>
              <c15:ser>
                <c:idx val="3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E-D86D-49CF-91CE-CDCA9DF90F6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0-D86D-49CF-91CE-CDCA9DF90F6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2-D86D-49CF-91CE-CDCA9DF90F6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4-D86D-49CF-91CE-CDCA9DF90F6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D86D-49CF-91CE-CDCA9DF90F6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D86D-49CF-91CE-CDCA9DF90F64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(年間!$E$26,年間!$E$37:$E$38,年間!$E$49:$E$50,年間!$E$62)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D86D-49CF-91CE-CDCA9DF90F64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D86D-49CF-91CE-CDCA9DF90F6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D86D-49CF-91CE-CDCA9DF90F6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D86D-49CF-91CE-CDCA9DF90F6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D86D-49CF-91CE-CDCA9DF90F6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D86D-49CF-91CE-CDCA9DF90F6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D86D-49CF-91CE-CDCA9DF90F64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(年間!$F$26,年間!$F$37:$F$38,年間!$F$49:$F$50,年間!$F$62)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D86D-49CF-91CE-CDCA9DF90F64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D86D-49CF-91CE-CDCA9DF90F6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D86D-49CF-91CE-CDCA9DF90F6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D86D-49CF-91CE-CDCA9DF90F6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D86D-49CF-91CE-CDCA9DF90F6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D86D-49CF-91CE-CDCA9DF90F6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D86D-49CF-91CE-CDCA9DF90F64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(年間!$G$26,年間!$G$37:$G$38,年間!$G$49:$G$50,年間!$G$62)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D86D-49CF-91CE-CDCA9DF90F64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D86D-49CF-91CE-CDCA9DF90F6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D86D-49CF-91CE-CDCA9DF90F6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D86D-49CF-91CE-CDCA9DF90F6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D86D-49CF-91CE-CDCA9DF90F6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D86D-49CF-91CE-CDCA9DF90F6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D86D-49CF-91CE-CDCA9DF90F64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(年間!$H$26,年間!$H$37:$H$38,年間!$H$49:$H$50,年間!$H$62)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D86D-49CF-91CE-CDCA9DF90F64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D86D-49CF-91CE-CDCA9DF90F6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D86D-49CF-91CE-CDCA9DF90F6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D86D-49CF-91CE-CDCA9DF90F6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D86D-49CF-91CE-CDCA9DF90F6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D86D-49CF-91CE-CDCA9DF90F6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D86D-49CF-91CE-CDCA9DF90F64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(年間!$I$26,年間!$I$37:$I$38,年間!$I$49:$I$50,年間!$I$62)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D86D-49CF-91CE-CDCA9DF90F64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D86D-49CF-91CE-CDCA9DF90F6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D86D-49CF-91CE-CDCA9DF90F6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D86D-49CF-91CE-CDCA9DF90F6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D86D-49CF-91CE-CDCA9DF90F6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D86D-49CF-91CE-CDCA9DF90F6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D86D-49CF-91CE-CDCA9DF90F64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(年間!$J$26,年間!$J$37:$J$38,年間!$J$49:$J$50,年間!$J$62)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D86D-49CF-91CE-CDCA9DF90F64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D86D-49CF-91CE-CDCA9DF90F6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D86D-49CF-91CE-CDCA9DF90F64}"/>
                    </c:ext>
                  </c:extLst>
                </c:dPt>
                <c:dPt>
                  <c:idx val="2"/>
                  <c:bubble3D val="0"/>
                  <c:explosion val="9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D86D-49CF-91CE-CDCA9DF90F6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D86D-49CF-91CE-CDCA9DF90F6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D86D-49CF-91CE-CDCA9DF90F64}"/>
                    </c:ext>
                  </c:extLst>
                </c:dPt>
                <c:dPt>
                  <c:idx val="5"/>
                  <c:bubble3D val="0"/>
                  <c:spPr>
                    <a:solidFill>
                      <a:srgbClr val="B3C1D7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D86D-49CF-91CE-CDCA9DF90F6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(年間!$K$26,年間!$K$37:$K$38,年間!$K$49:$K$50,年間!$K$62)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D86D-49CF-91CE-CDCA9DF90F64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D86D-49CF-91CE-CDCA9DF90F6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D86D-49CF-91CE-CDCA9DF90F6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D86D-49CF-91CE-CDCA9DF90F6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D86D-49CF-91CE-CDCA9DF90F6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D86D-49CF-91CE-CDCA9DF90F6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D86D-49CF-91CE-CDCA9DF90F64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(年間!$M$26,年間!$M$37:$M$38,年間!$M$49:$M$50,年間!$M$62)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D86D-49CF-91CE-CDCA9DF90F64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D86D-49CF-91CE-CDCA9DF90F6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D86D-49CF-91CE-CDCA9DF90F6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D86D-49CF-91CE-CDCA9DF90F6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D86D-49CF-91CE-CDCA9DF90F6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D86D-49CF-91CE-CDCA9DF90F6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D86D-49CF-91CE-CDCA9DF90F64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(年間!$N$26,年間!$N$37:$N$38,年間!$N$49:$N$50,年間!$N$62)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D86D-49CF-91CE-CDCA9DF90F64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D86D-49CF-91CE-CDCA9DF90F6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D86D-49CF-91CE-CDCA9DF90F6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D86D-49CF-91CE-CDCA9DF90F6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D86D-49CF-91CE-CDCA9DF90F6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D86D-49CF-91CE-CDCA9DF90F6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D86D-49CF-91CE-CDCA9DF90F64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(年間!$O$26,年間!$O$37:$O$38,年間!$O$49:$O$50,年間!$O$62)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D86D-49CF-91CE-CDCA9DF90F64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093114841174985E-2"/>
          <c:y val="0.76584692197376114"/>
          <c:w val="0.92103244679902252"/>
          <c:h val="0.203019395222082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/>
              <a:t>固定費</a:t>
            </a:r>
          </a:p>
        </c:rich>
      </c:tx>
      <c:layout>
        <c:manualLayout>
          <c:xMode val="edge"/>
          <c:yMode val="edge"/>
          <c:x val="1.6584689866002131E-2"/>
          <c:y val="6.666749475200912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4846270941632586"/>
          <c:y val="0.12908238649807738"/>
          <c:w val="0.75702849462045829"/>
          <c:h val="0.5105540727762522"/>
        </c:manualLayout>
      </c:layout>
      <c:doughnutChart>
        <c:varyColors val="1"/>
        <c:ser>
          <c:idx val="42"/>
          <c:order val="8"/>
          <c:tx>
            <c:strRef>
              <c:f>年間!$L$4</c:f>
              <c:strCache>
                <c:ptCount val="1"/>
                <c:pt idx="0">
                  <c:v>9月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A9-A0CC-4975-8699-617EB48D34C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AB-A0CC-4975-8699-617EB48D34CF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AD-A0CC-4975-8699-617EB48D34C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AF-A0CC-4975-8699-617EB48D34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B1-A0CC-4975-8699-617EB48D34CF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B3-A0CC-4975-8699-617EB48D34CF}"/>
              </c:ext>
            </c:extLst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B5-A0CC-4975-8699-617EB48D34CF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AF-9C2C-CD4C-BC2F-0C400E476872}"/>
              </c:ext>
            </c:extLst>
          </c:dPt>
          <c:dPt>
            <c:idx val="8"/>
            <c:bubble3D val="0"/>
            <c:spPr>
              <a:solidFill>
                <a:srgbClr val="D6E0FE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B1-9C2C-CD4C-BC2F-0C400E476872}"/>
              </c:ext>
            </c:extLst>
          </c:dPt>
          <c:dPt>
            <c:idx val="9"/>
            <c:bubble3D val="0"/>
            <c:spPr>
              <a:solidFill>
                <a:srgbClr val="F0D1F0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B3-9C2C-CD4C-BC2F-0C400E4768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年間!$C$39:$C$49</c15:sqref>
                  </c15:fullRef>
                </c:ext>
              </c:extLst>
              <c:f>年間!$C$39:$C$48</c:f>
              <c:strCache>
                <c:ptCount val="1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年間!$L$39:$L$49</c15:sqref>
                  </c15:fullRef>
                </c:ext>
              </c:extLst>
              <c:f>年間!$L$39:$L$48</c:f>
              <c:numCache>
                <c:formatCode>"¥"#,##0_);[Red]\("¥"#,##0\)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BC-A0CC-4975-8699-617EB48D3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34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5B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A0CC-4975-8699-617EB48D34C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A0CC-4975-8699-617EB48D34C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A0CC-4975-8699-617EB48D34C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A0CC-4975-8699-617EB48D34C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A0CC-4975-8699-617EB48D34C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A0CC-4975-8699-617EB48D34C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A0CC-4975-8699-617EB48D34C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3-9C2C-CD4C-BC2F-0C400E47687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9C2C-CD4C-BC2F-0C400E47687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9C2C-CD4C-BC2F-0C400E47687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年間!$D$39:$D$49</c15:sqref>
                        </c15:fullRef>
                        <c15:formulaRef>
                          <c15:sqref>年間!$D$39:$D$48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4-A0CC-4975-8699-617EB48D34CF}"/>
                  </c:ext>
                </c:extLst>
              </c15:ser>
            </c15:filteredPieSeries>
            <c15:filteredPieSeries>
              <c15:ser>
                <c:idx val="35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A0CC-4975-8699-617EB48D34C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A0CC-4975-8699-617EB48D34C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A0CC-4975-8699-617EB48D34C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A0CC-4975-8699-617EB48D34C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A0CC-4975-8699-617EB48D34C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A0CC-4975-8699-617EB48D34C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A0CC-4975-8699-617EB48D34C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9C2C-CD4C-BC2F-0C400E47687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9C2C-CD4C-BC2F-0C400E47687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9C2C-CD4C-BC2F-0C400E47687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年間!$E$39:$E$49</c15:sqref>
                        </c15:fullRef>
                        <c15:formulaRef>
                          <c15:sqref>年間!$E$39:$E$48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9-A0CC-4975-8699-617EB48D34CF}"/>
                  </c:ext>
                </c:extLst>
              </c15:ser>
            </c15:filteredPieSeries>
            <c15:filteredPieSeries>
              <c15:ser>
                <c:idx val="3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A0CC-4975-8699-617EB48D34C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A0CC-4975-8699-617EB48D34C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A0CC-4975-8699-617EB48D34C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A0CC-4975-8699-617EB48D34C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A0CC-4975-8699-617EB48D34C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A0CC-4975-8699-617EB48D34C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A0CC-4975-8699-617EB48D34C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9C2C-CD4C-BC2F-0C400E47687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9C2C-CD4C-BC2F-0C400E47687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9C2C-CD4C-BC2F-0C400E47687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年間!$F$39:$F$49</c15:sqref>
                        </c15:fullRef>
                        <c15:formulaRef>
                          <c15:sqref>年間!$F$39:$F$48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3E-A0CC-4975-8699-617EB48D34CF}"/>
                  </c:ext>
                </c:extLst>
              </c15:ser>
            </c15:filteredPieSeries>
            <c15:filteredPieSeries>
              <c15:ser>
                <c:idx val="3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A0CC-4975-8699-617EB48D34C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A0CC-4975-8699-617EB48D34C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A0CC-4975-8699-617EB48D34C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A0CC-4975-8699-617EB48D34C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A0CC-4975-8699-617EB48D34C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A0CC-4975-8699-617EB48D34C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A0CC-4975-8699-617EB48D34C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9C2C-CD4C-BC2F-0C400E47687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9C2C-CD4C-BC2F-0C400E47687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9C2C-CD4C-BC2F-0C400E47687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年間!$G$39:$G$49</c15:sqref>
                        </c15:fullRef>
                        <c15:formulaRef>
                          <c15:sqref>年間!$G$39:$G$48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53-A0CC-4975-8699-617EB48D34CF}"/>
                  </c:ext>
                </c:extLst>
              </c15:ser>
            </c15:filteredPieSeries>
            <c15:filteredPieSeries>
              <c15:ser>
                <c:idx val="38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A0CC-4975-8699-617EB48D34C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A0CC-4975-8699-617EB48D34C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A0CC-4975-8699-617EB48D34C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A0CC-4975-8699-617EB48D34C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A0CC-4975-8699-617EB48D34C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A0CC-4975-8699-617EB48D34C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A0CC-4975-8699-617EB48D34C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9C2C-CD4C-BC2F-0C400E47687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9C2C-CD4C-BC2F-0C400E47687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9C2C-CD4C-BC2F-0C400E47687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年間!$H$39:$H$49</c15:sqref>
                        </c15:fullRef>
                        <c15:formulaRef>
                          <c15:sqref>年間!$H$39:$H$48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68-A0CC-4975-8699-617EB48D34CF}"/>
                  </c:ext>
                </c:extLst>
              </c15:ser>
            </c15:filteredPieSeries>
            <c15:filteredPieSeries>
              <c15:ser>
                <c:idx val="39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A0CC-4975-8699-617EB48D34C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A0CC-4975-8699-617EB48D34C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A0CC-4975-8699-617EB48D34C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A0CC-4975-8699-617EB48D34C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A0CC-4975-8699-617EB48D34C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A0CC-4975-8699-617EB48D34C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A0CC-4975-8699-617EB48D34C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9C2C-CD4C-BC2F-0C400E47687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9C2C-CD4C-BC2F-0C400E47687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9C2C-CD4C-BC2F-0C400E47687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年間!$I$39:$I$49</c15:sqref>
                        </c15:fullRef>
                        <c15:formulaRef>
                          <c15:sqref>年間!$I$39:$I$48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7D-A0CC-4975-8699-617EB48D34CF}"/>
                  </c:ext>
                </c:extLst>
              </c15:ser>
            </c15:filteredPieSeries>
            <c15:filteredPieSeries>
              <c15:ser>
                <c:idx val="4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A0CC-4975-8699-617EB48D34C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A0CC-4975-8699-617EB48D34C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A0CC-4975-8699-617EB48D34C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A0CC-4975-8699-617EB48D34C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A0CC-4975-8699-617EB48D34C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A0CC-4975-8699-617EB48D34C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A0CC-4975-8699-617EB48D34C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9C2C-CD4C-BC2F-0C400E47687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9C2C-CD4C-BC2F-0C400E47687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9C2C-CD4C-BC2F-0C400E47687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年間!$J$39:$J$49</c15:sqref>
                        </c15:fullRef>
                        <c15:formulaRef>
                          <c15:sqref>年間!$J$39:$J$48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92-A0CC-4975-8699-617EB48D34CF}"/>
                  </c:ext>
                </c:extLst>
              </c15:ser>
            </c15:filteredPieSeries>
            <c15:filteredPieSeries>
              <c15:ser>
                <c:idx val="4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EC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A0CC-4975-8699-617EB48D34C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A0CC-4975-8699-617EB48D34C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A0CC-4975-8699-617EB48D34C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A0CC-4975-8699-617EB48D34C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A0CC-4975-8699-617EB48D34C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5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A0CC-4975-8699-617EB48D34C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0-A0CC-4975-8699-617EB48D34C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9C2C-CD4C-BC2F-0C400E47687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9C2C-CD4C-BC2F-0C400E47687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9C2C-CD4C-BC2F-0C400E47687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年間!$K$39:$K$49</c15:sqref>
                        </c15:fullRef>
                        <c15:formulaRef>
                          <c15:sqref>年間!$K$39:$K$48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A7-A0CC-4975-8699-617EB48D34CF}"/>
                  </c:ext>
                </c:extLst>
              </c15:ser>
            </c15:filteredPieSeries>
            <c15:filteredPieSeries>
              <c15:ser>
                <c:idx val="4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A0CC-4975-8699-617EB48D34C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A0CC-4975-8699-617EB48D34C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A0CC-4975-8699-617EB48D34C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A0CC-4975-8699-617EB48D34C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A0CC-4975-8699-617EB48D34C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A0CC-4975-8699-617EB48D34C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A-A0CC-4975-8699-617EB48D34C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3-9C2C-CD4C-BC2F-0C400E47687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9C2C-CD4C-BC2F-0C400E47687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9C2C-CD4C-BC2F-0C400E47687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年間!$M$39:$M$49</c15:sqref>
                        </c15:fullRef>
                        <c15:formulaRef>
                          <c15:sqref>年間!$M$39:$M$48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D1-A0CC-4975-8699-617EB48D34CF}"/>
                  </c:ext>
                </c:extLst>
              </c15:ser>
            </c15:filteredPieSeries>
            <c15:filteredPieSeries>
              <c15:ser>
                <c:idx val="4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A0CC-4975-8699-617EB48D34C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A0CC-4975-8699-617EB48D34C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A0CC-4975-8699-617EB48D34C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A0CC-4975-8699-617EB48D34C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A0CC-4975-8699-617EB48D34C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A0CC-4975-8699-617EB48D34C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A0CC-4975-8699-617EB48D34C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9C2C-CD4C-BC2F-0C400E47687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9C2C-CD4C-BC2F-0C400E47687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9C2C-CD4C-BC2F-0C400E47687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年間!$N$39:$N$49</c15:sqref>
                        </c15:fullRef>
                        <c15:formulaRef>
                          <c15:sqref>年間!$N$39:$N$48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E6-A0CC-4975-8699-617EB48D34CF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A0CC-4975-8699-617EB48D34C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A0CC-4975-8699-617EB48D34C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A0CC-4975-8699-617EB48D34C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A0CC-4975-8699-617EB48D34C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A0CC-4975-8699-617EB48D34C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A0CC-4975-8699-617EB48D34C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A0CC-4975-8699-617EB48D34C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9C2C-CD4C-BC2F-0C400E47687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9C2C-CD4C-BC2F-0C400E47687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9C2C-CD4C-BC2F-0C400E47687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年間!$O$39:$O$49</c15:sqref>
                        </c15:fullRef>
                        <c15:formulaRef>
                          <c15:sqref>年間!$O$39:$O$48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FB-A0CC-4975-8699-617EB48D34CF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573788041894408E-2"/>
          <c:y val="0.73440010652495136"/>
          <c:w val="0.95532198765244047"/>
          <c:h val="0.263459954269792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/>
              <a:t>変動費</a:t>
            </a:r>
          </a:p>
        </c:rich>
      </c:tx>
      <c:layout>
        <c:manualLayout>
          <c:xMode val="edge"/>
          <c:yMode val="edge"/>
          <c:x val="5.9014689828373297E-3"/>
          <c:y val="5.764473414210853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465516635189391E-2"/>
          <c:y val="0.12564774684976124"/>
          <c:w val="0.84393841998040386"/>
          <c:h val="0.51028914208013032"/>
        </c:manualLayout>
      </c:layout>
      <c:doughnutChart>
        <c:varyColors val="1"/>
        <c:ser>
          <c:idx val="55"/>
          <c:order val="8"/>
          <c:tx>
            <c:strRef>
              <c:f>年間!$L$4</c:f>
              <c:strCache>
                <c:ptCount val="1"/>
                <c:pt idx="0">
                  <c:v>9月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A9-8662-40B4-AE78-A883FB74B7A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AB-8662-40B4-AE78-A883FB74B7A7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AD-8662-40B4-AE78-A883FB74B7A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AF-8662-40B4-AE78-A883FB74B7A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B1-8662-40B4-AE78-A883FB74B7A7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B3-8662-40B4-AE78-A883FB74B7A7}"/>
              </c:ext>
            </c:extLst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B5-8662-40B4-AE78-A883FB74B7A7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AF-A112-D147-B146-562316099785}"/>
              </c:ext>
            </c:extLst>
          </c:dPt>
          <c:dPt>
            <c:idx val="8"/>
            <c:bubble3D val="0"/>
            <c:spPr>
              <a:solidFill>
                <a:srgbClr val="D6E0FE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B1-A112-D147-B146-562316099785}"/>
              </c:ext>
            </c:extLst>
          </c:dPt>
          <c:dPt>
            <c:idx val="9"/>
            <c:bubble3D val="0"/>
            <c:spPr>
              <a:solidFill>
                <a:srgbClr val="F0D1F0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B3-A112-D147-B146-56231609978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年間!$C$52:$C$62</c15:sqref>
                  </c15:fullRef>
                </c:ext>
              </c:extLst>
              <c:f>年間!$C$52:$C$61</c:f>
              <c:strCache>
                <c:ptCount val="1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年間!$L$52:$L$62</c15:sqref>
                  </c15:fullRef>
                </c:ext>
              </c:extLst>
              <c:f>年間!$L$52:$L$61</c:f>
              <c:numCache>
                <c:formatCode>"¥"#,##0_);[Red]\("¥"#,##0\)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&quot;¥&quot;#,##0_);\(&quot;¥&quot;#,##0\)">
                  <c:v>0</c:v>
                </c:pt>
                <c:pt idx="4" formatCode="&quot;¥&quot;#,##0_);\(&quot;¥&quot;#,##0\)">
                  <c:v>0</c:v>
                </c:pt>
                <c:pt idx="5" formatCode="&quot;¥&quot;#,##0_);\(&quot;¥&quot;#,##0\)">
                  <c:v>0</c:v>
                </c:pt>
                <c:pt idx="6" formatCode="&quot;¥&quot;#,##0_);\(&quot;¥&quot;#,##0\)">
                  <c:v>0</c:v>
                </c:pt>
                <c:pt idx="7" formatCode="&quot;¥&quot;#,##0_);\(&quot;¥&quot;#,##0\)">
                  <c:v>0</c:v>
                </c:pt>
                <c:pt idx="8" formatCode="&quot;¥&quot;#,##0_);\(&quot;¥&quot;#,##0\)">
                  <c:v>0</c:v>
                </c:pt>
                <c:pt idx="9" formatCode="&quot;¥&quot;#,##0_);\(&quot;¥&quot;#,##0\)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BC-8662-40B4-AE78-A883FB74B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47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E39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8662-40B4-AE78-A883FB74B7A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8662-40B4-AE78-A883FB74B7A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1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8662-40B4-AE78-A883FB74B7A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8662-40B4-AE78-A883FB74B7A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8662-40B4-AE78-A883FB74B7A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8662-40B4-AE78-A883FB74B7A7}"/>
                    </c:ext>
                  </c:extLst>
                </c:dPt>
                <c:dPt>
                  <c:idx val="6"/>
                  <c:bubble3D val="0"/>
                  <c:spPr>
                    <a:solidFill>
                      <a:srgbClr val="F0D1F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8662-40B4-AE78-A883FB74B7A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3-A112-D147-B146-56231609978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A112-D147-B146-56231609978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A112-D147-B146-56231609978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年間!$D$52:$D$62</c15:sqref>
                        </c15:fullRef>
                        <c15:formulaRef>
                          <c15:sqref>年間!$D$52:$D$61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4-8662-40B4-AE78-A883FB74B7A7}"/>
                  </c:ext>
                </c:extLst>
              </c15:ser>
            </c15:filteredPieSeries>
            <c15:filteredPieSeries>
              <c15:ser>
                <c:idx val="48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8662-40B4-AE78-A883FB74B7A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8662-40B4-AE78-A883FB74B7A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8662-40B4-AE78-A883FB74B7A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8662-40B4-AE78-A883FB74B7A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8662-40B4-AE78-A883FB74B7A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8662-40B4-AE78-A883FB74B7A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8662-40B4-AE78-A883FB74B7A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A112-D147-B146-56231609978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A112-D147-B146-56231609978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A112-D147-B146-56231609978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年間!$E$52:$E$62</c15:sqref>
                        </c15:fullRef>
                        <c15:formulaRef>
                          <c15:sqref>年間!$E$52:$E$61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9-8662-40B4-AE78-A883FB74B7A7}"/>
                  </c:ext>
                </c:extLst>
              </c15:ser>
            </c15:filteredPieSeries>
            <c15:filteredPieSeries>
              <c15:ser>
                <c:idx val="49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8662-40B4-AE78-A883FB74B7A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8662-40B4-AE78-A883FB74B7A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8662-40B4-AE78-A883FB74B7A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8662-40B4-AE78-A883FB74B7A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8662-40B4-AE78-A883FB74B7A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8662-40B4-AE78-A883FB74B7A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8662-40B4-AE78-A883FB74B7A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A112-D147-B146-56231609978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A112-D147-B146-56231609978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A112-D147-B146-56231609978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年間!$F$52:$F$62</c15:sqref>
                        </c15:fullRef>
                        <c15:formulaRef>
                          <c15:sqref>年間!$F$52:$F$61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3E-8662-40B4-AE78-A883FB74B7A7}"/>
                  </c:ext>
                </c:extLst>
              </c15:ser>
            </c15:filteredPieSeries>
            <c15:filteredPieSeries>
              <c15:ser>
                <c:idx val="5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8662-40B4-AE78-A883FB74B7A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8662-40B4-AE78-A883FB74B7A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8662-40B4-AE78-A883FB74B7A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8662-40B4-AE78-A883FB74B7A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8662-40B4-AE78-A883FB74B7A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8662-40B4-AE78-A883FB74B7A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8662-40B4-AE78-A883FB74B7A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A112-D147-B146-56231609978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A112-D147-B146-56231609978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A112-D147-B146-56231609978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年間!$G$52:$G$62</c15:sqref>
                        </c15:fullRef>
                        <c15:formulaRef>
                          <c15:sqref>年間!$G$52:$G$61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53-8662-40B4-AE78-A883FB74B7A7}"/>
                  </c:ext>
                </c:extLst>
              </c15:ser>
            </c15:filteredPieSeries>
            <c15:filteredPieSeries>
              <c15:ser>
                <c:idx val="5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8662-40B4-AE78-A883FB74B7A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8662-40B4-AE78-A883FB74B7A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8662-40B4-AE78-A883FB74B7A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8662-40B4-AE78-A883FB74B7A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8662-40B4-AE78-A883FB74B7A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8662-40B4-AE78-A883FB74B7A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8662-40B4-AE78-A883FB74B7A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A112-D147-B146-56231609978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A112-D147-B146-56231609978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A112-D147-B146-56231609978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年間!$H$52:$H$62</c15:sqref>
                        </c15:fullRef>
                        <c15:formulaRef>
                          <c15:sqref>年間!$H$52:$H$61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68-8662-40B4-AE78-A883FB74B7A7}"/>
                  </c:ext>
                </c:extLst>
              </c15:ser>
            </c15:filteredPieSeries>
            <c15:filteredPieSeries>
              <c15:ser>
                <c:idx val="5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8662-40B4-AE78-A883FB74B7A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8662-40B4-AE78-A883FB74B7A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8662-40B4-AE78-A883FB74B7A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8662-40B4-AE78-A883FB74B7A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8662-40B4-AE78-A883FB74B7A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8662-40B4-AE78-A883FB74B7A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8662-40B4-AE78-A883FB74B7A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A112-D147-B146-56231609978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A112-D147-B146-56231609978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A112-D147-B146-56231609978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年間!$I$52:$I$62</c15:sqref>
                        </c15:fullRef>
                        <c15:formulaRef>
                          <c15:sqref>年間!$I$52:$I$61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7D-8662-40B4-AE78-A883FB74B7A7}"/>
                  </c:ext>
                </c:extLst>
              </c15:ser>
            </c15:filteredPieSeries>
            <c15:filteredPieSeries>
              <c15:ser>
                <c:idx val="53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8662-40B4-AE78-A883FB74B7A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8662-40B4-AE78-A883FB74B7A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8662-40B4-AE78-A883FB74B7A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8662-40B4-AE78-A883FB74B7A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8662-40B4-AE78-A883FB74B7A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8662-40B4-AE78-A883FB74B7A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8662-40B4-AE78-A883FB74B7A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A112-D147-B146-56231609978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A112-D147-B146-56231609978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A112-D147-B146-56231609978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年間!$J$52:$J$62</c15:sqref>
                        </c15:fullRef>
                        <c15:formulaRef>
                          <c15:sqref>年間!$J$52:$J$61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92-8662-40B4-AE78-A883FB74B7A7}"/>
                  </c:ext>
                </c:extLst>
              </c15:ser>
            </c15:filteredPieSeries>
            <c15:filteredPieSeries>
              <c15:ser>
                <c:idx val="5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EC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8662-40B4-AE78-A883FB74B7A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8662-40B4-AE78-A883FB74B7A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8662-40B4-AE78-A883FB74B7A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8662-40B4-AE78-A883FB74B7A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8662-40B4-AE78-A883FB74B7A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5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8662-40B4-AE78-A883FB74B7A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0-8662-40B4-AE78-A883FB74B7A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A112-D147-B146-56231609978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A112-D147-B146-56231609978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A112-D147-B146-56231609978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年間!$K$52:$K$62</c15:sqref>
                        </c15:fullRef>
                        <c15:formulaRef>
                          <c15:sqref>年間!$K$52:$K$61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A7-8662-40B4-AE78-A883FB74B7A7}"/>
                  </c:ext>
                </c:extLst>
              </c15:ser>
            </c15:filteredPieSeries>
            <c15:filteredPieSeries>
              <c15:ser>
                <c:idx val="5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8662-40B4-AE78-A883FB74B7A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8662-40B4-AE78-A883FB74B7A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8662-40B4-AE78-A883FB74B7A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8662-40B4-AE78-A883FB74B7A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8662-40B4-AE78-A883FB74B7A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8662-40B4-AE78-A883FB74B7A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A-8662-40B4-AE78-A883FB74B7A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3-A112-D147-B146-56231609978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A112-D147-B146-56231609978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A112-D147-B146-56231609978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年間!$M$52:$M$62</c15:sqref>
                        </c15:fullRef>
                        <c15:formulaRef>
                          <c15:sqref>年間!$M$52:$M$61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D1-8662-40B4-AE78-A883FB74B7A7}"/>
                  </c:ext>
                </c:extLst>
              </c15:ser>
            </c15:filteredPieSeries>
            <c15:filteredPieSeries>
              <c15:ser>
                <c:idx val="57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8662-40B4-AE78-A883FB74B7A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8662-40B4-AE78-A883FB74B7A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8662-40B4-AE78-A883FB74B7A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8662-40B4-AE78-A883FB74B7A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8662-40B4-AE78-A883FB74B7A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8662-40B4-AE78-A883FB74B7A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8662-40B4-AE78-A883FB74B7A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A112-D147-B146-56231609978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A112-D147-B146-56231609978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A112-D147-B146-56231609978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年間!$N$52:$N$62</c15:sqref>
                        </c15:fullRef>
                        <c15:formulaRef>
                          <c15:sqref>年間!$N$52:$N$61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E6-8662-40B4-AE78-A883FB74B7A7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8662-40B4-AE78-A883FB74B7A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8662-40B4-AE78-A883FB74B7A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8662-40B4-AE78-A883FB74B7A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8662-40B4-AE78-A883FB74B7A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8662-40B4-AE78-A883FB74B7A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8662-40B4-AE78-A883FB74B7A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8662-40B4-AE78-A883FB74B7A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A112-D147-B146-56231609978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A112-D147-B146-56231609978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A112-D147-B146-56231609978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年間!$O$52:$O$62</c15:sqref>
                        </c15:fullRef>
                        <c15:formulaRef>
                          <c15:sqref>年間!$O$52:$O$61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FB-8662-40B4-AE78-A883FB74B7A7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694522557161594E-2"/>
          <c:y val="0.73658923402399001"/>
          <c:w val="0.9502287957046206"/>
          <c:h val="0.247754106106655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57881078099305"/>
          <c:y val="1.8602375640085579E-2"/>
          <c:w val="0.80387193420088621"/>
          <c:h val="0.332550785606392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サンプル!$F$29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サンプル!$G$19:$K$19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サンプル!$G$29:$K$29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B7E-4609-95B3-1C894A11CE14}"/>
            </c:ext>
          </c:extLst>
        </c:ser>
        <c:ser>
          <c:idx val="1"/>
          <c:order val="1"/>
          <c:tx>
            <c:strRef>
              <c:f>サンプル!$F$28</c:f>
              <c:strCache>
                <c:ptCount val="1"/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cat>
            <c:strRef>
              <c:f>サンプル!$G$19:$K$19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サンプル!$G$28:$K$28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B7E-4609-95B3-1C894A11CE14}"/>
            </c:ext>
          </c:extLst>
        </c:ser>
        <c:ser>
          <c:idx val="2"/>
          <c:order val="2"/>
          <c:tx>
            <c:strRef>
              <c:f>サンプル!$F$27</c:f>
              <c:strCache>
                <c:ptCount val="1"/>
              </c:strCache>
            </c:strRef>
          </c:tx>
          <c:spPr>
            <a:solidFill>
              <a:srgbClr val="F0D1F0"/>
            </a:solidFill>
            <a:ln>
              <a:noFill/>
            </a:ln>
            <a:effectLst/>
          </c:spPr>
          <c:invertIfNegative val="0"/>
          <c:cat>
            <c:strRef>
              <c:f>サンプル!$G$19:$K$19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サンプル!$G$27:$K$27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B7E-4609-95B3-1C894A11CE14}"/>
            </c:ext>
          </c:extLst>
        </c:ser>
        <c:ser>
          <c:idx val="3"/>
          <c:order val="3"/>
          <c:tx>
            <c:strRef>
              <c:f>サンプル!$F$26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サンプル!$G$19:$K$19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サンプル!$G$26:$K$26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2000</c:v>
                </c:pt>
                <c:pt idx="4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7E-4609-95B3-1C894A11CE14}"/>
            </c:ext>
          </c:extLst>
        </c:ser>
        <c:ser>
          <c:idx val="4"/>
          <c:order val="4"/>
          <c:tx>
            <c:strRef>
              <c:f>サンプル!$F$25</c:f>
              <c:strCache>
                <c:ptCount val="1"/>
                <c:pt idx="0">
                  <c:v>交際費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サンプル!$G$19:$K$19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サンプル!$G$25:$K$25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10000</c:v>
                </c:pt>
                <c:pt idx="2">
                  <c:v>2000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7E-4609-95B3-1C894A11CE14}"/>
            </c:ext>
          </c:extLst>
        </c:ser>
        <c:ser>
          <c:idx val="5"/>
          <c:order val="5"/>
          <c:tx>
            <c:strRef>
              <c:f>サンプル!$F$24</c:f>
              <c:strCache>
                <c:ptCount val="1"/>
                <c:pt idx="0">
                  <c:v>美容費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サンプル!$G$19:$K$19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サンプル!$G$24:$K$24</c:f>
              <c:numCache>
                <c:formatCode>"¥"#,##0_);[Red]\("¥"#,##0\)</c:formatCode>
                <c:ptCount val="5"/>
                <c:pt idx="0">
                  <c:v>2000</c:v>
                </c:pt>
                <c:pt idx="1">
                  <c:v>0</c:v>
                </c:pt>
                <c:pt idx="2">
                  <c:v>3000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7E-4609-95B3-1C894A11CE14}"/>
            </c:ext>
          </c:extLst>
        </c:ser>
        <c:ser>
          <c:idx val="6"/>
          <c:order val="6"/>
          <c:tx>
            <c:strRef>
              <c:f>サンプル!$F$23</c:f>
              <c:strCache>
                <c:ptCount val="1"/>
                <c:pt idx="0">
                  <c:v>娯楽費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サンプル!$G$19:$K$19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サンプル!$G$23:$K$23</c:f>
              <c:numCache>
                <c:formatCode>"¥"#,##0_);[Red]\("¥"#,##0\)</c:formatCode>
                <c:ptCount val="5"/>
                <c:pt idx="0">
                  <c:v>3500</c:v>
                </c:pt>
                <c:pt idx="1">
                  <c:v>0</c:v>
                </c:pt>
                <c:pt idx="2">
                  <c:v>0</c:v>
                </c:pt>
                <c:pt idx="3">
                  <c:v>1000</c:v>
                </c:pt>
                <c:pt idx="4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7E-4609-95B3-1C894A11CE14}"/>
            </c:ext>
          </c:extLst>
        </c:ser>
        <c:ser>
          <c:idx val="7"/>
          <c:order val="7"/>
          <c:tx>
            <c:strRef>
              <c:f>サンプル!$F$22</c:f>
              <c:strCache>
                <c:ptCount val="1"/>
                <c:pt idx="0">
                  <c:v>日用品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サンプル!$G$19:$K$19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サンプル!$G$22:$K$22</c:f>
              <c:numCache>
                <c:formatCode>"¥"#,##0_);[Red]\("¥"#,##0\)</c:formatCode>
                <c:ptCount val="5"/>
                <c:pt idx="0">
                  <c:v>1000</c:v>
                </c:pt>
                <c:pt idx="1">
                  <c:v>5000</c:v>
                </c:pt>
                <c:pt idx="2">
                  <c:v>0</c:v>
                </c:pt>
                <c:pt idx="3">
                  <c:v>3000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7E-4609-95B3-1C894A11CE14}"/>
            </c:ext>
          </c:extLst>
        </c:ser>
        <c:ser>
          <c:idx val="8"/>
          <c:order val="8"/>
          <c:tx>
            <c:strRef>
              <c:f>サンプル!$F$21</c:f>
              <c:strCache>
                <c:ptCount val="1"/>
                <c:pt idx="0">
                  <c:v>外食費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サンプル!$G$19:$K$19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サンプル!$G$21:$K$21</c:f>
              <c:numCache>
                <c:formatCode>"¥"#,##0_);[Red]\("¥"#,##0\)</c:formatCode>
                <c:ptCount val="5"/>
                <c:pt idx="0">
                  <c:v>3000</c:v>
                </c:pt>
                <c:pt idx="1">
                  <c:v>0</c:v>
                </c:pt>
                <c:pt idx="2">
                  <c:v>5000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7E-4609-95B3-1C894A11CE14}"/>
            </c:ext>
          </c:extLst>
        </c:ser>
        <c:ser>
          <c:idx val="9"/>
          <c:order val="9"/>
          <c:tx>
            <c:strRef>
              <c:f>サンプル!$F$20</c:f>
              <c:strCache>
                <c:ptCount val="1"/>
                <c:pt idx="0">
                  <c:v>食費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サンプル!$G$19:$K$19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サンプル!$G$20:$K$20</c:f>
              <c:numCache>
                <c:formatCode>"¥"#,##0_);[Red]\("¥"#,##0\)</c:formatCode>
                <c:ptCount val="5"/>
                <c:pt idx="0">
                  <c:v>1000</c:v>
                </c:pt>
                <c:pt idx="1">
                  <c:v>3000</c:v>
                </c:pt>
                <c:pt idx="2">
                  <c:v>0</c:v>
                </c:pt>
                <c:pt idx="3">
                  <c:v>4000</c:v>
                </c:pt>
                <c:pt idx="4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7E-4609-95B3-1C894A11C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7953872"/>
        <c:axId val="897963056"/>
      </c:barChart>
      <c:lineChart>
        <c:grouping val="stacked"/>
        <c:varyColors val="0"/>
        <c:ser>
          <c:idx val="10"/>
          <c:order val="10"/>
          <c:tx>
            <c:strRef>
              <c:f>サンプル!$F$30</c:f>
              <c:strCache>
                <c:ptCount val="1"/>
                <c:pt idx="0">
                  <c:v>合計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サンプル!$G$19:$K$19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サンプル!$G$30:$K$30</c:f>
              <c:numCache>
                <c:formatCode>"¥"#,##0_);[Red]\("¥"#,##0\)</c:formatCode>
                <c:ptCount val="5"/>
                <c:pt idx="0">
                  <c:v>10500</c:v>
                </c:pt>
                <c:pt idx="1">
                  <c:v>18000</c:v>
                </c:pt>
                <c:pt idx="2">
                  <c:v>10000</c:v>
                </c:pt>
                <c:pt idx="3">
                  <c:v>10000</c:v>
                </c:pt>
                <c:pt idx="4">
                  <c:v>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B7E-4609-95B3-1C894A11C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3872"/>
        <c:axId val="897963056"/>
      </c:lineChart>
      <c:catAx>
        <c:axId val="89795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63056"/>
        <c:crosses val="autoZero"/>
        <c:auto val="1"/>
        <c:lblAlgn val="ctr"/>
        <c:lblOffset val="100"/>
        <c:noMultiLvlLbl val="0"/>
      </c:catAx>
      <c:valAx>
        <c:axId val="897963056"/>
        <c:scaling>
          <c:orientation val="minMax"/>
        </c:scaling>
        <c:delete val="0"/>
        <c:axPos val="l"/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53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53977407901387"/>
          <c:y val="2.1670769205343918E-2"/>
          <c:w val="0.80387193420088621"/>
          <c:h val="0.332550785606392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'9月'!$F$29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'9月'!$G$19:$K$19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'9月'!$G$29:$K$29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6C5-4373-AB23-72370A3A1B0C}"/>
            </c:ext>
          </c:extLst>
        </c:ser>
        <c:ser>
          <c:idx val="1"/>
          <c:order val="1"/>
          <c:tx>
            <c:strRef>
              <c:f>'9月'!$F$28</c:f>
              <c:strCache>
                <c:ptCount val="1"/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cat>
            <c:strRef>
              <c:f>'9月'!$G$19:$K$19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'9月'!$G$28:$K$28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6C5-4373-AB23-72370A3A1B0C}"/>
            </c:ext>
          </c:extLst>
        </c:ser>
        <c:ser>
          <c:idx val="2"/>
          <c:order val="2"/>
          <c:tx>
            <c:strRef>
              <c:f>'9月'!$F$27</c:f>
              <c:strCache>
                <c:ptCount val="1"/>
              </c:strCache>
            </c:strRef>
          </c:tx>
          <c:spPr>
            <a:solidFill>
              <a:srgbClr val="F0D1F0"/>
            </a:solidFill>
            <a:ln>
              <a:noFill/>
            </a:ln>
            <a:effectLst/>
          </c:spPr>
          <c:invertIfNegative val="0"/>
          <c:cat>
            <c:strRef>
              <c:f>'9月'!$G$19:$K$19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'9月'!$G$27:$K$27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6C5-4373-AB23-72370A3A1B0C}"/>
            </c:ext>
          </c:extLst>
        </c:ser>
        <c:ser>
          <c:idx val="3"/>
          <c:order val="3"/>
          <c:tx>
            <c:strRef>
              <c:f>'9月'!$F$26</c:f>
              <c:strCache>
                <c:ptCount val="1"/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'9月'!$G$19:$K$19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'9月'!$G$26:$K$26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6C5-4373-AB23-72370A3A1B0C}"/>
            </c:ext>
          </c:extLst>
        </c:ser>
        <c:ser>
          <c:idx val="4"/>
          <c:order val="4"/>
          <c:tx>
            <c:strRef>
              <c:f>'9月'!$F$25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'9月'!$G$19:$K$19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'9月'!$G$25:$K$25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C5-4373-AB23-72370A3A1B0C}"/>
            </c:ext>
          </c:extLst>
        </c:ser>
        <c:ser>
          <c:idx val="5"/>
          <c:order val="5"/>
          <c:tx>
            <c:strRef>
              <c:f>'9月'!$F$24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'9月'!$G$19:$K$19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'9月'!$G$24:$K$24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C5-4373-AB23-72370A3A1B0C}"/>
            </c:ext>
          </c:extLst>
        </c:ser>
        <c:ser>
          <c:idx val="6"/>
          <c:order val="6"/>
          <c:tx>
            <c:strRef>
              <c:f>'9月'!$F$23</c:f>
              <c:strCache>
                <c:ptCount val="1"/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'9月'!$G$19:$K$19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'9月'!$G$23:$K$23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C5-4373-AB23-72370A3A1B0C}"/>
            </c:ext>
          </c:extLst>
        </c:ser>
        <c:ser>
          <c:idx val="7"/>
          <c:order val="7"/>
          <c:tx>
            <c:strRef>
              <c:f>'9月'!$F$22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'9月'!$G$19:$K$19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'9月'!$G$22:$K$22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C5-4373-AB23-72370A3A1B0C}"/>
            </c:ext>
          </c:extLst>
        </c:ser>
        <c:ser>
          <c:idx val="8"/>
          <c:order val="8"/>
          <c:tx>
            <c:strRef>
              <c:f>'9月'!$F$21</c:f>
              <c:strCache>
                <c:ptCount val="1"/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'9月'!$G$19:$K$19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'9月'!$G$21:$K$21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C5-4373-AB23-72370A3A1B0C}"/>
            </c:ext>
          </c:extLst>
        </c:ser>
        <c:ser>
          <c:idx val="9"/>
          <c:order val="9"/>
          <c:tx>
            <c:strRef>
              <c:f>'9月'!$F$20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'9月'!$G$19:$K$19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'9月'!$G$20:$K$20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C5-4373-AB23-72370A3A1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7953872"/>
        <c:axId val="897963056"/>
      </c:barChart>
      <c:lineChart>
        <c:grouping val="stacked"/>
        <c:varyColors val="0"/>
        <c:ser>
          <c:idx val="10"/>
          <c:order val="10"/>
          <c:tx>
            <c:strRef>
              <c:f>'9月'!$F$30</c:f>
              <c:strCache>
                <c:ptCount val="1"/>
                <c:pt idx="0">
                  <c:v>合計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'9月'!$G$19:$K$19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'9月'!$G$30:$K$30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6C5-4373-AB23-72370A3A1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3872"/>
        <c:axId val="897963056"/>
      </c:lineChart>
      <c:catAx>
        <c:axId val="89795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63056"/>
        <c:crosses val="autoZero"/>
        <c:auto val="1"/>
        <c:lblAlgn val="ctr"/>
        <c:lblOffset val="100"/>
        <c:noMultiLvlLbl val="0"/>
      </c:catAx>
      <c:valAx>
        <c:axId val="897963056"/>
        <c:scaling>
          <c:orientation val="minMax"/>
        </c:scaling>
        <c:delete val="0"/>
        <c:axPos val="l"/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53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705883648699251E-2"/>
          <c:y val="0.10230524364463599"/>
          <c:w val="0.96596383020904442"/>
          <c:h val="0.495338609586881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'10月'!$B$37</c:f>
              <c:strCache>
                <c:ptCount val="1"/>
                <c:pt idx="0">
                  <c:v>収入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'10月'!$C$37:$D$37</c:f>
              <c:numCache>
                <c:formatCode>"¥"#,##0_);[Red]\("¥"#,##0\)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FD-43A6-8C20-207FBF783CC8}"/>
            </c:ext>
          </c:extLst>
        </c:ser>
        <c:ser>
          <c:idx val="1"/>
          <c:order val="1"/>
          <c:tx>
            <c:strRef>
              <c:f>'10月'!$B$38</c:f>
              <c:strCache>
                <c:ptCount val="1"/>
                <c:pt idx="0">
                  <c:v>税金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'10月'!$C$38:$D$38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FD-43A6-8C20-207FBF783CC8}"/>
            </c:ext>
          </c:extLst>
        </c:ser>
        <c:ser>
          <c:idx val="2"/>
          <c:order val="2"/>
          <c:tx>
            <c:strRef>
              <c:f>'10月'!$B$39</c:f>
              <c:strCache>
                <c:ptCount val="1"/>
                <c:pt idx="0">
                  <c:v>貯蓄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'10月'!$C$39:$D$39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FD-43A6-8C20-207FBF783CC8}"/>
            </c:ext>
          </c:extLst>
        </c:ser>
        <c:ser>
          <c:idx val="3"/>
          <c:order val="3"/>
          <c:tx>
            <c:strRef>
              <c:f>'10月'!$B$40</c:f>
              <c:strCache>
                <c:ptCount val="1"/>
                <c:pt idx="0">
                  <c:v>自己投資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'10月'!$C$40:$D$40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FD-43A6-8C20-207FBF783CC8}"/>
            </c:ext>
          </c:extLst>
        </c:ser>
        <c:ser>
          <c:idx val="4"/>
          <c:order val="4"/>
          <c:tx>
            <c:strRef>
              <c:f>'10月'!$B$41</c:f>
              <c:strCache>
                <c:ptCount val="1"/>
                <c:pt idx="0">
                  <c:v>固定費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'10月'!$C$41:$D$41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FD-43A6-8C20-207FBF783CC8}"/>
            </c:ext>
          </c:extLst>
        </c:ser>
        <c:ser>
          <c:idx val="5"/>
          <c:order val="5"/>
          <c:tx>
            <c:strRef>
              <c:f>'10月'!$B$42</c:f>
              <c:strCache>
                <c:ptCount val="1"/>
                <c:pt idx="0">
                  <c:v>特別費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'10月'!$C$42:$D$42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FD-43A6-8C20-207FBF783CC8}"/>
            </c:ext>
          </c:extLst>
        </c:ser>
        <c:ser>
          <c:idx val="6"/>
          <c:order val="6"/>
          <c:tx>
            <c:strRef>
              <c:f>'10月'!$B$43</c:f>
              <c:strCache>
                <c:ptCount val="1"/>
                <c:pt idx="0">
                  <c:v>変動費</c:v>
                </c:pt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'10月'!$C$43:$D$43</c:f>
              <c:numCache>
                <c:formatCode>General</c:formatCode>
                <c:ptCount val="2"/>
                <c:pt idx="0" formatCode="&quot;¥&quot;#,##0_);[Red]\(&quot;¥&quot;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FD-43A6-8C20-207FBF783CC8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7"/>
        <c:overlap val="100"/>
        <c:axId val="622643864"/>
        <c:axId val="622644192"/>
      </c:barChart>
      <c:barChart>
        <c:barDir val="bar"/>
        <c:grouping val="stacked"/>
        <c:varyColors val="0"/>
        <c:ser>
          <c:idx val="7"/>
          <c:order val="7"/>
          <c:tx>
            <c:strRef>
              <c:f>'10月'!$B$44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36FD-43A6-8C20-207FBF783CC8}"/>
              </c:ext>
            </c:extLst>
          </c:dPt>
          <c:dLbls>
            <c:dLbl>
              <c:idx val="0"/>
              <c:layout>
                <c:manualLayout>
                  <c:x val="0.47288885783396845"/>
                  <c:y val="1.91778130106883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2170407736194"/>
                      <c:h val="0.103408779075943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36FD-43A6-8C20-207FBF783CC8}"/>
                </c:ext>
              </c:extLst>
            </c:dLbl>
            <c:dLbl>
              <c:idx val="1"/>
              <c:layout>
                <c:manualLayout>
                  <c:x val="0.48799024987880724"/>
                  <c:y val="-6.9388939039072284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24072075247263"/>
                      <c:h val="9.90140158342973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36FD-43A6-8C20-207FBF783C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'10月'!$C$44:$D$44</c:f>
              <c:numCache>
                <c:formatCode>"¥"#,##0_);[Red]\("¥"#,##0\)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36FD-43A6-8C20-207FBF783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1179092536"/>
        <c:axId val="1179095160"/>
      </c:barChart>
      <c:catAx>
        <c:axId val="6226438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22644192"/>
        <c:crosses val="autoZero"/>
        <c:auto val="1"/>
        <c:lblAlgn val="ctr"/>
        <c:lblOffset val="100"/>
        <c:noMultiLvlLbl val="0"/>
      </c:catAx>
      <c:valAx>
        <c:axId val="622644192"/>
        <c:scaling>
          <c:orientation val="minMax"/>
        </c:scaling>
        <c:delete val="1"/>
        <c:axPos val="b"/>
        <c:numFmt formatCode="&quot;¥&quot;#,##0_);[Red]\(&quot;¥&quot;#,##0\)" sourceLinked="1"/>
        <c:majorTickMark val="none"/>
        <c:minorTickMark val="none"/>
        <c:tickLblPos val="nextTo"/>
        <c:crossAx val="622643864"/>
        <c:crosses val="autoZero"/>
        <c:crossBetween val="between"/>
      </c:valAx>
      <c:valAx>
        <c:axId val="1179095160"/>
        <c:scaling>
          <c:orientation val="minMax"/>
        </c:scaling>
        <c:delete val="1"/>
        <c:axPos val="t"/>
        <c:numFmt formatCode="&quot;¥&quot;#,##0_);[Red]\(&quot;¥&quot;#,##0\)" sourceLinked="1"/>
        <c:majorTickMark val="out"/>
        <c:minorTickMark val="none"/>
        <c:tickLblPos val="nextTo"/>
        <c:crossAx val="1179092536"/>
        <c:crosses val="max"/>
        <c:crossBetween val="between"/>
      </c:valAx>
      <c:catAx>
        <c:axId val="1179092536"/>
        <c:scaling>
          <c:orientation val="minMax"/>
        </c:scaling>
        <c:delete val="1"/>
        <c:axPos val="l"/>
        <c:majorTickMark val="out"/>
        <c:minorTickMark val="none"/>
        <c:tickLblPos val="nextTo"/>
        <c:crossAx val="1179095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5.5923904921678501E-2"/>
          <c:y val="0.75528606339475157"/>
          <c:w val="0.77021697468995753"/>
          <c:h val="0.215894301445461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218617053732198E-2"/>
          <c:y val="0.10616570585163299"/>
          <c:w val="0.9587813829462678"/>
          <c:h val="0.61409673460639802"/>
        </c:manualLayout>
      </c:layout>
      <c:doughnutChart>
        <c:varyColors val="1"/>
        <c:ser>
          <c:idx val="3"/>
          <c:order val="9"/>
          <c:tx>
            <c:strRef>
              <c:f>年間!$M$4</c:f>
              <c:strCache>
                <c:ptCount val="1"/>
                <c:pt idx="0">
                  <c:v>10月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76-4F7C-4D06-A0D2-A3D20B54B5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78-4F7C-4D06-A0D2-A3D20B54B5DC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7A-4F7C-4D06-A0D2-A3D20B54B5DC}"/>
              </c:ext>
            </c:extLst>
          </c:dPt>
          <c:dPt>
            <c:idx val="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7C-4F7C-4D06-A0D2-A3D20B54B5DC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7E-4F7C-4D06-A0D2-A3D20B54B5DC}"/>
              </c:ext>
            </c:extLst>
          </c:dPt>
          <c:dPt>
            <c:idx val="5"/>
            <c:bubble3D val="0"/>
            <c:spPr>
              <a:solidFill>
                <a:srgbClr val="D6E0FE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0-4F7C-4D06-A0D2-A3D20B54B5D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税金</c:v>
              </c:pt>
              <c:pt idx="1">
                <c:v>貯蓄</c:v>
              </c:pt>
              <c:pt idx="2">
                <c:v>自己投資</c:v>
              </c:pt>
              <c:pt idx="3">
                <c:v>固定費</c:v>
              </c:pt>
              <c:pt idx="4">
                <c:v>特別費</c:v>
              </c:pt>
              <c:pt idx="5">
                <c:v>変動費</c:v>
              </c:pt>
            </c:strLit>
          </c:cat>
          <c:val>
            <c:numRef>
              <c:f>(年間!$M$26,年間!$M$37:$M$38,年間!$M$49:$M$50,年間!$M$62)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81-4F7C-4D06-A0D2-A3D20B54B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2">
                        <a:lumMod val="9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4F7C-4D06-A0D2-A3D20B54B5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4F7C-4D06-A0D2-A3D20B54B5DC}"/>
                    </c:ext>
                  </c:extLst>
                </c:dPt>
                <c:dPt>
                  <c:idx val="2"/>
                  <c:bubble3D val="0"/>
                  <c:explosion val="7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4F7C-4D06-A0D2-A3D20B54B5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4F7C-4D06-A0D2-A3D20B54B5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4F7C-4D06-A0D2-A3D20B54B5DC}"/>
                    </c:ext>
                  </c:extLst>
                </c:dPt>
                <c:dPt>
                  <c:idx val="5"/>
                  <c:bubble3D val="0"/>
                  <c:spPr>
                    <a:solidFill>
                      <a:srgbClr val="D6E0F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4F7C-4D06-A0D2-A3D20B54B5DC}"/>
                    </c:ext>
                  </c:extLst>
                </c:dPt>
                <c:dLbls>
                  <c:dLbl>
                    <c:idx val="2"/>
                    <c:layout>
                      <c:manualLayout>
                        <c:x val="4.1218617053732198E-2"/>
                        <c:y val="8.9444493353288024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4F7C-4D06-A0D2-A3D20B54B5DC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7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ja-JP"/>
                      </a:p>
                    </c:txPr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>
                        <c15:layout>
                          <c:manualLayout>
                            <c:w val="0.28028659596537897"/>
                            <c:h val="0.25264900079232328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7-4F7C-4D06-A0D2-A3D20B54B5DC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(年間!$D$26,年間!$D$37:$D$38,年間!$D$49:$D$50,年間!$D$62)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4F7C-4D06-A0D2-A3D20B54B5DC}"/>
                  </c:ext>
                </c:extLst>
              </c15:ser>
            </c15:filteredPieSeries>
            <c15:filteredPieSeries>
              <c15:ser>
                <c:idx val="3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E-4F7C-4D06-A0D2-A3D20B54B5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0-4F7C-4D06-A0D2-A3D20B54B5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2-4F7C-4D06-A0D2-A3D20B54B5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4-4F7C-4D06-A0D2-A3D20B54B5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4F7C-4D06-A0D2-A3D20B54B5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4F7C-4D06-A0D2-A3D20B54B5DC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(年間!$E$26,年間!$E$37:$E$38,年間!$E$49:$E$50,年間!$E$62)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4F7C-4D06-A0D2-A3D20B54B5DC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4F7C-4D06-A0D2-A3D20B54B5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4F7C-4D06-A0D2-A3D20B54B5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4F7C-4D06-A0D2-A3D20B54B5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4F7C-4D06-A0D2-A3D20B54B5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4F7C-4D06-A0D2-A3D20B54B5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4F7C-4D06-A0D2-A3D20B54B5DC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(年間!$F$26,年間!$F$37:$F$38,年間!$F$49:$F$50,年間!$F$62)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4F7C-4D06-A0D2-A3D20B54B5DC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4F7C-4D06-A0D2-A3D20B54B5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4F7C-4D06-A0D2-A3D20B54B5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4F7C-4D06-A0D2-A3D20B54B5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4F7C-4D06-A0D2-A3D20B54B5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4F7C-4D06-A0D2-A3D20B54B5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4F7C-4D06-A0D2-A3D20B54B5DC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(年間!$G$26,年間!$G$37:$G$38,年間!$G$49:$G$50,年間!$G$62)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4F7C-4D06-A0D2-A3D20B54B5DC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4F7C-4D06-A0D2-A3D20B54B5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4F7C-4D06-A0D2-A3D20B54B5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4F7C-4D06-A0D2-A3D20B54B5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4F7C-4D06-A0D2-A3D20B54B5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4F7C-4D06-A0D2-A3D20B54B5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4F7C-4D06-A0D2-A3D20B54B5DC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(年間!$H$26,年間!$H$37:$H$38,年間!$H$49:$H$50,年間!$H$62)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4F7C-4D06-A0D2-A3D20B54B5DC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4F7C-4D06-A0D2-A3D20B54B5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4F7C-4D06-A0D2-A3D20B54B5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4F7C-4D06-A0D2-A3D20B54B5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4F7C-4D06-A0D2-A3D20B54B5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4F7C-4D06-A0D2-A3D20B54B5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4F7C-4D06-A0D2-A3D20B54B5DC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(年間!$I$26,年間!$I$37:$I$38,年間!$I$49:$I$50,年間!$I$62)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4F7C-4D06-A0D2-A3D20B54B5DC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4F7C-4D06-A0D2-A3D20B54B5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4F7C-4D06-A0D2-A3D20B54B5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4F7C-4D06-A0D2-A3D20B54B5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4F7C-4D06-A0D2-A3D20B54B5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4F7C-4D06-A0D2-A3D20B54B5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4F7C-4D06-A0D2-A3D20B54B5DC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(年間!$J$26,年間!$J$37:$J$38,年間!$J$49:$J$50,年間!$J$62)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4F7C-4D06-A0D2-A3D20B54B5DC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4F7C-4D06-A0D2-A3D20B54B5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4F7C-4D06-A0D2-A3D20B54B5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4F7C-4D06-A0D2-A3D20B54B5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4F7C-4D06-A0D2-A3D20B54B5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4F7C-4D06-A0D2-A3D20B54B5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4F7C-4D06-A0D2-A3D20B54B5DC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(年間!$K$26,年間!$K$37:$K$38,年間!$K$49:$K$50,年間!$K$62)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4F7C-4D06-A0D2-A3D20B54B5DC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4F7C-4D06-A0D2-A3D20B54B5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4F7C-4D06-A0D2-A3D20B54B5DC}"/>
                    </c:ext>
                  </c:extLst>
                </c:dPt>
                <c:dPt>
                  <c:idx val="2"/>
                  <c:bubble3D val="0"/>
                  <c:explosion val="9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4F7C-4D06-A0D2-A3D20B54B5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4F7C-4D06-A0D2-A3D20B54B5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4F7C-4D06-A0D2-A3D20B54B5DC}"/>
                    </c:ext>
                  </c:extLst>
                </c:dPt>
                <c:dPt>
                  <c:idx val="5"/>
                  <c:bubble3D val="0"/>
                  <c:spPr>
                    <a:solidFill>
                      <a:srgbClr val="B3C1D7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4F7C-4D06-A0D2-A3D20B54B5D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(年間!$L$26,年間!$L$37:$L$38,年間!$L$49:$L$50,年間!$L$62)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4F7C-4D06-A0D2-A3D20B54B5DC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4F7C-4D06-A0D2-A3D20B54B5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4F7C-4D06-A0D2-A3D20B54B5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4F7C-4D06-A0D2-A3D20B54B5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4F7C-4D06-A0D2-A3D20B54B5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4F7C-4D06-A0D2-A3D20B54B5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4F7C-4D06-A0D2-A3D20B54B5DC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(年間!$N$26,年間!$N$37:$N$38,年間!$N$49:$N$50,年間!$N$62)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4F7C-4D06-A0D2-A3D20B54B5DC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4F7C-4D06-A0D2-A3D20B54B5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4F7C-4D06-A0D2-A3D20B54B5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4F7C-4D06-A0D2-A3D20B54B5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4F7C-4D06-A0D2-A3D20B54B5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4F7C-4D06-A0D2-A3D20B54B5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4F7C-4D06-A0D2-A3D20B54B5DC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(年間!$O$26,年間!$O$37:$O$38,年間!$O$49:$O$50,年間!$O$62)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4F7C-4D06-A0D2-A3D20B54B5DC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093114841174985E-2"/>
          <c:y val="0.75546902770570912"/>
          <c:w val="0.92942277823032726"/>
          <c:h val="0.213397289490134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/>
              <a:t>固定費</a:t>
            </a:r>
          </a:p>
        </c:rich>
      </c:tx>
      <c:layout>
        <c:manualLayout>
          <c:xMode val="edge"/>
          <c:yMode val="edge"/>
          <c:x val="1.6584689866002131E-2"/>
          <c:y val="6.666749475200912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416077365481721"/>
          <c:y val="0.14477835725167323"/>
          <c:w val="0.75702849462045829"/>
          <c:h val="0.5105540727762522"/>
        </c:manualLayout>
      </c:layout>
      <c:doughnutChart>
        <c:varyColors val="1"/>
        <c:ser>
          <c:idx val="43"/>
          <c:order val="9"/>
          <c:tx>
            <c:strRef>
              <c:f>年間!$M$4</c:f>
              <c:strCache>
                <c:ptCount val="1"/>
                <c:pt idx="0">
                  <c:v>10月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rgbClr val="FEDECA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BE-9F8C-4867-92E5-7EC3DE57D2B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C0-9F8C-4867-92E5-7EC3DE57D2B4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C2-9F8C-4867-92E5-7EC3DE57D2B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C4-9F8C-4867-92E5-7EC3DE57D2B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C6-9F8C-4867-92E5-7EC3DE57D2B4}"/>
              </c:ext>
            </c:extLst>
          </c:dPt>
          <c:dPt>
            <c:idx val="5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C8-9F8C-4867-92E5-7EC3DE57D2B4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CA-9F8C-4867-92E5-7EC3DE57D2B4}"/>
              </c:ext>
            </c:extLst>
          </c:dPt>
          <c:dPt>
            <c:idx val="7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8F8-6D4B-9440-6D94FC56E226}"/>
              </c:ext>
            </c:extLst>
          </c:dPt>
          <c:dPt>
            <c:idx val="8"/>
            <c:bubble3D val="0"/>
            <c:spPr>
              <a:solidFill>
                <a:srgbClr val="D6E0F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8F8-6D4B-9440-6D94FC56E226}"/>
              </c:ext>
            </c:extLst>
          </c:dPt>
          <c:dPt>
            <c:idx val="9"/>
            <c:bubble3D val="0"/>
            <c:spPr>
              <a:solidFill>
                <a:srgbClr val="F0D1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8F8-6D4B-9440-6D94FC56E2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年間!$C$39:$C$49</c15:sqref>
                  </c15:fullRef>
                </c:ext>
              </c:extLst>
              <c:f>年間!$C$39:$C$48</c:f>
              <c:strCache>
                <c:ptCount val="1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年間!$M$39:$M$49</c15:sqref>
                  </c15:fullRef>
                </c:ext>
              </c:extLst>
              <c:f>年間!$M$39:$M$48</c:f>
              <c:numCache>
                <c:formatCode>"¥"#,##0_);[Red]\("¥"#,##0\)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D1-9F8C-4867-92E5-7EC3DE57D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34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5B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9F8C-4867-92E5-7EC3DE57D2B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9F8C-4867-92E5-7EC3DE57D2B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9F8C-4867-92E5-7EC3DE57D2B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9F8C-4867-92E5-7EC3DE57D2B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9F8C-4867-92E5-7EC3DE57D2B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9F8C-4867-92E5-7EC3DE57D2B4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9F8C-4867-92E5-7EC3DE57D2B4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3-08F8-6D4B-9440-6D94FC56E22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08F8-6D4B-9440-6D94FC56E22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08F8-6D4B-9440-6D94FC56E22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年間!$D$39:$D$49</c15:sqref>
                        </c15:fullRef>
                        <c15:formulaRef>
                          <c15:sqref>年間!$D$39:$D$48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4-9F8C-4867-92E5-7EC3DE57D2B4}"/>
                  </c:ext>
                </c:extLst>
              </c15:ser>
            </c15:filteredPieSeries>
            <c15:filteredPieSeries>
              <c15:ser>
                <c:idx val="35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9F8C-4867-92E5-7EC3DE57D2B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9F8C-4867-92E5-7EC3DE57D2B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9F8C-4867-92E5-7EC3DE57D2B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9F8C-4867-92E5-7EC3DE57D2B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9F8C-4867-92E5-7EC3DE57D2B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9F8C-4867-92E5-7EC3DE57D2B4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9F8C-4867-92E5-7EC3DE57D2B4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08F8-6D4B-9440-6D94FC56E22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08F8-6D4B-9440-6D94FC56E22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08F8-6D4B-9440-6D94FC56E22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年間!$E$39:$E$49</c15:sqref>
                        </c15:fullRef>
                        <c15:formulaRef>
                          <c15:sqref>年間!$E$39:$E$48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9-9F8C-4867-92E5-7EC3DE57D2B4}"/>
                  </c:ext>
                </c:extLst>
              </c15:ser>
            </c15:filteredPieSeries>
            <c15:filteredPieSeries>
              <c15:ser>
                <c:idx val="3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9F8C-4867-92E5-7EC3DE57D2B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9F8C-4867-92E5-7EC3DE57D2B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9F8C-4867-92E5-7EC3DE57D2B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9F8C-4867-92E5-7EC3DE57D2B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9F8C-4867-92E5-7EC3DE57D2B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9F8C-4867-92E5-7EC3DE57D2B4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9F8C-4867-92E5-7EC3DE57D2B4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08F8-6D4B-9440-6D94FC56E22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08F8-6D4B-9440-6D94FC56E22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08F8-6D4B-9440-6D94FC56E22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年間!$F$39:$F$49</c15:sqref>
                        </c15:fullRef>
                        <c15:formulaRef>
                          <c15:sqref>年間!$F$39:$F$48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3E-9F8C-4867-92E5-7EC3DE57D2B4}"/>
                  </c:ext>
                </c:extLst>
              </c15:ser>
            </c15:filteredPieSeries>
            <c15:filteredPieSeries>
              <c15:ser>
                <c:idx val="3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9F8C-4867-92E5-7EC3DE57D2B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9F8C-4867-92E5-7EC3DE57D2B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9F8C-4867-92E5-7EC3DE57D2B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9F8C-4867-92E5-7EC3DE57D2B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9F8C-4867-92E5-7EC3DE57D2B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9F8C-4867-92E5-7EC3DE57D2B4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9F8C-4867-92E5-7EC3DE57D2B4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08F8-6D4B-9440-6D94FC56E22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08F8-6D4B-9440-6D94FC56E22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08F8-6D4B-9440-6D94FC56E22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年間!$G$39:$G$49</c15:sqref>
                        </c15:fullRef>
                        <c15:formulaRef>
                          <c15:sqref>年間!$G$39:$G$48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53-9F8C-4867-92E5-7EC3DE57D2B4}"/>
                  </c:ext>
                </c:extLst>
              </c15:ser>
            </c15:filteredPieSeries>
            <c15:filteredPieSeries>
              <c15:ser>
                <c:idx val="38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9F8C-4867-92E5-7EC3DE57D2B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9F8C-4867-92E5-7EC3DE57D2B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9F8C-4867-92E5-7EC3DE57D2B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9F8C-4867-92E5-7EC3DE57D2B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9F8C-4867-92E5-7EC3DE57D2B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9F8C-4867-92E5-7EC3DE57D2B4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9F8C-4867-92E5-7EC3DE57D2B4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08F8-6D4B-9440-6D94FC56E22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08F8-6D4B-9440-6D94FC56E22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08F8-6D4B-9440-6D94FC56E22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年間!$H$39:$H$49</c15:sqref>
                        </c15:fullRef>
                        <c15:formulaRef>
                          <c15:sqref>年間!$H$39:$H$48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68-9F8C-4867-92E5-7EC3DE57D2B4}"/>
                  </c:ext>
                </c:extLst>
              </c15:ser>
            </c15:filteredPieSeries>
            <c15:filteredPieSeries>
              <c15:ser>
                <c:idx val="39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9F8C-4867-92E5-7EC3DE57D2B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9F8C-4867-92E5-7EC3DE57D2B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9F8C-4867-92E5-7EC3DE57D2B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9F8C-4867-92E5-7EC3DE57D2B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9F8C-4867-92E5-7EC3DE57D2B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9F8C-4867-92E5-7EC3DE57D2B4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9F8C-4867-92E5-7EC3DE57D2B4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08F8-6D4B-9440-6D94FC56E22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08F8-6D4B-9440-6D94FC56E22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08F8-6D4B-9440-6D94FC56E22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年間!$I$39:$I$49</c15:sqref>
                        </c15:fullRef>
                        <c15:formulaRef>
                          <c15:sqref>年間!$I$39:$I$48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7D-9F8C-4867-92E5-7EC3DE57D2B4}"/>
                  </c:ext>
                </c:extLst>
              </c15:ser>
            </c15:filteredPieSeries>
            <c15:filteredPieSeries>
              <c15:ser>
                <c:idx val="4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9F8C-4867-92E5-7EC3DE57D2B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9F8C-4867-92E5-7EC3DE57D2B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9F8C-4867-92E5-7EC3DE57D2B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9F8C-4867-92E5-7EC3DE57D2B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9F8C-4867-92E5-7EC3DE57D2B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9F8C-4867-92E5-7EC3DE57D2B4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9F8C-4867-92E5-7EC3DE57D2B4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08F8-6D4B-9440-6D94FC56E22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08F8-6D4B-9440-6D94FC56E22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08F8-6D4B-9440-6D94FC56E22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年間!$J$39:$J$49</c15:sqref>
                        </c15:fullRef>
                        <c15:formulaRef>
                          <c15:sqref>年間!$J$39:$J$48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92-9F8C-4867-92E5-7EC3DE57D2B4}"/>
                  </c:ext>
                </c:extLst>
              </c15:ser>
            </c15:filteredPieSeries>
            <c15:filteredPieSeries>
              <c15:ser>
                <c:idx val="4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9F8C-4867-92E5-7EC3DE57D2B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9F8C-4867-92E5-7EC3DE57D2B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9F8C-4867-92E5-7EC3DE57D2B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9F8C-4867-92E5-7EC3DE57D2B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9F8C-4867-92E5-7EC3DE57D2B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9F8C-4867-92E5-7EC3DE57D2B4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0-9F8C-4867-92E5-7EC3DE57D2B4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08F8-6D4B-9440-6D94FC56E22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08F8-6D4B-9440-6D94FC56E22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08F8-6D4B-9440-6D94FC56E22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年間!$K$39:$K$49</c15:sqref>
                        </c15:fullRef>
                        <c15:formulaRef>
                          <c15:sqref>年間!$K$39:$K$48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A7-9F8C-4867-92E5-7EC3DE57D2B4}"/>
                  </c:ext>
                </c:extLst>
              </c15:ser>
            </c15:filteredPieSeries>
            <c15:filteredPieSeries>
              <c15:ser>
                <c:idx val="4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9F8C-4867-92E5-7EC3DE57D2B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9F8C-4867-92E5-7EC3DE57D2B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9F8C-4867-92E5-7EC3DE57D2B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9F8C-4867-92E5-7EC3DE57D2B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9F8C-4867-92E5-7EC3DE57D2B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9F8C-4867-92E5-7EC3DE57D2B4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5-9F8C-4867-92E5-7EC3DE57D2B4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3-08F8-6D4B-9440-6D94FC56E22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08F8-6D4B-9440-6D94FC56E22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08F8-6D4B-9440-6D94FC56E22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年間!$L$39:$L$49</c15:sqref>
                        </c15:fullRef>
                        <c15:formulaRef>
                          <c15:sqref>年間!$L$39:$L$48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BC-9F8C-4867-92E5-7EC3DE57D2B4}"/>
                  </c:ext>
                </c:extLst>
              </c15:ser>
            </c15:filteredPieSeries>
            <c15:filteredPieSeries>
              <c15:ser>
                <c:idx val="4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9F8C-4867-92E5-7EC3DE57D2B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9F8C-4867-92E5-7EC3DE57D2B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9F8C-4867-92E5-7EC3DE57D2B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9F8C-4867-92E5-7EC3DE57D2B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9F8C-4867-92E5-7EC3DE57D2B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9F8C-4867-92E5-7EC3DE57D2B4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9F8C-4867-92E5-7EC3DE57D2B4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08F8-6D4B-9440-6D94FC56E22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08F8-6D4B-9440-6D94FC56E22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08F8-6D4B-9440-6D94FC56E22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年間!$N$39:$N$49</c15:sqref>
                        </c15:fullRef>
                        <c15:formulaRef>
                          <c15:sqref>年間!$N$39:$N$48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E6-9F8C-4867-92E5-7EC3DE57D2B4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9F8C-4867-92E5-7EC3DE57D2B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9F8C-4867-92E5-7EC3DE57D2B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9F8C-4867-92E5-7EC3DE57D2B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9F8C-4867-92E5-7EC3DE57D2B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9F8C-4867-92E5-7EC3DE57D2B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9F8C-4867-92E5-7EC3DE57D2B4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9F8C-4867-92E5-7EC3DE57D2B4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08F8-6D4B-9440-6D94FC56E22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08F8-6D4B-9440-6D94FC56E22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08F8-6D4B-9440-6D94FC56E22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年間!$O$39:$O$49</c15:sqref>
                        </c15:fullRef>
                        <c15:formulaRef>
                          <c15:sqref>年間!$O$39:$O$48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FB-9F8C-4867-92E5-7EC3DE57D2B4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573788041894408E-2"/>
          <c:y val="0.73440010652495136"/>
          <c:w val="0.95532198765244047"/>
          <c:h val="0.263459954269792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/>
              <a:t>変動費</a:t>
            </a:r>
          </a:p>
        </c:rich>
      </c:tx>
      <c:layout>
        <c:manualLayout>
          <c:xMode val="edge"/>
          <c:yMode val="edge"/>
          <c:x val="5.9014689828373297E-3"/>
          <c:y val="5.764473414210853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465516635189391E-2"/>
          <c:y val="0.12564774684976124"/>
          <c:w val="0.84393841998040386"/>
          <c:h val="0.51028914208013032"/>
        </c:manualLayout>
      </c:layout>
      <c:doughnutChart>
        <c:varyColors val="1"/>
        <c:ser>
          <c:idx val="56"/>
          <c:order val="9"/>
          <c:tx>
            <c:strRef>
              <c:f>年間!$M$4</c:f>
              <c:strCache>
                <c:ptCount val="1"/>
                <c:pt idx="0">
                  <c:v>10月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BE-97CC-4AB3-AFF8-33C8DAC624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C0-97CC-4AB3-AFF8-33C8DAC62442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C2-97CC-4AB3-AFF8-33C8DAC624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C4-97CC-4AB3-AFF8-33C8DAC6244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C6-97CC-4AB3-AFF8-33C8DAC62442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C8-97CC-4AB3-AFF8-33C8DAC62442}"/>
              </c:ext>
            </c:extLst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CA-97CC-4AB3-AFF8-33C8DAC62442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C3-D738-0943-AF83-D8526C5901B0}"/>
              </c:ext>
            </c:extLst>
          </c:dPt>
          <c:dPt>
            <c:idx val="8"/>
            <c:bubble3D val="0"/>
            <c:spPr>
              <a:solidFill>
                <a:srgbClr val="D6E0FE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C5-D738-0943-AF83-D8526C5901B0}"/>
              </c:ext>
            </c:extLst>
          </c:dPt>
          <c:dPt>
            <c:idx val="9"/>
            <c:bubble3D val="0"/>
            <c:spPr>
              <a:solidFill>
                <a:srgbClr val="F0D1F0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C7-D738-0943-AF83-D8526C5901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年間!$C$52:$C$62</c15:sqref>
                  </c15:fullRef>
                </c:ext>
              </c:extLst>
              <c:f>年間!$C$52:$C$61</c:f>
              <c:strCache>
                <c:ptCount val="1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年間!$M$52:$M$62</c15:sqref>
                  </c15:fullRef>
                </c:ext>
              </c:extLst>
              <c:f>年間!$M$52:$M$61</c:f>
              <c:numCache>
                <c:formatCode>"¥"#,##0_);[Red]\("¥"#,##0\)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&quot;¥&quot;#,##0_);\(&quot;¥&quot;#,##0\)">
                  <c:v>0</c:v>
                </c:pt>
                <c:pt idx="4" formatCode="&quot;¥&quot;#,##0_);\(&quot;¥&quot;#,##0\)">
                  <c:v>0</c:v>
                </c:pt>
                <c:pt idx="5" formatCode="&quot;¥&quot;#,##0_);\(&quot;¥&quot;#,##0\)">
                  <c:v>0</c:v>
                </c:pt>
                <c:pt idx="6" formatCode="&quot;¥&quot;#,##0_);\(&quot;¥&quot;#,##0\)">
                  <c:v>0</c:v>
                </c:pt>
                <c:pt idx="7" formatCode="&quot;¥&quot;#,##0_);\(&quot;¥&quot;#,##0\)">
                  <c:v>0</c:v>
                </c:pt>
                <c:pt idx="8" formatCode="&quot;¥&quot;#,##0_);\(&quot;¥&quot;#,##0\)">
                  <c:v>0</c:v>
                </c:pt>
                <c:pt idx="9" formatCode="&quot;¥&quot;#,##0_);\(&quot;¥&quot;#,##0\)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D1-97CC-4AB3-AFF8-33C8DAC62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47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E39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97CC-4AB3-AFF8-33C8DAC6244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97CC-4AB3-AFF8-33C8DAC6244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1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97CC-4AB3-AFF8-33C8DAC6244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97CC-4AB3-AFF8-33C8DAC6244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97CC-4AB3-AFF8-33C8DAC6244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97CC-4AB3-AFF8-33C8DAC62442}"/>
                    </c:ext>
                  </c:extLst>
                </c:dPt>
                <c:dPt>
                  <c:idx val="6"/>
                  <c:bubble3D val="0"/>
                  <c:spPr>
                    <a:solidFill>
                      <a:srgbClr val="F0D1F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97CC-4AB3-AFF8-33C8DAC6244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3-D738-0943-AF83-D8526C5901B0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D738-0943-AF83-D8526C5901B0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D738-0943-AF83-D8526C5901B0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年間!$D$52:$D$62</c15:sqref>
                        </c15:fullRef>
                        <c15:formulaRef>
                          <c15:sqref>年間!$D$52:$D$61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4-97CC-4AB3-AFF8-33C8DAC62442}"/>
                  </c:ext>
                </c:extLst>
              </c15:ser>
            </c15:filteredPieSeries>
            <c15:filteredPieSeries>
              <c15:ser>
                <c:idx val="48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97CC-4AB3-AFF8-33C8DAC6244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97CC-4AB3-AFF8-33C8DAC6244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97CC-4AB3-AFF8-33C8DAC6244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97CC-4AB3-AFF8-33C8DAC6244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97CC-4AB3-AFF8-33C8DAC6244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97CC-4AB3-AFF8-33C8DAC6244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97CC-4AB3-AFF8-33C8DAC6244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D738-0943-AF83-D8526C5901B0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D738-0943-AF83-D8526C5901B0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D738-0943-AF83-D8526C5901B0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年間!$E$52:$E$62</c15:sqref>
                        </c15:fullRef>
                        <c15:formulaRef>
                          <c15:sqref>年間!$E$52:$E$61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9-97CC-4AB3-AFF8-33C8DAC62442}"/>
                  </c:ext>
                </c:extLst>
              </c15:ser>
            </c15:filteredPieSeries>
            <c15:filteredPieSeries>
              <c15:ser>
                <c:idx val="49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97CC-4AB3-AFF8-33C8DAC6244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97CC-4AB3-AFF8-33C8DAC6244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97CC-4AB3-AFF8-33C8DAC6244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97CC-4AB3-AFF8-33C8DAC6244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97CC-4AB3-AFF8-33C8DAC6244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97CC-4AB3-AFF8-33C8DAC6244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97CC-4AB3-AFF8-33C8DAC6244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D738-0943-AF83-D8526C5901B0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D738-0943-AF83-D8526C5901B0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D738-0943-AF83-D8526C5901B0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年間!$F$52:$F$62</c15:sqref>
                        </c15:fullRef>
                        <c15:formulaRef>
                          <c15:sqref>年間!$F$52:$F$61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3E-97CC-4AB3-AFF8-33C8DAC62442}"/>
                  </c:ext>
                </c:extLst>
              </c15:ser>
            </c15:filteredPieSeries>
            <c15:filteredPieSeries>
              <c15:ser>
                <c:idx val="5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97CC-4AB3-AFF8-33C8DAC6244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97CC-4AB3-AFF8-33C8DAC6244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97CC-4AB3-AFF8-33C8DAC6244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97CC-4AB3-AFF8-33C8DAC6244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97CC-4AB3-AFF8-33C8DAC6244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97CC-4AB3-AFF8-33C8DAC6244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97CC-4AB3-AFF8-33C8DAC6244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D738-0943-AF83-D8526C5901B0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D738-0943-AF83-D8526C5901B0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D738-0943-AF83-D8526C5901B0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年間!$G$52:$G$62</c15:sqref>
                        </c15:fullRef>
                        <c15:formulaRef>
                          <c15:sqref>年間!$G$52:$G$61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53-97CC-4AB3-AFF8-33C8DAC62442}"/>
                  </c:ext>
                </c:extLst>
              </c15:ser>
            </c15:filteredPieSeries>
            <c15:filteredPieSeries>
              <c15:ser>
                <c:idx val="5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97CC-4AB3-AFF8-33C8DAC6244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97CC-4AB3-AFF8-33C8DAC6244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97CC-4AB3-AFF8-33C8DAC6244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97CC-4AB3-AFF8-33C8DAC6244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97CC-4AB3-AFF8-33C8DAC6244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97CC-4AB3-AFF8-33C8DAC6244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97CC-4AB3-AFF8-33C8DAC6244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D738-0943-AF83-D8526C5901B0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D738-0943-AF83-D8526C5901B0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D738-0943-AF83-D8526C5901B0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年間!$H$52:$H$62</c15:sqref>
                        </c15:fullRef>
                        <c15:formulaRef>
                          <c15:sqref>年間!$H$52:$H$61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68-97CC-4AB3-AFF8-33C8DAC62442}"/>
                  </c:ext>
                </c:extLst>
              </c15:ser>
            </c15:filteredPieSeries>
            <c15:filteredPieSeries>
              <c15:ser>
                <c:idx val="5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97CC-4AB3-AFF8-33C8DAC6244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97CC-4AB3-AFF8-33C8DAC6244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97CC-4AB3-AFF8-33C8DAC6244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97CC-4AB3-AFF8-33C8DAC6244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97CC-4AB3-AFF8-33C8DAC6244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97CC-4AB3-AFF8-33C8DAC6244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97CC-4AB3-AFF8-33C8DAC6244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D738-0943-AF83-D8526C5901B0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D738-0943-AF83-D8526C5901B0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D738-0943-AF83-D8526C5901B0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年間!$I$52:$I$62</c15:sqref>
                        </c15:fullRef>
                        <c15:formulaRef>
                          <c15:sqref>年間!$I$52:$I$61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7D-97CC-4AB3-AFF8-33C8DAC62442}"/>
                  </c:ext>
                </c:extLst>
              </c15:ser>
            </c15:filteredPieSeries>
            <c15:filteredPieSeries>
              <c15:ser>
                <c:idx val="53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97CC-4AB3-AFF8-33C8DAC6244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97CC-4AB3-AFF8-33C8DAC6244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97CC-4AB3-AFF8-33C8DAC6244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97CC-4AB3-AFF8-33C8DAC6244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97CC-4AB3-AFF8-33C8DAC6244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97CC-4AB3-AFF8-33C8DAC6244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97CC-4AB3-AFF8-33C8DAC6244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D738-0943-AF83-D8526C5901B0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D738-0943-AF83-D8526C5901B0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D738-0943-AF83-D8526C5901B0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年間!$J$52:$J$62</c15:sqref>
                        </c15:fullRef>
                        <c15:formulaRef>
                          <c15:sqref>年間!$J$52:$J$61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92-97CC-4AB3-AFF8-33C8DAC62442}"/>
                  </c:ext>
                </c:extLst>
              </c15:ser>
            </c15:filteredPieSeries>
            <c15:filteredPieSeries>
              <c15:ser>
                <c:idx val="5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97CC-4AB3-AFF8-33C8DAC6244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97CC-4AB3-AFF8-33C8DAC6244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97CC-4AB3-AFF8-33C8DAC6244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97CC-4AB3-AFF8-33C8DAC6244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97CC-4AB3-AFF8-33C8DAC6244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97CC-4AB3-AFF8-33C8DAC6244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0-97CC-4AB3-AFF8-33C8DAC6244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D738-0943-AF83-D8526C5901B0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D738-0943-AF83-D8526C5901B0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D738-0943-AF83-D8526C5901B0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年間!$K$52:$K$62</c15:sqref>
                        </c15:fullRef>
                        <c15:formulaRef>
                          <c15:sqref>年間!$K$52:$K$61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A7-97CC-4AB3-AFF8-33C8DAC62442}"/>
                  </c:ext>
                </c:extLst>
              </c15:ser>
            </c15:filteredPieSeries>
            <c15:filteredPieSeries>
              <c15:ser>
                <c:idx val="5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EC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97CC-4AB3-AFF8-33C8DAC6244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97CC-4AB3-AFF8-33C8DAC6244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97CC-4AB3-AFF8-33C8DAC6244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97CC-4AB3-AFF8-33C8DAC6244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97CC-4AB3-AFF8-33C8DAC6244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5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97CC-4AB3-AFF8-33C8DAC6244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5-97CC-4AB3-AFF8-33C8DAC6244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D738-0943-AF83-D8526C5901B0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D738-0943-AF83-D8526C5901B0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D738-0943-AF83-D8526C5901B0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年間!$L$52:$L$62</c15:sqref>
                        </c15:fullRef>
                        <c15:formulaRef>
                          <c15:sqref>年間!$L$52:$L$61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BC-97CC-4AB3-AFF8-33C8DAC62442}"/>
                  </c:ext>
                </c:extLst>
              </c15:ser>
            </c15:filteredPieSeries>
            <c15:filteredPieSeries>
              <c15:ser>
                <c:idx val="57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97CC-4AB3-AFF8-33C8DAC6244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97CC-4AB3-AFF8-33C8DAC6244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97CC-4AB3-AFF8-33C8DAC6244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97CC-4AB3-AFF8-33C8DAC6244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97CC-4AB3-AFF8-33C8DAC6244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97CC-4AB3-AFF8-33C8DAC6244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97CC-4AB3-AFF8-33C8DAC6244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D738-0943-AF83-D8526C5901B0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D738-0943-AF83-D8526C5901B0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D738-0943-AF83-D8526C5901B0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年間!$N$52:$N$62</c15:sqref>
                        </c15:fullRef>
                        <c15:formulaRef>
                          <c15:sqref>年間!$N$52:$N$61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E6-97CC-4AB3-AFF8-33C8DAC62442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97CC-4AB3-AFF8-33C8DAC6244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97CC-4AB3-AFF8-33C8DAC6244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97CC-4AB3-AFF8-33C8DAC6244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97CC-4AB3-AFF8-33C8DAC6244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97CC-4AB3-AFF8-33C8DAC6244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97CC-4AB3-AFF8-33C8DAC6244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97CC-4AB3-AFF8-33C8DAC6244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D738-0943-AF83-D8526C5901B0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D738-0943-AF83-D8526C5901B0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D738-0943-AF83-D8526C5901B0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年間!$O$52:$O$62</c15:sqref>
                        </c15:fullRef>
                        <c15:formulaRef>
                          <c15:sqref>年間!$O$52:$O$61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FB-97CC-4AB3-AFF8-33C8DAC62442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694522557161594E-2"/>
          <c:y val="0.73658923402399001"/>
          <c:w val="0.9502287957046206"/>
          <c:h val="0.247754106106655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53977407901387"/>
          <c:y val="2.1670769205343918E-2"/>
          <c:w val="0.80387193420088621"/>
          <c:h val="0.33255078560639212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'10月'!$F$29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'10月'!$G$19:$K$19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'10月'!$G$29:$K$29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9EB-4666-943F-DC12E7152951}"/>
            </c:ext>
          </c:extLst>
        </c:ser>
        <c:ser>
          <c:idx val="8"/>
          <c:order val="1"/>
          <c:tx>
            <c:strRef>
              <c:f>'10月'!$F$28</c:f>
              <c:strCache>
                <c:ptCount val="1"/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cat>
            <c:strRef>
              <c:f>'10月'!$G$19:$K$19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'10月'!$G$28:$K$28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9EB-4666-943F-DC12E7152951}"/>
            </c:ext>
          </c:extLst>
        </c:ser>
        <c:ser>
          <c:idx val="7"/>
          <c:order val="2"/>
          <c:tx>
            <c:strRef>
              <c:f>'10月'!$F$27</c:f>
              <c:strCache>
                <c:ptCount val="1"/>
              </c:strCache>
            </c:strRef>
          </c:tx>
          <c:spPr>
            <a:solidFill>
              <a:srgbClr val="F0D1F0"/>
            </a:solidFill>
            <a:ln>
              <a:noFill/>
            </a:ln>
            <a:effectLst/>
          </c:spPr>
          <c:invertIfNegative val="0"/>
          <c:cat>
            <c:strRef>
              <c:f>'10月'!$G$19:$K$19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'10月'!$G$27:$K$27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9EB-4666-943F-DC12E7152951}"/>
            </c:ext>
          </c:extLst>
        </c:ser>
        <c:ser>
          <c:idx val="6"/>
          <c:order val="3"/>
          <c:tx>
            <c:strRef>
              <c:f>'10月'!$F$26</c:f>
              <c:strCache>
                <c:ptCount val="1"/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'10月'!$G$19:$K$19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'10月'!$G$26:$K$26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EB-4666-943F-DC12E7152951}"/>
            </c:ext>
          </c:extLst>
        </c:ser>
        <c:ser>
          <c:idx val="5"/>
          <c:order val="4"/>
          <c:tx>
            <c:strRef>
              <c:f>'10月'!$F$25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'10月'!$G$19:$K$19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'10月'!$G$25:$K$25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9EB-4666-943F-DC12E7152951}"/>
            </c:ext>
          </c:extLst>
        </c:ser>
        <c:ser>
          <c:idx val="4"/>
          <c:order val="5"/>
          <c:tx>
            <c:strRef>
              <c:f>'10月'!$F$24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'10月'!$G$19:$K$19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'10月'!$G$24:$K$24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EB-4666-943F-DC12E7152951}"/>
            </c:ext>
          </c:extLst>
        </c:ser>
        <c:ser>
          <c:idx val="3"/>
          <c:order val="6"/>
          <c:tx>
            <c:strRef>
              <c:f>'10月'!$F$23</c:f>
              <c:strCache>
                <c:ptCount val="1"/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'10月'!$G$19:$K$19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'10月'!$G$23:$K$23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EB-4666-943F-DC12E7152951}"/>
            </c:ext>
          </c:extLst>
        </c:ser>
        <c:ser>
          <c:idx val="2"/>
          <c:order val="7"/>
          <c:tx>
            <c:strRef>
              <c:f>'10月'!$F$22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'10月'!$G$19:$K$19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'10月'!$G$22:$K$22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EB-4666-943F-DC12E7152951}"/>
            </c:ext>
          </c:extLst>
        </c:ser>
        <c:ser>
          <c:idx val="1"/>
          <c:order val="8"/>
          <c:tx>
            <c:strRef>
              <c:f>'10月'!$F$21</c:f>
              <c:strCache>
                <c:ptCount val="1"/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'10月'!$G$19:$K$19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'10月'!$G$21:$K$21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EB-4666-943F-DC12E7152951}"/>
            </c:ext>
          </c:extLst>
        </c:ser>
        <c:ser>
          <c:idx val="0"/>
          <c:order val="9"/>
          <c:tx>
            <c:strRef>
              <c:f>'10月'!$F$20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'10月'!$G$19:$K$19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'10月'!$G$20:$K$20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EB-4666-943F-DC12E7152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7953872"/>
        <c:axId val="897963056"/>
      </c:barChart>
      <c:lineChart>
        <c:grouping val="stacked"/>
        <c:varyColors val="0"/>
        <c:ser>
          <c:idx val="10"/>
          <c:order val="10"/>
          <c:tx>
            <c:strRef>
              <c:f>'10月'!$F$30</c:f>
              <c:strCache>
                <c:ptCount val="1"/>
                <c:pt idx="0">
                  <c:v>合計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'10月'!$G$19:$K$19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'10月'!$G$30:$K$30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9EB-4666-943F-DC12E7152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3872"/>
        <c:axId val="897963056"/>
      </c:lineChart>
      <c:catAx>
        <c:axId val="89795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63056"/>
        <c:crosses val="autoZero"/>
        <c:auto val="1"/>
        <c:lblAlgn val="ctr"/>
        <c:lblOffset val="100"/>
        <c:noMultiLvlLbl val="0"/>
      </c:catAx>
      <c:valAx>
        <c:axId val="897963056"/>
        <c:scaling>
          <c:orientation val="minMax"/>
        </c:scaling>
        <c:delete val="0"/>
        <c:axPos val="l"/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53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705883648699251E-2"/>
          <c:y val="0.10230524364463599"/>
          <c:w val="0.96596383020904442"/>
          <c:h val="0.495338609586881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'11月'!$B$37</c:f>
              <c:strCache>
                <c:ptCount val="1"/>
                <c:pt idx="0">
                  <c:v>収入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'11月'!$C$37:$D$37</c:f>
              <c:numCache>
                <c:formatCode>"¥"#,##0_);[Red]\("¥"#,##0\)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5-4207-AC76-C977F3BAF4D4}"/>
            </c:ext>
          </c:extLst>
        </c:ser>
        <c:ser>
          <c:idx val="1"/>
          <c:order val="1"/>
          <c:tx>
            <c:strRef>
              <c:f>'11月'!$B$38</c:f>
              <c:strCache>
                <c:ptCount val="1"/>
                <c:pt idx="0">
                  <c:v>税金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'11月'!$C$38:$D$38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35-4207-AC76-C977F3BAF4D4}"/>
            </c:ext>
          </c:extLst>
        </c:ser>
        <c:ser>
          <c:idx val="2"/>
          <c:order val="2"/>
          <c:tx>
            <c:strRef>
              <c:f>'11月'!$B$39</c:f>
              <c:strCache>
                <c:ptCount val="1"/>
                <c:pt idx="0">
                  <c:v>貯蓄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'11月'!$C$39:$D$39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35-4207-AC76-C977F3BAF4D4}"/>
            </c:ext>
          </c:extLst>
        </c:ser>
        <c:ser>
          <c:idx val="3"/>
          <c:order val="3"/>
          <c:tx>
            <c:strRef>
              <c:f>'11月'!$B$40</c:f>
              <c:strCache>
                <c:ptCount val="1"/>
                <c:pt idx="0">
                  <c:v>自己投資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'11月'!$C$40:$D$40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35-4207-AC76-C977F3BAF4D4}"/>
            </c:ext>
          </c:extLst>
        </c:ser>
        <c:ser>
          <c:idx val="4"/>
          <c:order val="4"/>
          <c:tx>
            <c:strRef>
              <c:f>'11月'!$B$41</c:f>
              <c:strCache>
                <c:ptCount val="1"/>
                <c:pt idx="0">
                  <c:v>固定費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'11月'!$C$41:$D$41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35-4207-AC76-C977F3BAF4D4}"/>
            </c:ext>
          </c:extLst>
        </c:ser>
        <c:ser>
          <c:idx val="5"/>
          <c:order val="5"/>
          <c:tx>
            <c:strRef>
              <c:f>'11月'!$B$42</c:f>
              <c:strCache>
                <c:ptCount val="1"/>
                <c:pt idx="0">
                  <c:v>特別費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'11月'!$C$42:$D$42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35-4207-AC76-C977F3BAF4D4}"/>
            </c:ext>
          </c:extLst>
        </c:ser>
        <c:ser>
          <c:idx val="6"/>
          <c:order val="6"/>
          <c:tx>
            <c:strRef>
              <c:f>'11月'!$B$43</c:f>
              <c:strCache>
                <c:ptCount val="1"/>
                <c:pt idx="0">
                  <c:v>変動費</c:v>
                </c:pt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'11月'!$C$43:$D$43</c:f>
              <c:numCache>
                <c:formatCode>General</c:formatCode>
                <c:ptCount val="2"/>
                <c:pt idx="0" formatCode="&quot;¥&quot;#,##0_);[Red]\(&quot;¥&quot;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35-4207-AC76-C977F3BAF4D4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7"/>
        <c:overlap val="100"/>
        <c:axId val="622643864"/>
        <c:axId val="622644192"/>
      </c:barChart>
      <c:barChart>
        <c:barDir val="bar"/>
        <c:grouping val="stacked"/>
        <c:varyColors val="0"/>
        <c:ser>
          <c:idx val="7"/>
          <c:order val="7"/>
          <c:tx>
            <c:strRef>
              <c:f>'11月'!$B$44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BC35-4207-AC76-C977F3BAF4D4}"/>
              </c:ext>
            </c:extLst>
          </c:dPt>
          <c:dLbls>
            <c:dLbl>
              <c:idx val="0"/>
              <c:layout>
                <c:manualLayout>
                  <c:x val="0.47288885783396845"/>
                  <c:y val="1.91778130106883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2170407736194"/>
                      <c:h val="0.103408779075943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BC35-4207-AC76-C977F3BAF4D4}"/>
                </c:ext>
              </c:extLst>
            </c:dLbl>
            <c:dLbl>
              <c:idx val="1"/>
              <c:layout>
                <c:manualLayout>
                  <c:x val="0.48799024987880724"/>
                  <c:y val="-6.9388939039072284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24072075247263"/>
                      <c:h val="9.90140158342973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BC35-4207-AC76-C977F3BAF4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'11月'!$C$44:$D$44</c:f>
              <c:numCache>
                <c:formatCode>"¥"#,##0_);[Red]\("¥"#,##0\)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BC35-4207-AC76-C977F3BAF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1179092536"/>
        <c:axId val="1179095160"/>
      </c:barChart>
      <c:catAx>
        <c:axId val="6226438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22644192"/>
        <c:crosses val="autoZero"/>
        <c:auto val="1"/>
        <c:lblAlgn val="ctr"/>
        <c:lblOffset val="100"/>
        <c:noMultiLvlLbl val="0"/>
      </c:catAx>
      <c:valAx>
        <c:axId val="622644192"/>
        <c:scaling>
          <c:orientation val="minMax"/>
        </c:scaling>
        <c:delete val="1"/>
        <c:axPos val="b"/>
        <c:numFmt formatCode="&quot;¥&quot;#,##0_);[Red]\(&quot;¥&quot;#,##0\)" sourceLinked="1"/>
        <c:majorTickMark val="none"/>
        <c:minorTickMark val="none"/>
        <c:tickLblPos val="nextTo"/>
        <c:crossAx val="622643864"/>
        <c:crosses val="autoZero"/>
        <c:crossBetween val="between"/>
      </c:valAx>
      <c:valAx>
        <c:axId val="1179095160"/>
        <c:scaling>
          <c:orientation val="minMax"/>
        </c:scaling>
        <c:delete val="1"/>
        <c:axPos val="t"/>
        <c:numFmt formatCode="&quot;¥&quot;#,##0_);[Red]\(&quot;¥&quot;#,##0\)" sourceLinked="1"/>
        <c:majorTickMark val="out"/>
        <c:minorTickMark val="none"/>
        <c:tickLblPos val="nextTo"/>
        <c:crossAx val="1179092536"/>
        <c:crosses val="max"/>
        <c:crossBetween val="between"/>
      </c:valAx>
      <c:catAx>
        <c:axId val="1179092536"/>
        <c:scaling>
          <c:orientation val="minMax"/>
        </c:scaling>
        <c:delete val="1"/>
        <c:axPos val="l"/>
        <c:majorTickMark val="out"/>
        <c:minorTickMark val="none"/>
        <c:tickLblPos val="nextTo"/>
        <c:crossAx val="1179095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5.5923904921678501E-2"/>
          <c:y val="0.75528606339475157"/>
          <c:w val="0.77021697468995753"/>
          <c:h val="0.215894301445461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218617053732198E-2"/>
          <c:y val="0.10616570585163299"/>
          <c:w val="0.9587813829462678"/>
          <c:h val="0.61409673460639802"/>
        </c:manualLayout>
      </c:layout>
      <c:doughnutChart>
        <c:varyColors val="1"/>
        <c:ser>
          <c:idx val="4"/>
          <c:order val="10"/>
          <c:tx>
            <c:strRef>
              <c:f>年間!$N$4</c:f>
              <c:strCache>
                <c:ptCount val="1"/>
                <c:pt idx="0">
                  <c:v>11月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3-9C68-4CB1-A52F-40B4BAF79E1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5-9C68-4CB1-A52F-40B4BAF79E1E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7-9C68-4CB1-A52F-40B4BAF79E1E}"/>
              </c:ext>
            </c:extLst>
          </c:dPt>
          <c:dPt>
            <c:idx val="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9-9C68-4CB1-A52F-40B4BAF79E1E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B-9C68-4CB1-A52F-40B4BAF79E1E}"/>
              </c:ext>
            </c:extLst>
          </c:dPt>
          <c:dPt>
            <c:idx val="5"/>
            <c:bubble3D val="0"/>
            <c:spPr>
              <a:solidFill>
                <a:srgbClr val="D6E0FE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D-9C68-4CB1-A52F-40B4BAF79E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税金</c:v>
              </c:pt>
              <c:pt idx="1">
                <c:v>貯蓄</c:v>
              </c:pt>
              <c:pt idx="2">
                <c:v>自己投資</c:v>
              </c:pt>
              <c:pt idx="3">
                <c:v>固定費</c:v>
              </c:pt>
              <c:pt idx="4">
                <c:v>特別費</c:v>
              </c:pt>
              <c:pt idx="5">
                <c:v>変動費</c:v>
              </c:pt>
            </c:strLit>
          </c:cat>
          <c:val>
            <c:numRef>
              <c:f>(年間!$N$26,年間!$N$37:$N$38,年間!$N$49:$N$50,年間!$N$62)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8E-9C68-4CB1-A52F-40B4BAF79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2">
                        <a:lumMod val="9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9C68-4CB1-A52F-40B4BAF79E1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9C68-4CB1-A52F-40B4BAF79E1E}"/>
                    </c:ext>
                  </c:extLst>
                </c:dPt>
                <c:dPt>
                  <c:idx val="2"/>
                  <c:bubble3D val="0"/>
                  <c:explosion val="7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9C68-4CB1-A52F-40B4BAF79E1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9C68-4CB1-A52F-40B4BAF79E1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9C68-4CB1-A52F-40B4BAF79E1E}"/>
                    </c:ext>
                  </c:extLst>
                </c:dPt>
                <c:dPt>
                  <c:idx val="5"/>
                  <c:bubble3D val="0"/>
                  <c:spPr>
                    <a:solidFill>
                      <a:srgbClr val="D6E0F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9C68-4CB1-A52F-40B4BAF79E1E}"/>
                    </c:ext>
                  </c:extLst>
                </c:dPt>
                <c:dLbls>
                  <c:dLbl>
                    <c:idx val="2"/>
                    <c:layout>
                      <c:manualLayout>
                        <c:x val="4.1218617053732198E-2"/>
                        <c:y val="8.9444493353288024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9C68-4CB1-A52F-40B4BAF79E1E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7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ja-JP"/>
                      </a:p>
                    </c:txPr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>
                        <c15:layout>
                          <c:manualLayout>
                            <c:w val="0.28028659596537897"/>
                            <c:h val="0.25264900079232328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7-9C68-4CB1-A52F-40B4BAF79E1E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(年間!$D$26,年間!$D$37:$D$38,年間!$D$49:$D$50,年間!$D$62)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9C68-4CB1-A52F-40B4BAF79E1E}"/>
                  </c:ext>
                </c:extLst>
              </c15:ser>
            </c15:filteredPieSeries>
            <c15:filteredPieSeries>
              <c15:ser>
                <c:idx val="3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E-9C68-4CB1-A52F-40B4BAF79E1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0-9C68-4CB1-A52F-40B4BAF79E1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2-9C68-4CB1-A52F-40B4BAF79E1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4-9C68-4CB1-A52F-40B4BAF79E1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9C68-4CB1-A52F-40B4BAF79E1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9C68-4CB1-A52F-40B4BAF79E1E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(年間!$E$26,年間!$E$37:$E$38,年間!$E$49:$E$50,年間!$E$62)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9C68-4CB1-A52F-40B4BAF79E1E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9C68-4CB1-A52F-40B4BAF79E1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9C68-4CB1-A52F-40B4BAF79E1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9C68-4CB1-A52F-40B4BAF79E1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9C68-4CB1-A52F-40B4BAF79E1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9C68-4CB1-A52F-40B4BAF79E1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9C68-4CB1-A52F-40B4BAF79E1E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(年間!$F$26,年間!$F$37:$F$38,年間!$F$49:$F$50,年間!$F$62)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9C68-4CB1-A52F-40B4BAF79E1E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9C68-4CB1-A52F-40B4BAF79E1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9C68-4CB1-A52F-40B4BAF79E1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9C68-4CB1-A52F-40B4BAF79E1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9C68-4CB1-A52F-40B4BAF79E1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9C68-4CB1-A52F-40B4BAF79E1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9C68-4CB1-A52F-40B4BAF79E1E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(年間!$G$26,年間!$G$37:$G$38,年間!$G$49:$G$50,年間!$G$62)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9C68-4CB1-A52F-40B4BAF79E1E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9C68-4CB1-A52F-40B4BAF79E1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9C68-4CB1-A52F-40B4BAF79E1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9C68-4CB1-A52F-40B4BAF79E1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9C68-4CB1-A52F-40B4BAF79E1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9C68-4CB1-A52F-40B4BAF79E1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9C68-4CB1-A52F-40B4BAF79E1E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(年間!$H$26,年間!$H$37:$H$38,年間!$H$49:$H$50,年間!$H$62)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9C68-4CB1-A52F-40B4BAF79E1E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9C68-4CB1-A52F-40B4BAF79E1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9C68-4CB1-A52F-40B4BAF79E1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9C68-4CB1-A52F-40B4BAF79E1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9C68-4CB1-A52F-40B4BAF79E1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9C68-4CB1-A52F-40B4BAF79E1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9C68-4CB1-A52F-40B4BAF79E1E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(年間!$I$26,年間!$I$37:$I$38,年間!$I$49:$I$50,年間!$I$62)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9C68-4CB1-A52F-40B4BAF79E1E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9C68-4CB1-A52F-40B4BAF79E1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9C68-4CB1-A52F-40B4BAF79E1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9C68-4CB1-A52F-40B4BAF79E1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9C68-4CB1-A52F-40B4BAF79E1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9C68-4CB1-A52F-40B4BAF79E1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9C68-4CB1-A52F-40B4BAF79E1E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(年間!$J$26,年間!$J$37:$J$38,年間!$J$49:$J$50,年間!$J$62)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9C68-4CB1-A52F-40B4BAF79E1E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9C68-4CB1-A52F-40B4BAF79E1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9C68-4CB1-A52F-40B4BAF79E1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9C68-4CB1-A52F-40B4BAF79E1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9C68-4CB1-A52F-40B4BAF79E1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9C68-4CB1-A52F-40B4BAF79E1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9C68-4CB1-A52F-40B4BAF79E1E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(年間!$K$26,年間!$K$37:$K$38,年間!$K$49:$K$50,年間!$K$62)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9C68-4CB1-A52F-40B4BAF79E1E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9C68-4CB1-A52F-40B4BAF79E1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9C68-4CB1-A52F-40B4BAF79E1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9C68-4CB1-A52F-40B4BAF79E1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9C68-4CB1-A52F-40B4BAF79E1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9C68-4CB1-A52F-40B4BAF79E1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9C68-4CB1-A52F-40B4BAF79E1E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(年間!$L$26,年間!$L$37:$L$38,年間!$L$49:$L$50,年間!$L$62)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9C68-4CB1-A52F-40B4BAF79E1E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9C68-4CB1-A52F-40B4BAF79E1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9C68-4CB1-A52F-40B4BAF79E1E}"/>
                    </c:ext>
                  </c:extLst>
                </c:dPt>
                <c:dPt>
                  <c:idx val="2"/>
                  <c:bubble3D val="0"/>
                  <c:explosion val="9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9C68-4CB1-A52F-40B4BAF79E1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9C68-4CB1-A52F-40B4BAF79E1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9C68-4CB1-A52F-40B4BAF79E1E}"/>
                    </c:ext>
                  </c:extLst>
                </c:dPt>
                <c:dPt>
                  <c:idx val="5"/>
                  <c:bubble3D val="0"/>
                  <c:spPr>
                    <a:solidFill>
                      <a:srgbClr val="B3C1D7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9C68-4CB1-A52F-40B4BAF79E1E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(年間!$M$26,年間!$M$37:$M$38,年間!$M$49:$M$50,年間!$M$62)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9C68-4CB1-A52F-40B4BAF79E1E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9C68-4CB1-A52F-40B4BAF79E1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9C68-4CB1-A52F-40B4BAF79E1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9C68-4CB1-A52F-40B4BAF79E1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9C68-4CB1-A52F-40B4BAF79E1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9C68-4CB1-A52F-40B4BAF79E1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9C68-4CB1-A52F-40B4BAF79E1E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(年間!$O$26,年間!$O$37:$O$38,年間!$O$49:$O$50,年間!$O$62)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9C68-4CB1-A52F-40B4BAF79E1E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093114841174985E-2"/>
          <c:y val="0.75546902770570912"/>
          <c:w val="0.92942277823032726"/>
          <c:h val="0.213397289490134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/>
              <a:t>固定費</a:t>
            </a:r>
          </a:p>
        </c:rich>
      </c:tx>
      <c:layout>
        <c:manualLayout>
          <c:xMode val="edge"/>
          <c:yMode val="edge"/>
          <c:x val="1.6584689866002131E-2"/>
          <c:y val="6.666749475200912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416077365481721"/>
          <c:y val="0.14477835725167323"/>
          <c:w val="0.75702849462045829"/>
          <c:h val="0.5105540727762522"/>
        </c:manualLayout>
      </c:layout>
      <c:doughnutChart>
        <c:varyColors val="1"/>
        <c:ser>
          <c:idx val="44"/>
          <c:order val="10"/>
          <c:tx>
            <c:strRef>
              <c:f>年間!$N$4</c:f>
              <c:strCache>
                <c:ptCount val="1"/>
                <c:pt idx="0">
                  <c:v>11月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D3-7A39-4363-AB9C-A155A6A6360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D5-7A39-4363-AB9C-A155A6A63607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D7-7A39-4363-AB9C-A155A6A6360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D9-7A39-4363-AB9C-A155A6A6360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DB-7A39-4363-AB9C-A155A6A63607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DD-7A39-4363-AB9C-A155A6A63607}"/>
              </c:ext>
            </c:extLst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DF-7A39-4363-AB9C-A155A6A63607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D7-E9CF-B040-B660-46CD83DF6AAC}"/>
              </c:ext>
            </c:extLst>
          </c:dPt>
          <c:dPt>
            <c:idx val="8"/>
            <c:bubble3D val="0"/>
            <c:spPr>
              <a:solidFill>
                <a:srgbClr val="D6E0FE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D9-E9CF-B040-B660-46CD83DF6AAC}"/>
              </c:ext>
            </c:extLst>
          </c:dPt>
          <c:dPt>
            <c:idx val="9"/>
            <c:bubble3D val="0"/>
            <c:spPr>
              <a:solidFill>
                <a:srgbClr val="F0D1F0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DB-E9CF-B040-B660-46CD83DF6A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年間!$C$39:$C$49</c15:sqref>
                  </c15:fullRef>
                </c:ext>
              </c:extLst>
              <c:f>年間!$C$39:$C$48</c:f>
              <c:strCache>
                <c:ptCount val="1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年間!$N$39:$N$49</c15:sqref>
                  </c15:fullRef>
                </c:ext>
              </c:extLst>
              <c:f>年間!$N$39:$N$48</c:f>
              <c:numCache>
                <c:formatCode>"¥"#,##0_);[Red]\("¥"#,##0\)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E6-7A39-4363-AB9C-A155A6A63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34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5B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7A39-4363-AB9C-A155A6A6360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7A39-4363-AB9C-A155A6A6360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7A39-4363-AB9C-A155A6A6360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7A39-4363-AB9C-A155A6A6360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7A39-4363-AB9C-A155A6A6360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7A39-4363-AB9C-A155A6A6360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7A39-4363-AB9C-A155A6A6360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3-E9CF-B040-B660-46CD83DF6AAC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E9CF-B040-B660-46CD83DF6AAC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E9CF-B040-B660-46CD83DF6AA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年間!$D$39:$D$49</c15:sqref>
                        </c15:fullRef>
                        <c15:formulaRef>
                          <c15:sqref>年間!$D$39:$D$48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4-7A39-4363-AB9C-A155A6A63607}"/>
                  </c:ext>
                </c:extLst>
              </c15:ser>
            </c15:filteredPieSeries>
            <c15:filteredPieSeries>
              <c15:ser>
                <c:idx val="35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7A39-4363-AB9C-A155A6A6360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7A39-4363-AB9C-A155A6A6360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7A39-4363-AB9C-A155A6A6360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7A39-4363-AB9C-A155A6A6360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7A39-4363-AB9C-A155A6A6360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7A39-4363-AB9C-A155A6A6360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7A39-4363-AB9C-A155A6A6360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E9CF-B040-B660-46CD83DF6AAC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E9CF-B040-B660-46CD83DF6AAC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E9CF-B040-B660-46CD83DF6AAC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年間!$E$39:$E$49</c15:sqref>
                        </c15:fullRef>
                        <c15:formulaRef>
                          <c15:sqref>年間!$E$39:$E$48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9-7A39-4363-AB9C-A155A6A63607}"/>
                  </c:ext>
                </c:extLst>
              </c15:ser>
            </c15:filteredPieSeries>
            <c15:filteredPieSeries>
              <c15:ser>
                <c:idx val="3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7A39-4363-AB9C-A155A6A6360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7A39-4363-AB9C-A155A6A6360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7A39-4363-AB9C-A155A6A6360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7A39-4363-AB9C-A155A6A6360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7A39-4363-AB9C-A155A6A6360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7A39-4363-AB9C-A155A6A6360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7A39-4363-AB9C-A155A6A6360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E9CF-B040-B660-46CD83DF6AAC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E9CF-B040-B660-46CD83DF6AAC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E9CF-B040-B660-46CD83DF6AAC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年間!$F$39:$F$49</c15:sqref>
                        </c15:fullRef>
                        <c15:formulaRef>
                          <c15:sqref>年間!$F$39:$F$48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3E-7A39-4363-AB9C-A155A6A63607}"/>
                  </c:ext>
                </c:extLst>
              </c15:ser>
            </c15:filteredPieSeries>
            <c15:filteredPieSeries>
              <c15:ser>
                <c:idx val="3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7A39-4363-AB9C-A155A6A6360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7A39-4363-AB9C-A155A6A6360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7A39-4363-AB9C-A155A6A6360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7A39-4363-AB9C-A155A6A6360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7A39-4363-AB9C-A155A6A6360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7A39-4363-AB9C-A155A6A6360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7A39-4363-AB9C-A155A6A6360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E9CF-B040-B660-46CD83DF6AAC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E9CF-B040-B660-46CD83DF6AAC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E9CF-B040-B660-46CD83DF6AAC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年間!$G$39:$G$49</c15:sqref>
                        </c15:fullRef>
                        <c15:formulaRef>
                          <c15:sqref>年間!$G$39:$G$48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53-7A39-4363-AB9C-A155A6A63607}"/>
                  </c:ext>
                </c:extLst>
              </c15:ser>
            </c15:filteredPieSeries>
            <c15:filteredPieSeries>
              <c15:ser>
                <c:idx val="38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7A39-4363-AB9C-A155A6A6360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7A39-4363-AB9C-A155A6A6360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7A39-4363-AB9C-A155A6A6360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7A39-4363-AB9C-A155A6A6360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7A39-4363-AB9C-A155A6A6360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7A39-4363-AB9C-A155A6A6360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7A39-4363-AB9C-A155A6A6360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E9CF-B040-B660-46CD83DF6AAC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E9CF-B040-B660-46CD83DF6AAC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E9CF-B040-B660-46CD83DF6AAC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年間!$H$39:$H$49</c15:sqref>
                        </c15:fullRef>
                        <c15:formulaRef>
                          <c15:sqref>年間!$H$39:$H$48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68-7A39-4363-AB9C-A155A6A63607}"/>
                  </c:ext>
                </c:extLst>
              </c15:ser>
            </c15:filteredPieSeries>
            <c15:filteredPieSeries>
              <c15:ser>
                <c:idx val="39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7A39-4363-AB9C-A155A6A6360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7A39-4363-AB9C-A155A6A6360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7A39-4363-AB9C-A155A6A6360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7A39-4363-AB9C-A155A6A6360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7A39-4363-AB9C-A155A6A6360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7A39-4363-AB9C-A155A6A6360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7A39-4363-AB9C-A155A6A6360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E9CF-B040-B660-46CD83DF6AAC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E9CF-B040-B660-46CD83DF6AAC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E9CF-B040-B660-46CD83DF6AAC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年間!$I$39:$I$49</c15:sqref>
                        </c15:fullRef>
                        <c15:formulaRef>
                          <c15:sqref>年間!$I$39:$I$48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7D-7A39-4363-AB9C-A155A6A63607}"/>
                  </c:ext>
                </c:extLst>
              </c15:ser>
            </c15:filteredPieSeries>
            <c15:filteredPieSeries>
              <c15:ser>
                <c:idx val="4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7A39-4363-AB9C-A155A6A6360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7A39-4363-AB9C-A155A6A6360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7A39-4363-AB9C-A155A6A6360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7A39-4363-AB9C-A155A6A6360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7A39-4363-AB9C-A155A6A6360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7A39-4363-AB9C-A155A6A6360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7A39-4363-AB9C-A155A6A6360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E9CF-B040-B660-46CD83DF6AAC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E9CF-B040-B660-46CD83DF6AAC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E9CF-B040-B660-46CD83DF6AAC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年間!$J$39:$J$49</c15:sqref>
                        </c15:fullRef>
                        <c15:formulaRef>
                          <c15:sqref>年間!$J$39:$J$48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92-7A39-4363-AB9C-A155A6A63607}"/>
                  </c:ext>
                </c:extLst>
              </c15:ser>
            </c15:filteredPieSeries>
            <c15:filteredPieSeries>
              <c15:ser>
                <c:idx val="4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7A39-4363-AB9C-A155A6A6360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7A39-4363-AB9C-A155A6A6360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7A39-4363-AB9C-A155A6A6360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7A39-4363-AB9C-A155A6A6360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7A39-4363-AB9C-A155A6A6360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7A39-4363-AB9C-A155A6A6360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0-7A39-4363-AB9C-A155A6A6360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E9CF-B040-B660-46CD83DF6AAC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E9CF-B040-B660-46CD83DF6AAC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E9CF-B040-B660-46CD83DF6AAC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年間!$K$39:$K$49</c15:sqref>
                        </c15:fullRef>
                        <c15:formulaRef>
                          <c15:sqref>年間!$K$39:$K$48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A7-7A39-4363-AB9C-A155A6A63607}"/>
                  </c:ext>
                </c:extLst>
              </c15:ser>
            </c15:filteredPieSeries>
            <c15:filteredPieSeries>
              <c15:ser>
                <c:idx val="4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7A39-4363-AB9C-A155A6A6360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7A39-4363-AB9C-A155A6A6360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7A39-4363-AB9C-A155A6A6360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7A39-4363-AB9C-A155A6A6360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7A39-4363-AB9C-A155A6A6360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7A39-4363-AB9C-A155A6A6360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5-7A39-4363-AB9C-A155A6A6360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3-E9CF-B040-B660-46CD83DF6AAC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E9CF-B040-B660-46CD83DF6AAC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E9CF-B040-B660-46CD83DF6AAC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年間!$L$39:$L$49</c15:sqref>
                        </c15:fullRef>
                        <c15:formulaRef>
                          <c15:sqref>年間!$L$39:$L$48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BC-7A39-4363-AB9C-A155A6A63607}"/>
                  </c:ext>
                </c:extLst>
              </c15:ser>
            </c15:filteredPieSeries>
            <c15:filteredPieSeries>
              <c15:ser>
                <c:idx val="4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EC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7A39-4363-AB9C-A155A6A6360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7A39-4363-AB9C-A155A6A6360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7A39-4363-AB9C-A155A6A6360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7A39-4363-AB9C-A155A6A6360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7A39-4363-AB9C-A155A6A6360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5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7A39-4363-AB9C-A155A6A6360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A-7A39-4363-AB9C-A155A6A6360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E9CF-B040-B660-46CD83DF6AAC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E9CF-B040-B660-46CD83DF6AAC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E9CF-B040-B660-46CD83DF6AA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年間!$M$39:$M$49</c15:sqref>
                        </c15:fullRef>
                        <c15:formulaRef>
                          <c15:sqref>年間!$M$39:$M$48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D1-7A39-4363-AB9C-A155A6A63607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7A39-4363-AB9C-A155A6A6360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7A39-4363-AB9C-A155A6A6360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7A39-4363-AB9C-A155A6A6360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7A39-4363-AB9C-A155A6A6360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7A39-4363-AB9C-A155A6A6360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7A39-4363-AB9C-A155A6A6360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7A39-4363-AB9C-A155A6A6360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E9CF-B040-B660-46CD83DF6AAC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E9CF-B040-B660-46CD83DF6AAC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E9CF-B040-B660-46CD83DF6AAC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年間!$O$39:$O$49</c15:sqref>
                        </c15:fullRef>
                        <c15:formulaRef>
                          <c15:sqref>年間!$O$39:$O$48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FB-7A39-4363-AB9C-A155A6A63607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573788041894408E-2"/>
          <c:y val="0.73440010652495136"/>
          <c:w val="0.95532198765244047"/>
          <c:h val="0.263459954269792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/>
              <a:t>変動費</a:t>
            </a:r>
          </a:p>
        </c:rich>
      </c:tx>
      <c:layout>
        <c:manualLayout>
          <c:xMode val="edge"/>
          <c:yMode val="edge"/>
          <c:x val="5.9014689828373297E-3"/>
          <c:y val="5.764473414210853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465516635189391E-2"/>
          <c:y val="0.12564774684976124"/>
          <c:w val="0.84393841998040386"/>
          <c:h val="0.51028914208013032"/>
        </c:manualLayout>
      </c:layout>
      <c:doughnutChart>
        <c:varyColors val="1"/>
        <c:ser>
          <c:idx val="57"/>
          <c:order val="10"/>
          <c:tx>
            <c:strRef>
              <c:f>年間!$N$4</c:f>
              <c:strCache>
                <c:ptCount val="1"/>
                <c:pt idx="0">
                  <c:v>11月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D3-84F9-48F5-959B-490C4AC022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D5-84F9-48F5-959B-490C4AC022EB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D7-84F9-48F5-959B-490C4AC022E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D9-84F9-48F5-959B-490C4AC022E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DB-84F9-48F5-959B-490C4AC022EB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DD-84F9-48F5-959B-490C4AC022EB}"/>
              </c:ext>
            </c:extLst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DF-84F9-48F5-959B-490C4AC022EB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D7-EF9E-C24F-A7F1-499479B5E5B6}"/>
              </c:ext>
            </c:extLst>
          </c:dPt>
          <c:dPt>
            <c:idx val="8"/>
            <c:bubble3D val="0"/>
            <c:spPr>
              <a:solidFill>
                <a:srgbClr val="D6E0FE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D9-EF9E-C24F-A7F1-499479B5E5B6}"/>
              </c:ext>
            </c:extLst>
          </c:dPt>
          <c:dPt>
            <c:idx val="9"/>
            <c:bubble3D val="0"/>
            <c:spPr>
              <a:solidFill>
                <a:srgbClr val="F0D1F0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DB-EF9E-C24F-A7F1-499479B5E5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年間!$C$52:$C$62</c15:sqref>
                  </c15:fullRef>
                </c:ext>
              </c:extLst>
              <c:f>年間!$C$52:$C$61</c:f>
              <c:strCache>
                <c:ptCount val="1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年間!$N$52:$N$62</c15:sqref>
                  </c15:fullRef>
                </c:ext>
              </c:extLst>
              <c:f>年間!$N$52:$N$61</c:f>
              <c:numCache>
                <c:formatCode>"¥"#,##0_);[Red]\("¥"#,##0\)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&quot;¥&quot;#,##0_);\(&quot;¥&quot;#,##0\)">
                  <c:v>0</c:v>
                </c:pt>
                <c:pt idx="4" formatCode="&quot;¥&quot;#,##0_);\(&quot;¥&quot;#,##0\)">
                  <c:v>0</c:v>
                </c:pt>
                <c:pt idx="5" formatCode="&quot;¥&quot;#,##0_);\(&quot;¥&quot;#,##0\)">
                  <c:v>0</c:v>
                </c:pt>
                <c:pt idx="6" formatCode="&quot;¥&quot;#,##0_);\(&quot;¥&quot;#,##0\)">
                  <c:v>0</c:v>
                </c:pt>
                <c:pt idx="7" formatCode="&quot;¥&quot;#,##0_);\(&quot;¥&quot;#,##0\)">
                  <c:v>0</c:v>
                </c:pt>
                <c:pt idx="8" formatCode="&quot;¥&quot;#,##0_);\(&quot;¥&quot;#,##0\)">
                  <c:v>0</c:v>
                </c:pt>
                <c:pt idx="9" formatCode="&quot;¥&quot;#,##0_);\(&quot;¥&quot;#,##0\)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E6-84F9-48F5-959B-490C4AC02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47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E39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84F9-48F5-959B-490C4AC022E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84F9-48F5-959B-490C4AC022E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1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84F9-48F5-959B-490C4AC022E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84F9-48F5-959B-490C4AC022E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84F9-48F5-959B-490C4AC022E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84F9-48F5-959B-490C4AC022EB}"/>
                    </c:ext>
                  </c:extLst>
                </c:dPt>
                <c:dPt>
                  <c:idx val="6"/>
                  <c:bubble3D val="0"/>
                  <c:spPr>
                    <a:solidFill>
                      <a:srgbClr val="F0D1F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84F9-48F5-959B-490C4AC022EB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3-EF9E-C24F-A7F1-499479B5E5B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EF9E-C24F-A7F1-499479B5E5B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EF9E-C24F-A7F1-499479B5E5B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年間!$D$52:$D$62</c15:sqref>
                        </c15:fullRef>
                        <c15:formulaRef>
                          <c15:sqref>年間!$D$52:$D$61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4-84F9-48F5-959B-490C4AC022EB}"/>
                  </c:ext>
                </c:extLst>
              </c15:ser>
            </c15:filteredPieSeries>
            <c15:filteredPieSeries>
              <c15:ser>
                <c:idx val="48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84F9-48F5-959B-490C4AC022E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84F9-48F5-959B-490C4AC022E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84F9-48F5-959B-490C4AC022E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84F9-48F5-959B-490C4AC022E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84F9-48F5-959B-490C4AC022E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84F9-48F5-959B-490C4AC022E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84F9-48F5-959B-490C4AC022EB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EF9E-C24F-A7F1-499479B5E5B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EF9E-C24F-A7F1-499479B5E5B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EF9E-C24F-A7F1-499479B5E5B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年間!$E$52:$E$62</c15:sqref>
                        </c15:fullRef>
                        <c15:formulaRef>
                          <c15:sqref>年間!$E$52:$E$61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9-84F9-48F5-959B-490C4AC022EB}"/>
                  </c:ext>
                </c:extLst>
              </c15:ser>
            </c15:filteredPieSeries>
            <c15:filteredPieSeries>
              <c15:ser>
                <c:idx val="49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84F9-48F5-959B-490C4AC022E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84F9-48F5-959B-490C4AC022E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84F9-48F5-959B-490C4AC022E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84F9-48F5-959B-490C4AC022E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84F9-48F5-959B-490C4AC022E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84F9-48F5-959B-490C4AC022E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84F9-48F5-959B-490C4AC022EB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EF9E-C24F-A7F1-499479B5E5B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EF9E-C24F-A7F1-499479B5E5B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EF9E-C24F-A7F1-499479B5E5B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年間!$F$52:$F$62</c15:sqref>
                        </c15:fullRef>
                        <c15:formulaRef>
                          <c15:sqref>年間!$F$52:$F$61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3E-84F9-48F5-959B-490C4AC022EB}"/>
                  </c:ext>
                </c:extLst>
              </c15:ser>
            </c15:filteredPieSeries>
            <c15:filteredPieSeries>
              <c15:ser>
                <c:idx val="5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84F9-48F5-959B-490C4AC022E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84F9-48F5-959B-490C4AC022E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84F9-48F5-959B-490C4AC022E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84F9-48F5-959B-490C4AC022E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84F9-48F5-959B-490C4AC022E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84F9-48F5-959B-490C4AC022E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84F9-48F5-959B-490C4AC022EB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EF9E-C24F-A7F1-499479B5E5B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EF9E-C24F-A7F1-499479B5E5B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EF9E-C24F-A7F1-499479B5E5B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年間!$G$52:$G$62</c15:sqref>
                        </c15:fullRef>
                        <c15:formulaRef>
                          <c15:sqref>年間!$G$52:$G$61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53-84F9-48F5-959B-490C4AC022EB}"/>
                  </c:ext>
                </c:extLst>
              </c15:ser>
            </c15:filteredPieSeries>
            <c15:filteredPieSeries>
              <c15:ser>
                <c:idx val="5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84F9-48F5-959B-490C4AC022E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84F9-48F5-959B-490C4AC022E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84F9-48F5-959B-490C4AC022E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84F9-48F5-959B-490C4AC022E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84F9-48F5-959B-490C4AC022E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84F9-48F5-959B-490C4AC022E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84F9-48F5-959B-490C4AC022EB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EF9E-C24F-A7F1-499479B5E5B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EF9E-C24F-A7F1-499479B5E5B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EF9E-C24F-A7F1-499479B5E5B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年間!$H$52:$H$62</c15:sqref>
                        </c15:fullRef>
                        <c15:formulaRef>
                          <c15:sqref>年間!$H$52:$H$61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68-84F9-48F5-959B-490C4AC022EB}"/>
                  </c:ext>
                </c:extLst>
              </c15:ser>
            </c15:filteredPieSeries>
            <c15:filteredPieSeries>
              <c15:ser>
                <c:idx val="5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84F9-48F5-959B-490C4AC022E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84F9-48F5-959B-490C4AC022E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84F9-48F5-959B-490C4AC022E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84F9-48F5-959B-490C4AC022E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84F9-48F5-959B-490C4AC022E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84F9-48F5-959B-490C4AC022E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84F9-48F5-959B-490C4AC022EB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EF9E-C24F-A7F1-499479B5E5B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EF9E-C24F-A7F1-499479B5E5B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EF9E-C24F-A7F1-499479B5E5B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年間!$I$52:$I$62</c15:sqref>
                        </c15:fullRef>
                        <c15:formulaRef>
                          <c15:sqref>年間!$I$52:$I$61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7D-84F9-48F5-959B-490C4AC022EB}"/>
                  </c:ext>
                </c:extLst>
              </c15:ser>
            </c15:filteredPieSeries>
            <c15:filteredPieSeries>
              <c15:ser>
                <c:idx val="53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84F9-48F5-959B-490C4AC022E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84F9-48F5-959B-490C4AC022E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84F9-48F5-959B-490C4AC022E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84F9-48F5-959B-490C4AC022E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84F9-48F5-959B-490C4AC022E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84F9-48F5-959B-490C4AC022E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84F9-48F5-959B-490C4AC022EB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EF9E-C24F-A7F1-499479B5E5B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EF9E-C24F-A7F1-499479B5E5B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EF9E-C24F-A7F1-499479B5E5B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年間!$J$52:$J$62</c15:sqref>
                        </c15:fullRef>
                        <c15:formulaRef>
                          <c15:sqref>年間!$J$52:$J$61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92-84F9-48F5-959B-490C4AC022EB}"/>
                  </c:ext>
                </c:extLst>
              </c15:ser>
            </c15:filteredPieSeries>
            <c15:filteredPieSeries>
              <c15:ser>
                <c:idx val="5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84F9-48F5-959B-490C4AC022E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84F9-48F5-959B-490C4AC022E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84F9-48F5-959B-490C4AC022E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84F9-48F5-959B-490C4AC022E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84F9-48F5-959B-490C4AC022E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84F9-48F5-959B-490C4AC022E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0-84F9-48F5-959B-490C4AC022EB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EF9E-C24F-A7F1-499479B5E5B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EF9E-C24F-A7F1-499479B5E5B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EF9E-C24F-A7F1-499479B5E5B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年間!$K$52:$K$62</c15:sqref>
                        </c15:fullRef>
                        <c15:formulaRef>
                          <c15:sqref>年間!$K$52:$K$61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A7-84F9-48F5-959B-490C4AC022EB}"/>
                  </c:ext>
                </c:extLst>
              </c15:ser>
            </c15:filteredPieSeries>
            <c15:filteredPieSeries>
              <c15:ser>
                <c:idx val="5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84F9-48F5-959B-490C4AC022E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84F9-48F5-959B-490C4AC022E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84F9-48F5-959B-490C4AC022E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84F9-48F5-959B-490C4AC022E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84F9-48F5-959B-490C4AC022E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84F9-48F5-959B-490C4AC022E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5-84F9-48F5-959B-490C4AC022EB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3-EF9E-C24F-A7F1-499479B5E5B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EF9E-C24F-A7F1-499479B5E5B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EF9E-C24F-A7F1-499479B5E5B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年間!$L$52:$L$62</c15:sqref>
                        </c15:fullRef>
                        <c15:formulaRef>
                          <c15:sqref>年間!$L$52:$L$61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BC-84F9-48F5-959B-490C4AC022EB}"/>
                  </c:ext>
                </c:extLst>
              </c15:ser>
            </c15:filteredPieSeries>
            <c15:filteredPieSeries>
              <c15:ser>
                <c:idx val="5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EC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84F9-48F5-959B-490C4AC022E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84F9-48F5-959B-490C4AC022E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84F9-48F5-959B-490C4AC022E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84F9-48F5-959B-490C4AC022E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84F9-48F5-959B-490C4AC022E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5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84F9-48F5-959B-490C4AC022E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A-84F9-48F5-959B-490C4AC022EB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EF9E-C24F-A7F1-499479B5E5B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EF9E-C24F-A7F1-499479B5E5B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EF9E-C24F-A7F1-499479B5E5B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年間!$M$52:$M$62</c15:sqref>
                        </c15:fullRef>
                        <c15:formulaRef>
                          <c15:sqref>年間!$M$52:$M$61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D1-84F9-48F5-959B-490C4AC022EB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84F9-48F5-959B-490C4AC022E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84F9-48F5-959B-490C4AC022E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84F9-48F5-959B-490C4AC022E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84F9-48F5-959B-490C4AC022E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84F9-48F5-959B-490C4AC022E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84F9-48F5-959B-490C4AC022E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84F9-48F5-959B-490C4AC022EB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EF9E-C24F-A7F1-499479B5E5B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EF9E-C24F-A7F1-499479B5E5B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EF9E-C24F-A7F1-499479B5E5B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年間!$O$52:$O$62</c15:sqref>
                        </c15:fullRef>
                        <c15:formulaRef>
                          <c15:sqref>年間!$O$52:$O$61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FB-84F9-48F5-959B-490C4AC022EB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694522557161594E-2"/>
          <c:y val="0.73658923402399001"/>
          <c:w val="0.9502287957046206"/>
          <c:h val="0.247754106106655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705883648699251E-2"/>
          <c:y val="0.10230524364463599"/>
          <c:w val="0.96596383020904442"/>
          <c:h val="0.495338609586881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'1月'!$B$37</c:f>
              <c:strCache>
                <c:ptCount val="1"/>
                <c:pt idx="0">
                  <c:v>収入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'1月'!$C$37:$D$37</c:f>
              <c:numCache>
                <c:formatCode>"¥"#,##0_);[Red]\("¥"#,##0\)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3-4CB0-A4F1-FAB8894EF27D}"/>
            </c:ext>
          </c:extLst>
        </c:ser>
        <c:ser>
          <c:idx val="1"/>
          <c:order val="1"/>
          <c:tx>
            <c:strRef>
              <c:f>'1月'!$B$38</c:f>
              <c:strCache>
                <c:ptCount val="1"/>
                <c:pt idx="0">
                  <c:v>税金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'1月'!$C$38:$D$38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33-4CB0-A4F1-FAB8894EF27D}"/>
            </c:ext>
          </c:extLst>
        </c:ser>
        <c:ser>
          <c:idx val="2"/>
          <c:order val="2"/>
          <c:tx>
            <c:strRef>
              <c:f>'1月'!$B$39</c:f>
              <c:strCache>
                <c:ptCount val="1"/>
                <c:pt idx="0">
                  <c:v>貯蓄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'1月'!$C$39:$D$39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33-4CB0-A4F1-FAB8894EF27D}"/>
            </c:ext>
          </c:extLst>
        </c:ser>
        <c:ser>
          <c:idx val="3"/>
          <c:order val="3"/>
          <c:tx>
            <c:strRef>
              <c:f>'1月'!$B$40</c:f>
              <c:strCache>
                <c:ptCount val="1"/>
                <c:pt idx="0">
                  <c:v>自己投資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'1月'!$C$40:$D$40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33-4CB0-A4F1-FAB8894EF27D}"/>
            </c:ext>
          </c:extLst>
        </c:ser>
        <c:ser>
          <c:idx val="4"/>
          <c:order val="4"/>
          <c:tx>
            <c:strRef>
              <c:f>'1月'!$B$41</c:f>
              <c:strCache>
                <c:ptCount val="1"/>
                <c:pt idx="0">
                  <c:v>固定費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'1月'!$C$41:$D$41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33-4CB0-A4F1-FAB8894EF27D}"/>
            </c:ext>
          </c:extLst>
        </c:ser>
        <c:ser>
          <c:idx val="5"/>
          <c:order val="5"/>
          <c:tx>
            <c:strRef>
              <c:f>'1月'!$B$42</c:f>
              <c:strCache>
                <c:ptCount val="1"/>
                <c:pt idx="0">
                  <c:v>特別費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'1月'!$C$42:$D$42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33-4CB0-A4F1-FAB8894EF27D}"/>
            </c:ext>
          </c:extLst>
        </c:ser>
        <c:ser>
          <c:idx val="6"/>
          <c:order val="6"/>
          <c:tx>
            <c:strRef>
              <c:f>'1月'!$B$43</c:f>
              <c:strCache>
                <c:ptCount val="1"/>
                <c:pt idx="0">
                  <c:v>変動費</c:v>
                </c:pt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'1月'!$C$43:$D$43</c:f>
              <c:numCache>
                <c:formatCode>General</c:formatCode>
                <c:ptCount val="2"/>
                <c:pt idx="0" formatCode="&quot;¥&quot;#,##0_);[Red]\(&quot;¥&quot;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33-4CB0-A4F1-FAB8894EF27D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7"/>
        <c:overlap val="100"/>
        <c:axId val="622643864"/>
        <c:axId val="622644192"/>
      </c:barChart>
      <c:barChart>
        <c:barDir val="bar"/>
        <c:grouping val="stacked"/>
        <c:varyColors val="0"/>
        <c:ser>
          <c:idx val="7"/>
          <c:order val="7"/>
          <c:tx>
            <c:strRef>
              <c:f>'1月'!$B$44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FC33-4CB0-A4F1-FAB8894EF27D}"/>
              </c:ext>
            </c:extLst>
          </c:dPt>
          <c:dLbls>
            <c:dLbl>
              <c:idx val="0"/>
              <c:layout>
                <c:manualLayout>
                  <c:x val="0.47288885783396845"/>
                  <c:y val="1.91778130106883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2170407736194"/>
                      <c:h val="0.103408779075943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C33-4CB0-A4F1-FAB8894EF27D}"/>
                </c:ext>
              </c:extLst>
            </c:dLbl>
            <c:dLbl>
              <c:idx val="1"/>
              <c:layout>
                <c:manualLayout>
                  <c:x val="0.48799024987880724"/>
                  <c:y val="-6.9388939039072284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24072075247263"/>
                      <c:h val="9.90140158342973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FC33-4CB0-A4F1-FAB8894EF2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'1月'!$C$44:$D$44</c:f>
              <c:numCache>
                <c:formatCode>"¥"#,##0_);[Red]\("¥"#,##0\)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FC33-4CB0-A4F1-FAB8894EF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1179092536"/>
        <c:axId val="1179095160"/>
      </c:barChart>
      <c:catAx>
        <c:axId val="6226438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22644192"/>
        <c:crosses val="autoZero"/>
        <c:auto val="1"/>
        <c:lblAlgn val="ctr"/>
        <c:lblOffset val="100"/>
        <c:noMultiLvlLbl val="0"/>
      </c:catAx>
      <c:valAx>
        <c:axId val="622644192"/>
        <c:scaling>
          <c:orientation val="minMax"/>
        </c:scaling>
        <c:delete val="1"/>
        <c:axPos val="b"/>
        <c:numFmt formatCode="&quot;¥&quot;#,##0_);[Red]\(&quot;¥&quot;#,##0\)" sourceLinked="1"/>
        <c:majorTickMark val="none"/>
        <c:minorTickMark val="none"/>
        <c:tickLblPos val="nextTo"/>
        <c:crossAx val="622643864"/>
        <c:crosses val="autoZero"/>
        <c:crossBetween val="between"/>
      </c:valAx>
      <c:valAx>
        <c:axId val="1179095160"/>
        <c:scaling>
          <c:orientation val="minMax"/>
        </c:scaling>
        <c:delete val="1"/>
        <c:axPos val="t"/>
        <c:numFmt formatCode="&quot;¥&quot;#,##0_);[Red]\(&quot;¥&quot;#,##0\)" sourceLinked="1"/>
        <c:majorTickMark val="out"/>
        <c:minorTickMark val="none"/>
        <c:tickLblPos val="nextTo"/>
        <c:crossAx val="1179092536"/>
        <c:crosses val="max"/>
        <c:crossBetween val="between"/>
      </c:valAx>
      <c:catAx>
        <c:axId val="1179092536"/>
        <c:scaling>
          <c:orientation val="minMax"/>
        </c:scaling>
        <c:delete val="1"/>
        <c:axPos val="l"/>
        <c:majorTickMark val="out"/>
        <c:minorTickMark val="none"/>
        <c:tickLblPos val="nextTo"/>
        <c:crossAx val="1179095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5.5923904921678501E-2"/>
          <c:y val="0.75528606339475157"/>
          <c:w val="0.77021697468995753"/>
          <c:h val="0.215894301445461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53977407901387"/>
          <c:y val="2.1670769205343918E-2"/>
          <c:w val="0.80387193420088621"/>
          <c:h val="0.332550785606392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'11月'!$F$29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'11月'!$G$19:$K$19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'11月'!$G$29:$K$29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D1B-429B-BC1E-6DFC6BBE2E49}"/>
            </c:ext>
          </c:extLst>
        </c:ser>
        <c:ser>
          <c:idx val="1"/>
          <c:order val="1"/>
          <c:tx>
            <c:strRef>
              <c:f>'11月'!$F$28</c:f>
              <c:strCache>
                <c:ptCount val="1"/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cat>
            <c:strRef>
              <c:f>'11月'!$G$19:$K$19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'11月'!$G$28:$K$28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D1B-429B-BC1E-6DFC6BBE2E49}"/>
            </c:ext>
          </c:extLst>
        </c:ser>
        <c:ser>
          <c:idx val="2"/>
          <c:order val="2"/>
          <c:tx>
            <c:strRef>
              <c:f>'11月'!$F$27</c:f>
              <c:strCache>
                <c:ptCount val="1"/>
              </c:strCache>
            </c:strRef>
          </c:tx>
          <c:spPr>
            <a:solidFill>
              <a:srgbClr val="F0D1F0"/>
            </a:solidFill>
            <a:ln>
              <a:noFill/>
            </a:ln>
            <a:effectLst/>
          </c:spPr>
          <c:invertIfNegative val="0"/>
          <c:cat>
            <c:strRef>
              <c:f>'11月'!$G$19:$K$19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'11月'!$G$27:$K$27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1B-429B-BC1E-6DFC6BBE2E49}"/>
            </c:ext>
          </c:extLst>
        </c:ser>
        <c:ser>
          <c:idx val="3"/>
          <c:order val="3"/>
          <c:tx>
            <c:strRef>
              <c:f>'11月'!$F$26</c:f>
              <c:strCache>
                <c:ptCount val="1"/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'11月'!$G$19:$K$19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'11月'!$G$26:$K$26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D1B-429B-BC1E-6DFC6BBE2E49}"/>
            </c:ext>
          </c:extLst>
        </c:ser>
        <c:ser>
          <c:idx val="4"/>
          <c:order val="4"/>
          <c:tx>
            <c:strRef>
              <c:f>'11月'!$F$25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'11月'!$G$19:$K$19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'11月'!$G$25:$K$25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1B-429B-BC1E-6DFC6BBE2E49}"/>
            </c:ext>
          </c:extLst>
        </c:ser>
        <c:ser>
          <c:idx val="5"/>
          <c:order val="5"/>
          <c:tx>
            <c:strRef>
              <c:f>'11月'!$F$24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'11月'!$G$19:$K$19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'11月'!$G$24:$K$24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1B-429B-BC1E-6DFC6BBE2E49}"/>
            </c:ext>
          </c:extLst>
        </c:ser>
        <c:ser>
          <c:idx val="6"/>
          <c:order val="6"/>
          <c:tx>
            <c:strRef>
              <c:f>'11月'!$F$23</c:f>
              <c:strCache>
                <c:ptCount val="1"/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'11月'!$G$19:$K$19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'11月'!$G$23:$K$23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1B-429B-BC1E-6DFC6BBE2E49}"/>
            </c:ext>
          </c:extLst>
        </c:ser>
        <c:ser>
          <c:idx val="7"/>
          <c:order val="7"/>
          <c:tx>
            <c:strRef>
              <c:f>'11月'!$F$22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'11月'!$G$19:$K$19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'11月'!$G$22:$K$22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1B-429B-BC1E-6DFC6BBE2E49}"/>
            </c:ext>
          </c:extLst>
        </c:ser>
        <c:ser>
          <c:idx val="8"/>
          <c:order val="8"/>
          <c:tx>
            <c:strRef>
              <c:f>'11月'!$F$21</c:f>
              <c:strCache>
                <c:ptCount val="1"/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'11月'!$G$19:$K$19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'11月'!$G$21:$K$21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1B-429B-BC1E-6DFC6BBE2E49}"/>
            </c:ext>
          </c:extLst>
        </c:ser>
        <c:ser>
          <c:idx val="9"/>
          <c:order val="9"/>
          <c:tx>
            <c:strRef>
              <c:f>'11月'!$F$20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'11月'!$G$19:$K$19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'11月'!$G$20:$K$20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1B-429B-BC1E-6DFC6BBE2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7953872"/>
        <c:axId val="897963056"/>
      </c:barChart>
      <c:lineChart>
        <c:grouping val="stacked"/>
        <c:varyColors val="0"/>
        <c:ser>
          <c:idx val="10"/>
          <c:order val="10"/>
          <c:tx>
            <c:strRef>
              <c:f>'11月'!$F$30</c:f>
              <c:strCache>
                <c:ptCount val="1"/>
                <c:pt idx="0">
                  <c:v>合計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'11月'!$G$19:$K$19</c:f>
              <c:strCache>
                <c:ptCount val="5"/>
                <c:pt idx="0">
                  <c:v>20-26日</c:v>
                </c:pt>
                <c:pt idx="1">
                  <c:v>27-2日</c:v>
                </c:pt>
                <c:pt idx="2">
                  <c:v>3-9日</c:v>
                </c:pt>
                <c:pt idx="3">
                  <c:v>10-16日</c:v>
                </c:pt>
                <c:pt idx="4">
                  <c:v>17-19日</c:v>
                </c:pt>
              </c:strCache>
            </c:strRef>
          </c:cat>
          <c:val>
            <c:numRef>
              <c:f>'11月'!$G$30:$K$30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D1B-429B-BC1E-6DFC6BBE2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3872"/>
        <c:axId val="897963056"/>
      </c:lineChart>
      <c:catAx>
        <c:axId val="89795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63056"/>
        <c:crosses val="autoZero"/>
        <c:auto val="1"/>
        <c:lblAlgn val="ctr"/>
        <c:lblOffset val="100"/>
        <c:noMultiLvlLbl val="0"/>
      </c:catAx>
      <c:valAx>
        <c:axId val="897963056"/>
        <c:scaling>
          <c:orientation val="minMax"/>
        </c:scaling>
        <c:delete val="0"/>
        <c:axPos val="l"/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53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705883648699251E-2"/>
          <c:y val="0.10230524364463599"/>
          <c:w val="0.96596383020904442"/>
          <c:h val="0.495338609586881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'12月'!$B$37</c:f>
              <c:strCache>
                <c:ptCount val="1"/>
                <c:pt idx="0">
                  <c:v>収入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'12月'!$C$37:$D$37</c:f>
              <c:numCache>
                <c:formatCode>"¥"#,##0_);[Red]\("¥"#,##0\)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18-458C-8A09-34B5C60AB22D}"/>
            </c:ext>
          </c:extLst>
        </c:ser>
        <c:ser>
          <c:idx val="1"/>
          <c:order val="1"/>
          <c:tx>
            <c:strRef>
              <c:f>'12月'!$B$38</c:f>
              <c:strCache>
                <c:ptCount val="1"/>
                <c:pt idx="0">
                  <c:v>税金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'12月'!$C$38:$D$38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18-458C-8A09-34B5C60AB22D}"/>
            </c:ext>
          </c:extLst>
        </c:ser>
        <c:ser>
          <c:idx val="2"/>
          <c:order val="2"/>
          <c:tx>
            <c:strRef>
              <c:f>'12月'!$B$39</c:f>
              <c:strCache>
                <c:ptCount val="1"/>
                <c:pt idx="0">
                  <c:v>貯蓄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'12月'!$C$39:$D$39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18-458C-8A09-34B5C60AB22D}"/>
            </c:ext>
          </c:extLst>
        </c:ser>
        <c:ser>
          <c:idx val="3"/>
          <c:order val="3"/>
          <c:tx>
            <c:strRef>
              <c:f>'12月'!$B$40</c:f>
              <c:strCache>
                <c:ptCount val="1"/>
                <c:pt idx="0">
                  <c:v>自己投資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'12月'!$C$40:$D$40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18-458C-8A09-34B5C60AB22D}"/>
            </c:ext>
          </c:extLst>
        </c:ser>
        <c:ser>
          <c:idx val="4"/>
          <c:order val="4"/>
          <c:tx>
            <c:strRef>
              <c:f>'12月'!$B$41</c:f>
              <c:strCache>
                <c:ptCount val="1"/>
                <c:pt idx="0">
                  <c:v>固定費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'12月'!$C$41:$D$41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18-458C-8A09-34B5C60AB22D}"/>
            </c:ext>
          </c:extLst>
        </c:ser>
        <c:ser>
          <c:idx val="5"/>
          <c:order val="5"/>
          <c:tx>
            <c:strRef>
              <c:f>'12月'!$B$42</c:f>
              <c:strCache>
                <c:ptCount val="1"/>
                <c:pt idx="0">
                  <c:v>特別費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'12月'!$C$42:$D$42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918-458C-8A09-34B5C60AB22D}"/>
            </c:ext>
          </c:extLst>
        </c:ser>
        <c:ser>
          <c:idx val="6"/>
          <c:order val="6"/>
          <c:tx>
            <c:strRef>
              <c:f>'12月'!$B$43</c:f>
              <c:strCache>
                <c:ptCount val="1"/>
                <c:pt idx="0">
                  <c:v>変動費</c:v>
                </c:pt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'12月'!$C$43:$D$43</c:f>
              <c:numCache>
                <c:formatCode>General</c:formatCode>
                <c:ptCount val="2"/>
                <c:pt idx="0" formatCode="&quot;¥&quot;#,##0_);[Red]\(&quot;¥&quot;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18-458C-8A09-34B5C60AB22D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7"/>
        <c:overlap val="100"/>
        <c:axId val="622643864"/>
        <c:axId val="622644192"/>
      </c:barChart>
      <c:barChart>
        <c:barDir val="bar"/>
        <c:grouping val="stacked"/>
        <c:varyColors val="0"/>
        <c:ser>
          <c:idx val="7"/>
          <c:order val="7"/>
          <c:tx>
            <c:strRef>
              <c:f>'12月'!$B$44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3918-458C-8A09-34B5C60AB22D}"/>
              </c:ext>
            </c:extLst>
          </c:dPt>
          <c:dLbls>
            <c:dLbl>
              <c:idx val="0"/>
              <c:layout>
                <c:manualLayout>
                  <c:x val="0.47288885783396845"/>
                  <c:y val="1.91778130106883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2170407736194"/>
                      <c:h val="0.103408779075943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3918-458C-8A09-34B5C60AB22D}"/>
                </c:ext>
              </c:extLst>
            </c:dLbl>
            <c:dLbl>
              <c:idx val="1"/>
              <c:layout>
                <c:manualLayout>
                  <c:x val="0.48799024987880724"/>
                  <c:y val="-6.9388939039072284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24072075247263"/>
                      <c:h val="9.90140158342973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3918-458C-8A09-34B5C60AB2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'12月'!$C$44:$D$44</c:f>
              <c:numCache>
                <c:formatCode>"¥"#,##0_);[Red]\("¥"#,##0\)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3918-458C-8A09-34B5C60AB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1179092536"/>
        <c:axId val="1179095160"/>
      </c:barChart>
      <c:catAx>
        <c:axId val="6226438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22644192"/>
        <c:crosses val="autoZero"/>
        <c:auto val="1"/>
        <c:lblAlgn val="ctr"/>
        <c:lblOffset val="100"/>
        <c:noMultiLvlLbl val="0"/>
      </c:catAx>
      <c:valAx>
        <c:axId val="622644192"/>
        <c:scaling>
          <c:orientation val="minMax"/>
        </c:scaling>
        <c:delete val="1"/>
        <c:axPos val="b"/>
        <c:numFmt formatCode="&quot;¥&quot;#,##0_);[Red]\(&quot;¥&quot;#,##0\)" sourceLinked="1"/>
        <c:majorTickMark val="none"/>
        <c:minorTickMark val="none"/>
        <c:tickLblPos val="nextTo"/>
        <c:crossAx val="622643864"/>
        <c:crosses val="autoZero"/>
        <c:crossBetween val="between"/>
      </c:valAx>
      <c:valAx>
        <c:axId val="1179095160"/>
        <c:scaling>
          <c:orientation val="minMax"/>
        </c:scaling>
        <c:delete val="1"/>
        <c:axPos val="t"/>
        <c:numFmt formatCode="&quot;¥&quot;#,##0_);[Red]\(&quot;¥&quot;#,##0\)" sourceLinked="1"/>
        <c:majorTickMark val="out"/>
        <c:minorTickMark val="none"/>
        <c:tickLblPos val="nextTo"/>
        <c:crossAx val="1179092536"/>
        <c:crosses val="max"/>
        <c:crossBetween val="between"/>
      </c:valAx>
      <c:catAx>
        <c:axId val="1179092536"/>
        <c:scaling>
          <c:orientation val="minMax"/>
        </c:scaling>
        <c:delete val="1"/>
        <c:axPos val="l"/>
        <c:majorTickMark val="out"/>
        <c:minorTickMark val="none"/>
        <c:tickLblPos val="nextTo"/>
        <c:crossAx val="1179095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5.5923904921678501E-2"/>
          <c:y val="0.75528606339475157"/>
          <c:w val="0.77021697468995753"/>
          <c:h val="0.215894301445461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218617053732198E-2"/>
          <c:y val="0.10616570585163299"/>
          <c:w val="0.9587813829462678"/>
          <c:h val="0.61409673460639802"/>
        </c:manualLayout>
      </c:layout>
      <c:doughnutChart>
        <c:varyColors val="1"/>
        <c:ser>
          <c:idx val="5"/>
          <c:order val="11"/>
          <c:tx>
            <c:strRef>
              <c:f>年間!$O$4</c:f>
              <c:strCache>
                <c:ptCount val="1"/>
                <c:pt idx="0">
                  <c:v>12月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0-C0BE-413A-9775-E855EE97E0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2-C0BE-413A-9775-E855EE97E071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4-C0BE-413A-9775-E855EE97E071}"/>
              </c:ext>
            </c:extLst>
          </c:dPt>
          <c:dPt>
            <c:idx val="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6-C0BE-413A-9775-E855EE97E071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8-C0BE-413A-9775-E855EE97E071}"/>
              </c:ext>
            </c:extLst>
          </c:dPt>
          <c:dPt>
            <c:idx val="5"/>
            <c:bubble3D val="0"/>
            <c:spPr>
              <a:solidFill>
                <a:srgbClr val="D6E0FE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A-C0BE-413A-9775-E855EE97E0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税金</c:v>
              </c:pt>
              <c:pt idx="1">
                <c:v>貯蓄</c:v>
              </c:pt>
              <c:pt idx="2">
                <c:v>自己投資</c:v>
              </c:pt>
              <c:pt idx="3">
                <c:v>固定費</c:v>
              </c:pt>
              <c:pt idx="4">
                <c:v>特別費</c:v>
              </c:pt>
              <c:pt idx="5">
                <c:v>変動費</c:v>
              </c:pt>
            </c:strLit>
          </c:cat>
          <c:val>
            <c:numRef>
              <c:f>(年間!$O$26,年間!$O$37:$O$38,年間!$O$49:$O$50,年間!$O$62)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9B-C0BE-413A-9775-E855EE97E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2">
                        <a:lumMod val="9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C0BE-413A-9775-E855EE97E07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C0BE-413A-9775-E855EE97E071}"/>
                    </c:ext>
                  </c:extLst>
                </c:dPt>
                <c:dPt>
                  <c:idx val="2"/>
                  <c:bubble3D val="0"/>
                  <c:explosion val="7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C0BE-413A-9775-E855EE97E07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C0BE-413A-9775-E855EE97E07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C0BE-413A-9775-E855EE97E071}"/>
                    </c:ext>
                  </c:extLst>
                </c:dPt>
                <c:dPt>
                  <c:idx val="5"/>
                  <c:bubble3D val="0"/>
                  <c:spPr>
                    <a:solidFill>
                      <a:srgbClr val="D6E0F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C0BE-413A-9775-E855EE97E071}"/>
                    </c:ext>
                  </c:extLst>
                </c:dPt>
                <c:dLbls>
                  <c:dLbl>
                    <c:idx val="2"/>
                    <c:layout>
                      <c:manualLayout>
                        <c:x val="4.1218617053732198E-2"/>
                        <c:y val="8.9444493353288024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C0BE-413A-9775-E855EE97E071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7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ja-JP"/>
                      </a:p>
                    </c:txPr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>
                        <c15:layout>
                          <c:manualLayout>
                            <c:w val="0.28028659596537897"/>
                            <c:h val="0.25264900079232328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7-C0BE-413A-9775-E855EE97E071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(年間!$D$26,年間!$D$37:$D$38,年間!$D$49:$D$50,年間!$D$62)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C0BE-413A-9775-E855EE97E071}"/>
                  </c:ext>
                </c:extLst>
              </c15:ser>
            </c15:filteredPieSeries>
            <c15:filteredPieSeries>
              <c15:ser>
                <c:idx val="3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E-C0BE-413A-9775-E855EE97E07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0-C0BE-413A-9775-E855EE97E07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2-C0BE-413A-9775-E855EE97E07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4-C0BE-413A-9775-E855EE97E07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C0BE-413A-9775-E855EE97E07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C0BE-413A-9775-E855EE97E071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(年間!$E$26,年間!$E$37:$E$38,年間!$E$49:$E$50,年間!$E$62)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C0BE-413A-9775-E855EE97E071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C0BE-413A-9775-E855EE97E07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C0BE-413A-9775-E855EE97E07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C0BE-413A-9775-E855EE97E07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C0BE-413A-9775-E855EE97E07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C0BE-413A-9775-E855EE97E07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C0BE-413A-9775-E855EE97E071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(年間!$F$26,年間!$F$37:$F$38,年間!$F$49:$F$50,年間!$F$62)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C0BE-413A-9775-E855EE97E071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C0BE-413A-9775-E855EE97E07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C0BE-413A-9775-E855EE97E07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C0BE-413A-9775-E855EE97E07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C0BE-413A-9775-E855EE97E07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C0BE-413A-9775-E855EE97E07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C0BE-413A-9775-E855EE97E071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(年間!$G$26,年間!$G$37:$G$38,年間!$G$49:$G$50,年間!$G$62)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C0BE-413A-9775-E855EE97E071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C0BE-413A-9775-E855EE97E07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C0BE-413A-9775-E855EE97E07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C0BE-413A-9775-E855EE97E07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C0BE-413A-9775-E855EE97E07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C0BE-413A-9775-E855EE97E07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C0BE-413A-9775-E855EE97E071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(年間!$H$26,年間!$H$37:$H$38,年間!$H$49:$H$50,年間!$H$62)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C0BE-413A-9775-E855EE97E071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C0BE-413A-9775-E855EE97E07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C0BE-413A-9775-E855EE97E07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C0BE-413A-9775-E855EE97E07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C0BE-413A-9775-E855EE97E07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C0BE-413A-9775-E855EE97E07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C0BE-413A-9775-E855EE97E071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(年間!$I$26,年間!$I$37:$I$38,年間!$I$49:$I$50,年間!$I$62)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C0BE-413A-9775-E855EE97E071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C0BE-413A-9775-E855EE97E07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C0BE-413A-9775-E855EE97E07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C0BE-413A-9775-E855EE97E07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C0BE-413A-9775-E855EE97E07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C0BE-413A-9775-E855EE97E07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C0BE-413A-9775-E855EE97E071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(年間!$J$26,年間!$J$37:$J$38,年間!$J$49:$J$50,年間!$J$62)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C0BE-413A-9775-E855EE97E071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C0BE-413A-9775-E855EE97E07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C0BE-413A-9775-E855EE97E07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C0BE-413A-9775-E855EE97E07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C0BE-413A-9775-E855EE97E07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C0BE-413A-9775-E855EE97E07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C0BE-413A-9775-E855EE97E071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(年間!$K$26,年間!$K$37:$K$38,年間!$K$49:$K$50,年間!$K$62)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C0BE-413A-9775-E855EE97E071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C0BE-413A-9775-E855EE97E07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C0BE-413A-9775-E855EE97E07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C0BE-413A-9775-E855EE97E07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C0BE-413A-9775-E855EE97E07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C0BE-413A-9775-E855EE97E07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C0BE-413A-9775-E855EE97E071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(年間!$L$26,年間!$L$37:$L$38,年間!$L$49:$L$50,年間!$L$62)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C0BE-413A-9775-E855EE97E071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C0BE-413A-9775-E855EE97E07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C0BE-413A-9775-E855EE97E07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C0BE-413A-9775-E855EE97E07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C0BE-413A-9775-E855EE97E07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C0BE-413A-9775-E855EE97E07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C0BE-413A-9775-E855EE97E071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(年間!$M$26,年間!$M$37:$M$38,年間!$M$49:$M$50,年間!$M$62)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C0BE-413A-9775-E855EE97E071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C0BE-413A-9775-E855EE97E07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C0BE-413A-9775-E855EE97E071}"/>
                    </c:ext>
                  </c:extLst>
                </c:dPt>
                <c:dPt>
                  <c:idx val="2"/>
                  <c:bubble3D val="0"/>
                  <c:explosion val="9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C0BE-413A-9775-E855EE97E07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C0BE-413A-9775-E855EE97E07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C0BE-413A-9775-E855EE97E071}"/>
                    </c:ext>
                  </c:extLst>
                </c:dPt>
                <c:dPt>
                  <c:idx val="5"/>
                  <c:bubble3D val="0"/>
                  <c:spPr>
                    <a:solidFill>
                      <a:srgbClr val="B3C1D7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C0BE-413A-9775-E855EE97E071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(年間!$N$26,年間!$N$37:$N$38,年間!$N$49:$N$50,年間!$N$62)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C0BE-413A-9775-E855EE97E071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093114841174985E-2"/>
          <c:y val="0.76065797483973496"/>
          <c:w val="0.91264211536771789"/>
          <c:h val="0.208208342356108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/>
              <a:t>固定費</a:t>
            </a:r>
          </a:p>
        </c:rich>
      </c:tx>
      <c:layout>
        <c:manualLayout>
          <c:xMode val="edge"/>
          <c:yMode val="edge"/>
          <c:x val="1.6584689866002131E-2"/>
          <c:y val="6.666749475200912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416077365481721"/>
          <c:y val="0.14477835725167323"/>
          <c:w val="0.75702849462045829"/>
          <c:h val="0.5105540727762522"/>
        </c:manualLayout>
      </c:layout>
      <c:doughnutChart>
        <c:varyColors val="1"/>
        <c:ser>
          <c:idx val="0"/>
          <c:order val="11"/>
          <c:tx>
            <c:strRef>
              <c:f>年間!$O$4</c:f>
              <c:strCache>
                <c:ptCount val="1"/>
                <c:pt idx="0">
                  <c:v>12月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E8-B05B-40F8-AE67-94100E8492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EA-B05B-40F8-AE67-94100E84929B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EC-B05B-40F8-AE67-94100E84929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EE-B05B-40F8-AE67-94100E84929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F0-B05B-40F8-AE67-94100E84929B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F2-B05B-40F8-AE67-94100E84929B}"/>
              </c:ext>
            </c:extLst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F4-B05B-40F8-AE67-94100E84929B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EB-E7E8-C748-A1F4-92FCFA4D7868}"/>
              </c:ext>
            </c:extLst>
          </c:dPt>
          <c:dPt>
            <c:idx val="8"/>
            <c:bubble3D val="0"/>
            <c:spPr>
              <a:solidFill>
                <a:srgbClr val="D6E0FE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ED-E7E8-C748-A1F4-92FCFA4D7868}"/>
              </c:ext>
            </c:extLst>
          </c:dPt>
          <c:dPt>
            <c:idx val="9"/>
            <c:bubble3D val="0"/>
            <c:spPr>
              <a:solidFill>
                <a:srgbClr val="F0D1F0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EF-E7E8-C748-A1F4-92FCFA4D78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年間!$C$39:$C$49</c15:sqref>
                  </c15:fullRef>
                </c:ext>
              </c:extLst>
              <c:f>年間!$C$39:$C$48</c:f>
              <c:strCache>
                <c:ptCount val="1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年間!$O$39:$O$49</c15:sqref>
                  </c15:fullRef>
                </c:ext>
              </c:extLst>
              <c:f>年間!$O$39:$O$48</c:f>
              <c:numCache>
                <c:formatCode>"¥"#,##0_);[Red]\("¥"#,##0\)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FB-B05B-40F8-AE67-94100E849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34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5B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B05B-40F8-AE67-94100E84929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B05B-40F8-AE67-94100E84929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B05B-40F8-AE67-94100E84929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B05B-40F8-AE67-94100E84929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B05B-40F8-AE67-94100E84929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B05B-40F8-AE67-94100E84929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B05B-40F8-AE67-94100E84929B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3-E7E8-C748-A1F4-92FCFA4D7868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E7E8-C748-A1F4-92FCFA4D7868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E7E8-C748-A1F4-92FCFA4D786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年間!$D$39:$D$49</c15:sqref>
                        </c15:fullRef>
                        <c15:formulaRef>
                          <c15:sqref>年間!$D$39:$D$48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4-B05B-40F8-AE67-94100E84929B}"/>
                  </c:ext>
                </c:extLst>
              </c15:ser>
            </c15:filteredPieSeries>
            <c15:filteredPieSeries>
              <c15:ser>
                <c:idx val="35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B05B-40F8-AE67-94100E84929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B05B-40F8-AE67-94100E84929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B05B-40F8-AE67-94100E84929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B05B-40F8-AE67-94100E84929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B05B-40F8-AE67-94100E84929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B05B-40F8-AE67-94100E84929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B05B-40F8-AE67-94100E84929B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E7E8-C748-A1F4-92FCFA4D7868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E7E8-C748-A1F4-92FCFA4D7868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E7E8-C748-A1F4-92FCFA4D7868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年間!$E$39:$E$49</c15:sqref>
                        </c15:fullRef>
                        <c15:formulaRef>
                          <c15:sqref>年間!$E$39:$E$48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9-B05B-40F8-AE67-94100E84929B}"/>
                  </c:ext>
                </c:extLst>
              </c15:ser>
            </c15:filteredPieSeries>
            <c15:filteredPieSeries>
              <c15:ser>
                <c:idx val="3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B05B-40F8-AE67-94100E84929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B05B-40F8-AE67-94100E84929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B05B-40F8-AE67-94100E84929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B05B-40F8-AE67-94100E84929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B05B-40F8-AE67-94100E84929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B05B-40F8-AE67-94100E84929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B05B-40F8-AE67-94100E84929B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E7E8-C748-A1F4-92FCFA4D7868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E7E8-C748-A1F4-92FCFA4D7868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E7E8-C748-A1F4-92FCFA4D7868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年間!$F$39:$F$49</c15:sqref>
                        </c15:fullRef>
                        <c15:formulaRef>
                          <c15:sqref>年間!$F$39:$F$48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3E-B05B-40F8-AE67-94100E84929B}"/>
                  </c:ext>
                </c:extLst>
              </c15:ser>
            </c15:filteredPieSeries>
            <c15:filteredPieSeries>
              <c15:ser>
                <c:idx val="3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B05B-40F8-AE67-94100E84929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B05B-40F8-AE67-94100E84929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B05B-40F8-AE67-94100E84929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B05B-40F8-AE67-94100E84929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B05B-40F8-AE67-94100E84929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B05B-40F8-AE67-94100E84929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B05B-40F8-AE67-94100E84929B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E7E8-C748-A1F4-92FCFA4D7868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E7E8-C748-A1F4-92FCFA4D7868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E7E8-C748-A1F4-92FCFA4D7868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年間!$G$39:$G$49</c15:sqref>
                        </c15:fullRef>
                        <c15:formulaRef>
                          <c15:sqref>年間!$G$39:$G$48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53-B05B-40F8-AE67-94100E84929B}"/>
                  </c:ext>
                </c:extLst>
              </c15:ser>
            </c15:filteredPieSeries>
            <c15:filteredPieSeries>
              <c15:ser>
                <c:idx val="38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B05B-40F8-AE67-94100E84929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B05B-40F8-AE67-94100E84929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B05B-40F8-AE67-94100E84929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B05B-40F8-AE67-94100E84929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B05B-40F8-AE67-94100E84929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B05B-40F8-AE67-94100E84929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B05B-40F8-AE67-94100E84929B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E7E8-C748-A1F4-92FCFA4D7868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E7E8-C748-A1F4-92FCFA4D7868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E7E8-C748-A1F4-92FCFA4D7868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年間!$H$39:$H$49</c15:sqref>
                        </c15:fullRef>
                        <c15:formulaRef>
                          <c15:sqref>年間!$H$39:$H$48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68-B05B-40F8-AE67-94100E84929B}"/>
                  </c:ext>
                </c:extLst>
              </c15:ser>
            </c15:filteredPieSeries>
            <c15:filteredPieSeries>
              <c15:ser>
                <c:idx val="39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B05B-40F8-AE67-94100E84929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B05B-40F8-AE67-94100E84929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B05B-40F8-AE67-94100E84929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B05B-40F8-AE67-94100E84929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B05B-40F8-AE67-94100E84929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B05B-40F8-AE67-94100E84929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B05B-40F8-AE67-94100E84929B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E7E8-C748-A1F4-92FCFA4D7868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E7E8-C748-A1F4-92FCFA4D7868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E7E8-C748-A1F4-92FCFA4D7868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年間!$I$39:$I$49</c15:sqref>
                        </c15:fullRef>
                        <c15:formulaRef>
                          <c15:sqref>年間!$I$39:$I$48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7D-B05B-40F8-AE67-94100E84929B}"/>
                  </c:ext>
                </c:extLst>
              </c15:ser>
            </c15:filteredPieSeries>
            <c15:filteredPieSeries>
              <c15:ser>
                <c:idx val="4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B05B-40F8-AE67-94100E84929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B05B-40F8-AE67-94100E84929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B05B-40F8-AE67-94100E84929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B05B-40F8-AE67-94100E84929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B05B-40F8-AE67-94100E84929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B05B-40F8-AE67-94100E84929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B05B-40F8-AE67-94100E84929B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E7E8-C748-A1F4-92FCFA4D7868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E7E8-C748-A1F4-92FCFA4D7868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E7E8-C748-A1F4-92FCFA4D7868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年間!$J$39:$J$49</c15:sqref>
                        </c15:fullRef>
                        <c15:formulaRef>
                          <c15:sqref>年間!$J$39:$J$48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92-B05B-40F8-AE67-94100E84929B}"/>
                  </c:ext>
                </c:extLst>
              </c15:ser>
            </c15:filteredPieSeries>
            <c15:filteredPieSeries>
              <c15:ser>
                <c:idx val="4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B05B-40F8-AE67-94100E84929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B05B-40F8-AE67-94100E84929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B05B-40F8-AE67-94100E84929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B05B-40F8-AE67-94100E84929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B05B-40F8-AE67-94100E84929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B05B-40F8-AE67-94100E84929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0-B05B-40F8-AE67-94100E84929B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E7E8-C748-A1F4-92FCFA4D7868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E7E8-C748-A1F4-92FCFA4D7868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E7E8-C748-A1F4-92FCFA4D7868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年間!$K$39:$K$49</c15:sqref>
                        </c15:fullRef>
                        <c15:formulaRef>
                          <c15:sqref>年間!$K$39:$K$48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A7-B05B-40F8-AE67-94100E84929B}"/>
                  </c:ext>
                </c:extLst>
              </c15:ser>
            </c15:filteredPieSeries>
            <c15:filteredPieSeries>
              <c15:ser>
                <c:idx val="4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B05B-40F8-AE67-94100E84929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B05B-40F8-AE67-94100E84929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B05B-40F8-AE67-94100E84929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B05B-40F8-AE67-94100E84929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B05B-40F8-AE67-94100E84929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B05B-40F8-AE67-94100E84929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5-B05B-40F8-AE67-94100E84929B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3-E7E8-C748-A1F4-92FCFA4D7868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E7E8-C748-A1F4-92FCFA4D7868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E7E8-C748-A1F4-92FCFA4D7868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年間!$L$39:$L$49</c15:sqref>
                        </c15:fullRef>
                        <c15:formulaRef>
                          <c15:sqref>年間!$L$39:$L$48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BC-B05B-40F8-AE67-94100E84929B}"/>
                  </c:ext>
                </c:extLst>
              </c15:ser>
            </c15:filteredPieSeries>
            <c15:filteredPieSeries>
              <c15:ser>
                <c:idx val="4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B05B-40F8-AE67-94100E84929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B05B-40F8-AE67-94100E84929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B05B-40F8-AE67-94100E84929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B05B-40F8-AE67-94100E84929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B05B-40F8-AE67-94100E84929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B05B-40F8-AE67-94100E84929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A-B05B-40F8-AE67-94100E84929B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E7E8-C748-A1F4-92FCFA4D7868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E7E8-C748-A1F4-92FCFA4D7868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E7E8-C748-A1F4-92FCFA4D7868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年間!$M$39:$M$49</c15:sqref>
                        </c15:fullRef>
                        <c15:formulaRef>
                          <c15:sqref>年間!$M$39:$M$48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D1-B05B-40F8-AE67-94100E84929B}"/>
                  </c:ext>
                </c:extLst>
              </c15:ser>
            </c15:filteredPieSeries>
            <c15:filteredPieSeries>
              <c15:ser>
                <c:idx val="4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EC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B05B-40F8-AE67-94100E84929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B05B-40F8-AE67-94100E84929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B05B-40F8-AE67-94100E84929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B05B-40F8-AE67-94100E84929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B05B-40F8-AE67-94100E84929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5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B05B-40F8-AE67-94100E84929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B05B-40F8-AE67-94100E84929B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E7E8-C748-A1F4-92FCFA4D7868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E7E8-C748-A1F4-92FCFA4D7868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E7E8-C748-A1F4-92FCFA4D786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年間!$N$39:$N$49</c15:sqref>
                        </c15:fullRef>
                        <c15:formulaRef>
                          <c15:sqref>年間!$N$39:$N$48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E6-B05B-40F8-AE67-94100E84929B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573788041894408E-2"/>
          <c:y val="0.73440010652495136"/>
          <c:w val="0.95532198765244047"/>
          <c:h val="0.263459954269792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/>
              <a:t>変動費</a:t>
            </a:r>
          </a:p>
        </c:rich>
      </c:tx>
      <c:layout>
        <c:manualLayout>
          <c:xMode val="edge"/>
          <c:yMode val="edge"/>
          <c:x val="5.9014689828373297E-3"/>
          <c:y val="5.764473414210853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465516635189391E-2"/>
          <c:y val="0.12564774684976124"/>
          <c:w val="0.84393841998040386"/>
          <c:h val="0.51028914208013032"/>
        </c:manualLayout>
      </c:layout>
      <c:doughnutChart>
        <c:varyColors val="1"/>
        <c:ser>
          <c:idx val="0"/>
          <c:order val="11"/>
          <c:tx>
            <c:strRef>
              <c:f>年間!$O$4</c:f>
              <c:strCache>
                <c:ptCount val="1"/>
                <c:pt idx="0">
                  <c:v>12月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rgbClr val="FEDECA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E8-4064-4AFE-B0B3-A091162B8B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EA-4064-4AFE-B0B3-A091162B8B46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EC-4064-4AFE-B0B3-A091162B8B4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EE-4064-4AFE-B0B3-A091162B8B4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F0-4064-4AFE-B0B3-A091162B8B46}"/>
              </c:ext>
            </c:extLst>
          </c:dPt>
          <c:dPt>
            <c:idx val="5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F2-4064-4AFE-B0B3-A091162B8B46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F4-4064-4AFE-B0B3-A091162B8B46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4BB-6A48-95DF-28D49A508281}"/>
              </c:ext>
            </c:extLst>
          </c:dPt>
          <c:dPt>
            <c:idx val="8"/>
            <c:bubble3D val="0"/>
            <c:spPr>
              <a:solidFill>
                <a:srgbClr val="D6E0F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4BB-6A48-95DF-28D49A508281}"/>
              </c:ext>
            </c:extLst>
          </c:dPt>
          <c:dPt>
            <c:idx val="9"/>
            <c:bubble3D val="0"/>
            <c:spPr>
              <a:solidFill>
                <a:srgbClr val="F0D1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4BB-6A48-95DF-28D49A5082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年間!$C$52:$C$62</c15:sqref>
                  </c15:fullRef>
                </c:ext>
              </c:extLst>
              <c:f>年間!$C$52:$C$61</c:f>
              <c:strCache>
                <c:ptCount val="1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年間!$O$52:$O$62</c15:sqref>
                  </c15:fullRef>
                </c:ext>
              </c:extLst>
              <c:f>年間!$O$52:$O$61</c:f>
              <c:numCache>
                <c:formatCode>"¥"#,##0_);[Red]\("¥"#,##0\)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&quot;¥&quot;#,##0_);\(&quot;¥&quot;#,##0\)">
                  <c:v>0</c:v>
                </c:pt>
                <c:pt idx="4" formatCode="&quot;¥&quot;#,##0_);\(&quot;¥&quot;#,##0\)">
                  <c:v>0</c:v>
                </c:pt>
                <c:pt idx="5" formatCode="&quot;¥&quot;#,##0_);\(&quot;¥&quot;#,##0\)">
                  <c:v>0</c:v>
                </c:pt>
                <c:pt idx="6" formatCode="&quot;¥&quot;#,##0_);\(&quot;¥&quot;#,##0\)">
                  <c:v>0</c:v>
                </c:pt>
                <c:pt idx="7" formatCode="&quot;¥&quot;#,##0_);\(&quot;¥&quot;#,##0\)">
                  <c:v>0</c:v>
                </c:pt>
                <c:pt idx="8" formatCode="&quot;¥&quot;#,##0_);\(&quot;¥&quot;#,##0\)">
                  <c:v>0</c:v>
                </c:pt>
                <c:pt idx="9" formatCode="&quot;¥&quot;#,##0_);\(&quot;¥&quot;#,##0\)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FB-4064-4AFE-B0B3-A091162B8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47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E39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4064-4AFE-B0B3-A091162B8B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4064-4AFE-B0B3-A091162B8B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1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4064-4AFE-B0B3-A091162B8B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4064-4AFE-B0B3-A091162B8B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4064-4AFE-B0B3-A091162B8B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4064-4AFE-B0B3-A091162B8B46}"/>
                    </c:ext>
                  </c:extLst>
                </c:dPt>
                <c:dPt>
                  <c:idx val="6"/>
                  <c:bubble3D val="0"/>
                  <c:spPr>
                    <a:solidFill>
                      <a:srgbClr val="F0D1F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4064-4AFE-B0B3-A091162B8B4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3-54BB-6A48-95DF-28D49A508281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54BB-6A48-95DF-28D49A508281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54BB-6A48-95DF-28D49A508281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年間!$D$52:$D$62</c15:sqref>
                        </c15:fullRef>
                        <c15:formulaRef>
                          <c15:sqref>年間!$D$52:$D$61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4-4064-4AFE-B0B3-A091162B8B46}"/>
                  </c:ext>
                </c:extLst>
              </c15:ser>
            </c15:filteredPieSeries>
            <c15:filteredPieSeries>
              <c15:ser>
                <c:idx val="48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4064-4AFE-B0B3-A091162B8B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4064-4AFE-B0B3-A091162B8B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4064-4AFE-B0B3-A091162B8B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4064-4AFE-B0B3-A091162B8B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4064-4AFE-B0B3-A091162B8B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4064-4AFE-B0B3-A091162B8B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4064-4AFE-B0B3-A091162B8B4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54BB-6A48-95DF-28D49A508281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54BB-6A48-95DF-28D49A508281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54BB-6A48-95DF-28D49A508281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年間!$E$52:$E$62</c15:sqref>
                        </c15:fullRef>
                        <c15:formulaRef>
                          <c15:sqref>年間!$E$52:$E$61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9-4064-4AFE-B0B3-A091162B8B46}"/>
                  </c:ext>
                </c:extLst>
              </c15:ser>
            </c15:filteredPieSeries>
            <c15:filteredPieSeries>
              <c15:ser>
                <c:idx val="49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4064-4AFE-B0B3-A091162B8B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4064-4AFE-B0B3-A091162B8B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4064-4AFE-B0B3-A091162B8B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4064-4AFE-B0B3-A091162B8B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4064-4AFE-B0B3-A091162B8B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4064-4AFE-B0B3-A091162B8B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4064-4AFE-B0B3-A091162B8B4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54BB-6A48-95DF-28D49A508281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54BB-6A48-95DF-28D49A508281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54BB-6A48-95DF-28D49A508281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年間!$F$52:$F$62</c15:sqref>
                        </c15:fullRef>
                        <c15:formulaRef>
                          <c15:sqref>年間!$F$52:$F$61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3E-4064-4AFE-B0B3-A091162B8B46}"/>
                  </c:ext>
                </c:extLst>
              </c15:ser>
            </c15:filteredPieSeries>
            <c15:filteredPieSeries>
              <c15:ser>
                <c:idx val="5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4064-4AFE-B0B3-A091162B8B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4064-4AFE-B0B3-A091162B8B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4064-4AFE-B0B3-A091162B8B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4064-4AFE-B0B3-A091162B8B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4064-4AFE-B0B3-A091162B8B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4064-4AFE-B0B3-A091162B8B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4064-4AFE-B0B3-A091162B8B4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54BB-6A48-95DF-28D49A508281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54BB-6A48-95DF-28D49A508281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54BB-6A48-95DF-28D49A508281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年間!$G$52:$G$62</c15:sqref>
                        </c15:fullRef>
                        <c15:formulaRef>
                          <c15:sqref>年間!$G$52:$G$61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53-4064-4AFE-B0B3-A091162B8B46}"/>
                  </c:ext>
                </c:extLst>
              </c15:ser>
            </c15:filteredPieSeries>
            <c15:filteredPieSeries>
              <c15:ser>
                <c:idx val="5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4064-4AFE-B0B3-A091162B8B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4064-4AFE-B0B3-A091162B8B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4064-4AFE-B0B3-A091162B8B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4064-4AFE-B0B3-A091162B8B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4064-4AFE-B0B3-A091162B8B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4064-4AFE-B0B3-A091162B8B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4064-4AFE-B0B3-A091162B8B4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54BB-6A48-95DF-28D49A508281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54BB-6A48-95DF-28D49A508281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54BB-6A48-95DF-28D49A508281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年間!$H$52:$H$62</c15:sqref>
                        </c15:fullRef>
                        <c15:formulaRef>
                          <c15:sqref>年間!$H$52:$H$61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68-4064-4AFE-B0B3-A091162B8B46}"/>
                  </c:ext>
                </c:extLst>
              </c15:ser>
            </c15:filteredPieSeries>
            <c15:filteredPieSeries>
              <c15:ser>
                <c:idx val="5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4064-4AFE-B0B3-A091162B8B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4064-4AFE-B0B3-A091162B8B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4064-4AFE-B0B3-A091162B8B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4064-4AFE-B0B3-A091162B8B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4064-4AFE-B0B3-A091162B8B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4064-4AFE-B0B3-A091162B8B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4064-4AFE-B0B3-A091162B8B4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54BB-6A48-95DF-28D49A508281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54BB-6A48-95DF-28D49A508281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54BB-6A48-95DF-28D49A508281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年間!$I$52:$I$62</c15:sqref>
                        </c15:fullRef>
                        <c15:formulaRef>
                          <c15:sqref>年間!$I$52:$I$61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7D-4064-4AFE-B0B3-A091162B8B46}"/>
                  </c:ext>
                </c:extLst>
              </c15:ser>
            </c15:filteredPieSeries>
            <c15:filteredPieSeries>
              <c15:ser>
                <c:idx val="53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4064-4AFE-B0B3-A091162B8B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4064-4AFE-B0B3-A091162B8B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4064-4AFE-B0B3-A091162B8B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4064-4AFE-B0B3-A091162B8B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4064-4AFE-B0B3-A091162B8B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4064-4AFE-B0B3-A091162B8B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4064-4AFE-B0B3-A091162B8B4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54BB-6A48-95DF-28D49A508281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54BB-6A48-95DF-28D49A508281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54BB-6A48-95DF-28D49A508281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年間!$J$52:$J$62</c15:sqref>
                        </c15:fullRef>
                        <c15:formulaRef>
                          <c15:sqref>年間!$J$52:$J$61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92-4064-4AFE-B0B3-A091162B8B46}"/>
                  </c:ext>
                </c:extLst>
              </c15:ser>
            </c15:filteredPieSeries>
            <c15:filteredPieSeries>
              <c15:ser>
                <c:idx val="5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4064-4AFE-B0B3-A091162B8B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4064-4AFE-B0B3-A091162B8B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4064-4AFE-B0B3-A091162B8B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4064-4AFE-B0B3-A091162B8B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4064-4AFE-B0B3-A091162B8B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4064-4AFE-B0B3-A091162B8B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0-4064-4AFE-B0B3-A091162B8B4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54BB-6A48-95DF-28D49A508281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54BB-6A48-95DF-28D49A508281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54BB-6A48-95DF-28D49A508281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年間!$K$52:$K$62</c15:sqref>
                        </c15:fullRef>
                        <c15:formulaRef>
                          <c15:sqref>年間!$K$52:$K$61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A7-4064-4AFE-B0B3-A091162B8B46}"/>
                  </c:ext>
                </c:extLst>
              </c15:ser>
            </c15:filteredPieSeries>
            <c15:filteredPieSeries>
              <c15:ser>
                <c:idx val="5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4064-4AFE-B0B3-A091162B8B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4064-4AFE-B0B3-A091162B8B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4064-4AFE-B0B3-A091162B8B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4064-4AFE-B0B3-A091162B8B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4064-4AFE-B0B3-A091162B8B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4064-4AFE-B0B3-A091162B8B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5-4064-4AFE-B0B3-A091162B8B4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3-54BB-6A48-95DF-28D49A508281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54BB-6A48-95DF-28D49A508281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54BB-6A48-95DF-28D49A508281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年間!$L$52:$L$62</c15:sqref>
                        </c15:fullRef>
                        <c15:formulaRef>
                          <c15:sqref>年間!$L$52:$L$61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BC-4064-4AFE-B0B3-A091162B8B46}"/>
                  </c:ext>
                </c:extLst>
              </c15:ser>
            </c15:filteredPieSeries>
            <c15:filteredPieSeries>
              <c15:ser>
                <c:idx val="5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4064-4AFE-B0B3-A091162B8B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4064-4AFE-B0B3-A091162B8B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4064-4AFE-B0B3-A091162B8B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4064-4AFE-B0B3-A091162B8B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4064-4AFE-B0B3-A091162B8B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4064-4AFE-B0B3-A091162B8B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A-4064-4AFE-B0B3-A091162B8B4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54BB-6A48-95DF-28D49A508281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54BB-6A48-95DF-28D49A508281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54BB-6A48-95DF-28D49A508281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年間!$M$52:$M$62</c15:sqref>
                        </c15:fullRef>
                        <c15:formulaRef>
                          <c15:sqref>年間!$M$52:$M$61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D1-4064-4AFE-B0B3-A091162B8B46}"/>
                  </c:ext>
                </c:extLst>
              </c15:ser>
            </c15:filteredPieSeries>
            <c15:filteredPieSeries>
              <c15:ser>
                <c:idx val="57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4064-4AFE-B0B3-A091162B8B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4064-4AFE-B0B3-A091162B8B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4064-4AFE-B0B3-A091162B8B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4064-4AFE-B0B3-A091162B8B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4064-4AFE-B0B3-A091162B8B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4064-4AFE-B0B3-A091162B8B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4064-4AFE-B0B3-A091162B8B4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54BB-6A48-95DF-28D49A508281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54BB-6A48-95DF-28D49A508281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54BB-6A48-95DF-28D49A508281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年間!$N$52:$N$62</c15:sqref>
                        </c15:fullRef>
                        <c15:formulaRef>
                          <c15:sqref>年間!$N$52:$N$61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E6-4064-4AFE-B0B3-A091162B8B46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694522557161594E-2"/>
          <c:y val="0.73658923402399001"/>
          <c:w val="0.9502287957046206"/>
          <c:h val="0.247754106106655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53977407901387"/>
          <c:y val="2.1670769205343918E-2"/>
          <c:w val="0.80387193420088621"/>
          <c:h val="0.33255078560639212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'12月'!$F$29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'12月'!$G$19:$K$19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'12月'!$G$29:$K$29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C15-4352-8B10-17148601D2E7}"/>
            </c:ext>
          </c:extLst>
        </c:ser>
        <c:ser>
          <c:idx val="8"/>
          <c:order val="1"/>
          <c:tx>
            <c:strRef>
              <c:f>'12月'!$F$28</c:f>
              <c:strCache>
                <c:ptCount val="1"/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cat>
            <c:strRef>
              <c:f>'12月'!$G$19:$K$19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'12月'!$G$28:$K$28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C15-4352-8B10-17148601D2E7}"/>
            </c:ext>
          </c:extLst>
        </c:ser>
        <c:ser>
          <c:idx val="7"/>
          <c:order val="2"/>
          <c:tx>
            <c:strRef>
              <c:f>'12月'!$F$27</c:f>
              <c:strCache>
                <c:ptCount val="1"/>
              </c:strCache>
            </c:strRef>
          </c:tx>
          <c:spPr>
            <a:solidFill>
              <a:srgbClr val="F0D1F0"/>
            </a:solidFill>
            <a:ln>
              <a:noFill/>
            </a:ln>
            <a:effectLst/>
          </c:spPr>
          <c:invertIfNegative val="0"/>
          <c:cat>
            <c:strRef>
              <c:f>'12月'!$G$19:$K$19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'12月'!$G$27:$K$27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15-4352-8B10-17148601D2E7}"/>
            </c:ext>
          </c:extLst>
        </c:ser>
        <c:ser>
          <c:idx val="6"/>
          <c:order val="3"/>
          <c:tx>
            <c:strRef>
              <c:f>'12月'!$F$26</c:f>
              <c:strCache>
                <c:ptCount val="1"/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'12月'!$G$19:$K$19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'12月'!$G$26:$K$26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15-4352-8B10-17148601D2E7}"/>
            </c:ext>
          </c:extLst>
        </c:ser>
        <c:ser>
          <c:idx val="5"/>
          <c:order val="4"/>
          <c:tx>
            <c:strRef>
              <c:f>'12月'!$F$25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'12月'!$G$19:$K$19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'12月'!$G$25:$K$25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15-4352-8B10-17148601D2E7}"/>
            </c:ext>
          </c:extLst>
        </c:ser>
        <c:ser>
          <c:idx val="4"/>
          <c:order val="5"/>
          <c:tx>
            <c:strRef>
              <c:f>'12月'!$F$24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'12月'!$G$19:$K$19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'12月'!$G$24:$K$24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15-4352-8B10-17148601D2E7}"/>
            </c:ext>
          </c:extLst>
        </c:ser>
        <c:ser>
          <c:idx val="3"/>
          <c:order val="6"/>
          <c:tx>
            <c:strRef>
              <c:f>'12月'!$F$23</c:f>
              <c:strCache>
                <c:ptCount val="1"/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'12月'!$G$19:$K$19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'12月'!$G$23:$K$23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15-4352-8B10-17148601D2E7}"/>
            </c:ext>
          </c:extLst>
        </c:ser>
        <c:ser>
          <c:idx val="2"/>
          <c:order val="7"/>
          <c:tx>
            <c:strRef>
              <c:f>'12月'!$F$22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'12月'!$G$19:$K$19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'12月'!$G$22:$K$22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15-4352-8B10-17148601D2E7}"/>
            </c:ext>
          </c:extLst>
        </c:ser>
        <c:ser>
          <c:idx val="1"/>
          <c:order val="8"/>
          <c:tx>
            <c:strRef>
              <c:f>'12月'!$F$21</c:f>
              <c:strCache>
                <c:ptCount val="1"/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'12月'!$G$19:$K$19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'12月'!$G$21:$K$21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15-4352-8B10-17148601D2E7}"/>
            </c:ext>
          </c:extLst>
        </c:ser>
        <c:ser>
          <c:idx val="0"/>
          <c:order val="9"/>
          <c:tx>
            <c:strRef>
              <c:f>'12月'!$F$20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'12月'!$G$19:$K$19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'12月'!$G$20:$K$20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15-4352-8B10-17148601D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7953872"/>
        <c:axId val="897963056"/>
      </c:barChart>
      <c:lineChart>
        <c:grouping val="stacked"/>
        <c:varyColors val="0"/>
        <c:ser>
          <c:idx val="10"/>
          <c:order val="10"/>
          <c:tx>
            <c:strRef>
              <c:f>'12月'!$F$30</c:f>
              <c:strCache>
                <c:ptCount val="1"/>
                <c:pt idx="0">
                  <c:v>合計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'12月'!$G$19:$K$19</c:f>
              <c:strCache>
                <c:ptCount val="5"/>
                <c:pt idx="0">
                  <c:v>20-26日</c:v>
                </c:pt>
                <c:pt idx="1">
                  <c:v>27-3日</c:v>
                </c:pt>
                <c:pt idx="2">
                  <c:v>4-10日</c:v>
                </c:pt>
                <c:pt idx="3">
                  <c:v>11-17日</c:v>
                </c:pt>
                <c:pt idx="4">
                  <c:v>18-19日</c:v>
                </c:pt>
              </c:strCache>
            </c:strRef>
          </c:cat>
          <c:val>
            <c:numRef>
              <c:f>'12月'!$G$30:$K$30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C15-4352-8B10-17148601D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3872"/>
        <c:axId val="897963056"/>
      </c:lineChart>
      <c:catAx>
        <c:axId val="89795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63056"/>
        <c:crosses val="autoZero"/>
        <c:auto val="1"/>
        <c:lblAlgn val="ctr"/>
        <c:lblOffset val="100"/>
        <c:noMultiLvlLbl val="0"/>
      </c:catAx>
      <c:valAx>
        <c:axId val="897963056"/>
        <c:scaling>
          <c:orientation val="minMax"/>
        </c:scaling>
        <c:delete val="0"/>
        <c:axPos val="l"/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53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353712623067766E-2"/>
          <c:y val="2.1387312440006061E-2"/>
          <c:w val="0.90061678902128173"/>
          <c:h val="0.63968961605410979"/>
        </c:manualLayout>
      </c:layout>
      <c:barChart>
        <c:barDir val="col"/>
        <c:grouping val="stacked"/>
        <c:varyColors val="0"/>
        <c:ser>
          <c:idx val="21"/>
          <c:order val="1"/>
          <c:tx>
            <c:strRef>
              <c:f>年間!$C$26</c:f>
              <c:strCache>
                <c:ptCount val="1"/>
                <c:pt idx="0">
                  <c:v>税金合計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年間!$D$4:$O$4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年間!$D$26:$O$26</c:f>
              <c:numCache>
                <c:formatCode>"¥"#,##0_);[Red]\("¥"#,##0\)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773-486D-93E2-0F5F53EB860B}"/>
            </c:ext>
          </c:extLst>
        </c:ser>
        <c:ser>
          <c:idx val="32"/>
          <c:order val="2"/>
          <c:tx>
            <c:strRef>
              <c:f>年間!$C$37</c:f>
              <c:strCache>
                <c:ptCount val="1"/>
                <c:pt idx="0">
                  <c:v>貯蓄合計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年間!$D$4:$O$4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年間!$D$37:$O$37</c:f>
              <c:numCache>
                <c:formatCode>"¥"#,##0_);[Red]\("¥"#,##0\)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7773-486D-93E2-0F5F53EB860B}"/>
            </c:ext>
          </c:extLst>
        </c:ser>
        <c:ser>
          <c:idx val="33"/>
          <c:order val="3"/>
          <c:tx>
            <c:strRef>
              <c:f>年間!$C$38</c:f>
              <c:strCache>
                <c:ptCount val="1"/>
                <c:pt idx="0">
                  <c:v>自己投資合計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年間!$D$4:$O$4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年間!$D$38:$O$38</c:f>
              <c:numCache>
                <c:formatCode>"¥"#,##0_);[Red]\("¥"#,##0\)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7773-486D-93E2-0F5F53EB860B}"/>
            </c:ext>
          </c:extLst>
        </c:ser>
        <c:ser>
          <c:idx val="44"/>
          <c:order val="4"/>
          <c:tx>
            <c:strRef>
              <c:f>年間!$C$49</c:f>
              <c:strCache>
                <c:ptCount val="1"/>
                <c:pt idx="0">
                  <c:v>固定費合計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年間!$D$4:$O$4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年間!$D$49:$O$49</c:f>
              <c:numCache>
                <c:formatCode>"¥"#,##0_);[Red]\("¥"#,##0\)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7773-486D-93E2-0F5F53EB860B}"/>
            </c:ext>
          </c:extLst>
        </c:ser>
        <c:ser>
          <c:idx val="45"/>
          <c:order val="5"/>
          <c:tx>
            <c:strRef>
              <c:f>年間!$C$50</c:f>
              <c:strCache>
                <c:ptCount val="1"/>
                <c:pt idx="0">
                  <c:v>特別費合計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年間!$D$4:$O$4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年間!$D$50:$O$50</c:f>
              <c:numCache>
                <c:formatCode>"¥"#,##0_);[Red]\("¥"#,##0\)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7773-486D-93E2-0F5F53EB860B}"/>
            </c:ext>
          </c:extLst>
        </c:ser>
        <c:ser>
          <c:idx val="57"/>
          <c:order val="6"/>
          <c:tx>
            <c:strRef>
              <c:f>年間!$C$62</c:f>
              <c:strCache>
                <c:ptCount val="1"/>
                <c:pt idx="0">
                  <c:v>変動費合計</c:v>
                </c:pt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cat>
            <c:strRef>
              <c:f>年間!$D$4:$O$4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年間!$D$62:$O$62</c:f>
              <c:numCache>
                <c:formatCode>"¥"#,##0_);[Red]\("¥"#,##0\)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7773-486D-93E2-0F5F53EB8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0755056"/>
        <c:axId val="1040755712"/>
      </c:barChart>
      <c:lineChart>
        <c:grouping val="stacked"/>
        <c:varyColors val="0"/>
        <c:ser>
          <c:idx val="10"/>
          <c:order val="0"/>
          <c:tx>
            <c:strRef>
              <c:f>年間!$C$15</c:f>
              <c:strCache>
                <c:ptCount val="1"/>
                <c:pt idx="0">
                  <c:v>収入合計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年間!$D$4:$O$4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年間!$D$15:$O$15</c:f>
              <c:numCache>
                <c:formatCode>"¥"#,##0_);[Red]\("¥"#,##0\)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773-486D-93E2-0F5F53EB860B}"/>
            </c:ext>
          </c:extLst>
        </c:ser>
        <c:ser>
          <c:idx val="59"/>
          <c:order val="7"/>
          <c:tx>
            <c:strRef>
              <c:f>年間!$C$64</c:f>
              <c:strCache>
                <c:ptCount val="1"/>
                <c:pt idx="0">
                  <c:v>収入ー支出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年間!$D$4:$O$4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年間!$D$64:$O$64</c:f>
              <c:numCache>
                <c:formatCode>"¥"#,##0_);[Red]\("¥"#,##0\)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7773-486D-93E2-0F5F53EB8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755056"/>
        <c:axId val="1040755712"/>
      </c:lineChart>
      <c:catAx>
        <c:axId val="104075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40755712"/>
        <c:crosses val="autoZero"/>
        <c:auto val="1"/>
        <c:lblAlgn val="ctr"/>
        <c:lblOffset val="100"/>
        <c:noMultiLvlLbl val="0"/>
      </c:catAx>
      <c:valAx>
        <c:axId val="1040755712"/>
        <c:scaling>
          <c:orientation val="minMax"/>
        </c:scaling>
        <c:delete val="0"/>
        <c:axPos val="l"/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407550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36980576803128"/>
          <c:y val="2.2259339151947947E-2"/>
          <c:w val="0.58426386784552875"/>
          <c:h val="3.28103112259660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218617053732198E-2"/>
          <c:y val="0.10616570585163299"/>
          <c:w val="0.9587813829462678"/>
          <c:h val="0.61409673460639802"/>
        </c:manualLayout>
      </c:layout>
      <c:doughnutChart>
        <c:varyColors val="1"/>
        <c:ser>
          <c:idx val="21"/>
          <c:order val="0"/>
          <c:tx>
            <c:strRef>
              <c:f>年間!$D$4</c:f>
              <c:strCache>
                <c:ptCount val="1"/>
                <c:pt idx="0">
                  <c:v>1月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2CA3-4E90-BB5C-4A52500440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2CA3-4E90-BB5C-4A5250044000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2CA3-4E90-BB5C-4A5250044000}"/>
              </c:ext>
            </c:extLst>
          </c:dPt>
          <c:dPt>
            <c:idx val="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7-2CA3-4E90-BB5C-4A5250044000}"/>
              </c:ext>
            </c:extLst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9-2CA3-4E90-BB5C-4A5250044000}"/>
              </c:ext>
            </c:extLst>
          </c:dPt>
          <c:dPt>
            <c:idx val="5"/>
            <c:bubble3D val="0"/>
            <c:spPr>
              <a:solidFill>
                <a:srgbClr val="D6E0FE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B-2CA3-4E90-BB5C-4A5250044000}"/>
              </c:ext>
            </c:extLst>
          </c:dPt>
          <c:dLbls>
            <c:dLbl>
              <c:idx val="2"/>
              <c:layout>
                <c:manualLayout>
                  <c:x val="4.1218617053732198E-2"/>
                  <c:y val="8.94444933532880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A3-4E90-BB5C-4A525004400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>
                    <c:manualLayout>
                      <c:w val="0.28028659596537897"/>
                      <c:h val="0.252649000792323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CA3-4E90-BB5C-4A52500440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税金</c:v>
              </c:pt>
              <c:pt idx="1">
                <c:v>貯蓄</c:v>
              </c:pt>
              <c:pt idx="2">
                <c:v>自己投資</c:v>
              </c:pt>
              <c:pt idx="3">
                <c:v>固定費</c:v>
              </c:pt>
              <c:pt idx="4">
                <c:v>特別費</c:v>
              </c:pt>
              <c:pt idx="5">
                <c:v>変動費</c:v>
              </c:pt>
            </c:strLit>
          </c:cat>
          <c:val>
            <c:numRef>
              <c:f>(年間!$D$26,年間!$D$37:$D$38,年間!$D$49:$D$50,年間!$D$62)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C-2CA3-4E90-BB5C-4A5250044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32"/>
                <c:order val="1"/>
                <c:tx>
                  <c:strRef>
                    <c:extLst>
                      <c:ext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2CA3-4E90-BB5C-4A525004400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2CA3-4E90-BB5C-4A525004400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2-2CA3-4E90-BB5C-4A525004400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4-2CA3-4E90-BB5C-4A525004400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6-2CA3-4E90-BB5C-4A525004400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2CA3-4E90-BB5C-4A5250044000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(年間!$E$26,年間!$E$37:$E$38,年間!$E$49:$E$50,年間!$E$62)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2CA3-4E90-BB5C-4A5250044000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2CA3-4E90-BB5C-4A525004400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2CA3-4E90-BB5C-4A525004400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2CA3-4E90-BB5C-4A525004400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2CA3-4E90-BB5C-4A525004400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2CA3-4E90-BB5C-4A525004400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2CA3-4E90-BB5C-4A5250044000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(年間!$F$26,年間!$F$37:$F$38,年間!$F$49:$F$50,年間!$F$62)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2CA3-4E90-BB5C-4A5250044000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2CA3-4E90-BB5C-4A525004400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2CA3-4E90-BB5C-4A525004400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2CA3-4E90-BB5C-4A525004400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2CA3-4E90-BB5C-4A525004400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2CA3-4E90-BB5C-4A525004400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2CA3-4E90-BB5C-4A5250044000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(年間!$G$26,年間!$G$37:$G$38,年間!$G$49:$G$50,年間!$G$62)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2CA3-4E90-BB5C-4A5250044000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2CA3-4E90-BB5C-4A525004400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2CA3-4E90-BB5C-4A525004400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2CA3-4E90-BB5C-4A525004400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2CA3-4E90-BB5C-4A525004400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2CA3-4E90-BB5C-4A525004400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2CA3-4E90-BB5C-4A5250044000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(年間!$H$26,年間!$H$37:$H$38,年間!$H$49:$H$50,年間!$H$62)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2CA3-4E90-BB5C-4A5250044000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2CA3-4E90-BB5C-4A525004400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2CA3-4E90-BB5C-4A525004400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2CA3-4E90-BB5C-4A525004400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2CA3-4E90-BB5C-4A525004400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2CA3-4E90-BB5C-4A525004400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2CA3-4E90-BB5C-4A5250044000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(年間!$I$26,年間!$I$37:$I$38,年間!$I$49:$I$50,年間!$I$62)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2CA3-4E90-BB5C-4A5250044000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2CA3-4E90-BB5C-4A525004400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2CA3-4E90-BB5C-4A525004400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2CA3-4E90-BB5C-4A525004400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2CA3-4E90-BB5C-4A525004400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2CA3-4E90-BB5C-4A525004400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2CA3-4E90-BB5C-4A5250044000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(年間!$J$26,年間!$J$37:$J$38,年間!$J$49:$J$50,年間!$J$62)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2CA3-4E90-BB5C-4A5250044000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2CA3-4E90-BB5C-4A525004400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2CA3-4E90-BB5C-4A525004400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2CA3-4E90-BB5C-4A525004400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2CA3-4E90-BB5C-4A525004400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2CA3-4E90-BB5C-4A525004400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2CA3-4E90-BB5C-4A5250044000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(年間!$K$26,年間!$K$37:$K$38,年間!$K$49:$K$50,年間!$K$62)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2CA3-4E90-BB5C-4A5250044000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2CA3-4E90-BB5C-4A525004400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2CA3-4E90-BB5C-4A525004400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2CA3-4E90-BB5C-4A525004400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2CA3-4E90-BB5C-4A525004400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2CA3-4E90-BB5C-4A525004400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2CA3-4E90-BB5C-4A5250044000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(年間!$L$26,年間!$L$37:$L$38,年間!$L$49:$L$50,年間!$L$62)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2CA3-4E90-BB5C-4A5250044000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2CA3-4E90-BB5C-4A525004400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2CA3-4E90-BB5C-4A525004400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2CA3-4E90-BB5C-4A525004400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2CA3-4E90-BB5C-4A525004400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2CA3-4E90-BB5C-4A525004400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2CA3-4E90-BB5C-4A5250044000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(年間!$M$26,年間!$M$37:$M$38,年間!$M$49:$M$50,年間!$M$62)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2CA3-4E90-BB5C-4A5250044000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2CA3-4E90-BB5C-4A525004400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2CA3-4E90-BB5C-4A525004400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2CA3-4E90-BB5C-4A525004400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2CA3-4E90-BB5C-4A525004400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2CA3-4E90-BB5C-4A525004400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2CA3-4E90-BB5C-4A5250044000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(年間!$N$26,年間!$N$37:$N$38,年間!$N$49:$N$50,年間!$N$62)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2CA3-4E90-BB5C-4A5250044000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2CA3-4E90-BB5C-4A525004400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2CA3-4E90-BB5C-4A5250044000}"/>
                    </c:ext>
                  </c:extLst>
                </c:dPt>
                <c:dPt>
                  <c:idx val="2"/>
                  <c:bubble3D val="0"/>
                  <c:explosion val="9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2CA3-4E90-BB5C-4A525004400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2CA3-4E90-BB5C-4A525004400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2CA3-4E90-BB5C-4A5250044000}"/>
                    </c:ext>
                  </c:extLst>
                </c:dPt>
                <c:dPt>
                  <c:idx val="5"/>
                  <c:bubble3D val="0"/>
                  <c:spPr>
                    <a:solidFill>
                      <a:srgbClr val="B3C1D7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2CA3-4E90-BB5C-4A5250044000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(年間!$O$26,年間!$O$37:$O$38,年間!$O$49:$O$50,年間!$O$62)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2CA3-4E90-BB5C-4A5250044000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093114841174985E-2"/>
          <c:y val="0.74509113343765709"/>
          <c:w val="0.91264211536771789"/>
          <c:h val="0.223775183758186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/>
              <a:t>固定費</a:t>
            </a:r>
          </a:p>
        </c:rich>
      </c:tx>
      <c:layout>
        <c:manualLayout>
          <c:xMode val="edge"/>
          <c:yMode val="edge"/>
          <c:x val="1.6584689866002131E-2"/>
          <c:y val="6.666749475200912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416077365481721"/>
          <c:y val="0.14477835725167323"/>
          <c:w val="0.75702849462045829"/>
          <c:h val="0.5105540727762522"/>
        </c:manualLayout>
      </c:layout>
      <c:doughnutChart>
        <c:varyColors val="1"/>
        <c:ser>
          <c:idx val="34"/>
          <c:order val="0"/>
          <c:tx>
            <c:strRef>
              <c:f>年間!$D$4</c:f>
              <c:strCache>
                <c:ptCount val="1"/>
                <c:pt idx="0">
                  <c:v>1月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rgbClr val="FED5BE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9B43-40EA-83D6-54DB3003E6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9B43-40EA-83D6-54DB3003E6D1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9B43-40EA-83D6-54DB3003E6D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7-9B43-40EA-83D6-54DB3003E6D1}"/>
              </c:ext>
            </c:extLst>
          </c:dPt>
          <c:dPt>
            <c:idx val="4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9-9B43-40EA-83D6-54DB3003E6D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B-9B43-40EA-83D6-54DB3003E6D1}"/>
              </c:ext>
            </c:extLst>
          </c:dPt>
          <c:dPt>
            <c:idx val="6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D-9B43-40EA-83D6-54DB3003E6D1}"/>
              </c:ext>
            </c:extLst>
          </c:dPt>
          <c:dPt>
            <c:idx val="7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3-B4BD-5244-AC91-D80FF40292F9}"/>
              </c:ext>
            </c:extLst>
          </c:dPt>
          <c:dPt>
            <c:idx val="8"/>
            <c:bubble3D val="0"/>
            <c:spPr>
              <a:solidFill>
                <a:srgbClr val="D6E0FE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5-B4BD-5244-AC91-D80FF40292F9}"/>
              </c:ext>
            </c:extLst>
          </c:dPt>
          <c:dPt>
            <c:idx val="9"/>
            <c:bubble3D val="0"/>
            <c:spPr>
              <a:solidFill>
                <a:srgbClr val="F0D1F0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7-B4BD-5244-AC91-D80FF40292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年間!$C$39:$C$49</c15:sqref>
                  </c15:fullRef>
                </c:ext>
              </c:extLst>
              <c:f>年間!$C$39:$C$48</c:f>
              <c:strCache>
                <c:ptCount val="1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年間!$D$39:$D$49</c15:sqref>
                  </c15:fullRef>
                </c:ext>
              </c:extLst>
              <c:f>年間!$D$39:$D$48</c:f>
              <c:numCache>
                <c:formatCode>"¥"#,##0_);[Red]\("¥"#,##0\)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14-9B43-40EA-83D6-54DB3003E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35"/>
                <c:order val="1"/>
                <c:tx>
                  <c:strRef>
                    <c:extLst>
                      <c:ext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6-9B43-40EA-83D6-54DB3003E6D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9B43-40EA-83D6-54DB3003E6D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A-9B43-40EA-83D6-54DB3003E6D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C-9B43-40EA-83D6-54DB3003E6D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E-9B43-40EA-83D6-54DB3003E6D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0-9B43-40EA-83D6-54DB3003E6D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2-9B43-40EA-83D6-54DB3003E6D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7-B4BD-5244-AC91-D80FF40292F9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9-B4BD-5244-AC91-D80FF40292F9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B-B4BD-5244-AC91-D80FF40292F9}"/>
                    </c:ext>
                  </c:extLst>
                </c:dPt>
                <c:cat>
                  <c:strRef>
                    <c:extLst>
                      <c:ext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年間!$E$39:$E$49</c15:sqref>
                        </c15:fullRef>
                        <c15:formulaRef>
                          <c15:sqref>年間!$E$39:$E$48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9-9B43-40EA-83D6-54DB3003E6D1}"/>
                  </c:ext>
                </c:extLst>
              </c15:ser>
            </c15:filteredPieSeries>
            <c15:filteredPieSeries>
              <c15:ser>
                <c:idx val="3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9B43-40EA-83D6-54DB3003E6D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9B43-40EA-83D6-54DB3003E6D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9B43-40EA-83D6-54DB3003E6D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9B43-40EA-83D6-54DB3003E6D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9B43-40EA-83D6-54DB3003E6D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9B43-40EA-83D6-54DB3003E6D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9B43-40EA-83D6-54DB3003E6D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B4BD-5244-AC91-D80FF40292F9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B4BD-5244-AC91-D80FF40292F9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B4BD-5244-AC91-D80FF40292F9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年間!$F$39:$F$49</c15:sqref>
                        </c15:fullRef>
                        <c15:formulaRef>
                          <c15:sqref>年間!$F$39:$F$48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3E-9B43-40EA-83D6-54DB3003E6D1}"/>
                  </c:ext>
                </c:extLst>
              </c15:ser>
            </c15:filteredPieSeries>
            <c15:filteredPieSeries>
              <c15:ser>
                <c:idx val="3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9B43-40EA-83D6-54DB3003E6D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9B43-40EA-83D6-54DB3003E6D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9B43-40EA-83D6-54DB3003E6D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9B43-40EA-83D6-54DB3003E6D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9B43-40EA-83D6-54DB3003E6D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9B43-40EA-83D6-54DB3003E6D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9B43-40EA-83D6-54DB3003E6D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B4BD-5244-AC91-D80FF40292F9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B4BD-5244-AC91-D80FF40292F9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B4BD-5244-AC91-D80FF40292F9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年間!$G$39:$G$49</c15:sqref>
                        </c15:fullRef>
                        <c15:formulaRef>
                          <c15:sqref>年間!$G$39:$G$48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53-9B43-40EA-83D6-54DB3003E6D1}"/>
                  </c:ext>
                </c:extLst>
              </c15:ser>
            </c15:filteredPieSeries>
            <c15:filteredPieSeries>
              <c15:ser>
                <c:idx val="38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9B43-40EA-83D6-54DB3003E6D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9B43-40EA-83D6-54DB3003E6D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9B43-40EA-83D6-54DB3003E6D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9B43-40EA-83D6-54DB3003E6D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9B43-40EA-83D6-54DB3003E6D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9B43-40EA-83D6-54DB3003E6D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9B43-40EA-83D6-54DB3003E6D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B4BD-5244-AC91-D80FF40292F9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B4BD-5244-AC91-D80FF40292F9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B4BD-5244-AC91-D80FF40292F9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年間!$H$39:$H$49</c15:sqref>
                        </c15:fullRef>
                        <c15:formulaRef>
                          <c15:sqref>年間!$H$39:$H$48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68-9B43-40EA-83D6-54DB3003E6D1}"/>
                  </c:ext>
                </c:extLst>
              </c15:ser>
            </c15:filteredPieSeries>
            <c15:filteredPieSeries>
              <c15:ser>
                <c:idx val="39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9B43-40EA-83D6-54DB3003E6D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9B43-40EA-83D6-54DB3003E6D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9B43-40EA-83D6-54DB3003E6D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9B43-40EA-83D6-54DB3003E6D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9B43-40EA-83D6-54DB3003E6D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9B43-40EA-83D6-54DB3003E6D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9B43-40EA-83D6-54DB3003E6D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B4BD-5244-AC91-D80FF40292F9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B4BD-5244-AC91-D80FF40292F9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B4BD-5244-AC91-D80FF40292F9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年間!$I$39:$I$49</c15:sqref>
                        </c15:fullRef>
                        <c15:formulaRef>
                          <c15:sqref>年間!$I$39:$I$48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7D-9B43-40EA-83D6-54DB3003E6D1}"/>
                  </c:ext>
                </c:extLst>
              </c15:ser>
            </c15:filteredPieSeries>
            <c15:filteredPieSeries>
              <c15:ser>
                <c:idx val="4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9B43-40EA-83D6-54DB3003E6D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9B43-40EA-83D6-54DB3003E6D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9B43-40EA-83D6-54DB3003E6D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9B43-40EA-83D6-54DB3003E6D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9B43-40EA-83D6-54DB3003E6D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9B43-40EA-83D6-54DB3003E6D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9B43-40EA-83D6-54DB3003E6D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B4BD-5244-AC91-D80FF40292F9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B4BD-5244-AC91-D80FF40292F9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B4BD-5244-AC91-D80FF40292F9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年間!$J$39:$J$49</c15:sqref>
                        </c15:fullRef>
                        <c15:formulaRef>
                          <c15:sqref>年間!$J$39:$J$48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92-9B43-40EA-83D6-54DB3003E6D1}"/>
                  </c:ext>
                </c:extLst>
              </c15:ser>
            </c15:filteredPieSeries>
            <c15:filteredPieSeries>
              <c15:ser>
                <c:idx val="4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9B43-40EA-83D6-54DB3003E6D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9B43-40EA-83D6-54DB3003E6D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9B43-40EA-83D6-54DB3003E6D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9B43-40EA-83D6-54DB3003E6D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9B43-40EA-83D6-54DB3003E6D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9B43-40EA-83D6-54DB3003E6D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0-9B43-40EA-83D6-54DB3003E6D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B4BD-5244-AC91-D80FF40292F9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B4BD-5244-AC91-D80FF40292F9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B4BD-5244-AC91-D80FF40292F9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年間!$K$39:$K$49</c15:sqref>
                        </c15:fullRef>
                        <c15:formulaRef>
                          <c15:sqref>年間!$K$39:$K$48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A7-9B43-40EA-83D6-54DB3003E6D1}"/>
                  </c:ext>
                </c:extLst>
              </c15:ser>
            </c15:filteredPieSeries>
            <c15:filteredPieSeries>
              <c15:ser>
                <c:idx val="4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9B43-40EA-83D6-54DB3003E6D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9B43-40EA-83D6-54DB3003E6D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9B43-40EA-83D6-54DB3003E6D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9B43-40EA-83D6-54DB3003E6D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9B43-40EA-83D6-54DB3003E6D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9B43-40EA-83D6-54DB3003E6D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5-9B43-40EA-83D6-54DB3003E6D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3-B4BD-5244-AC91-D80FF40292F9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B4BD-5244-AC91-D80FF40292F9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B4BD-5244-AC91-D80FF40292F9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年間!$L$39:$L$49</c15:sqref>
                        </c15:fullRef>
                        <c15:formulaRef>
                          <c15:sqref>年間!$L$39:$L$48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BC-9B43-40EA-83D6-54DB3003E6D1}"/>
                  </c:ext>
                </c:extLst>
              </c15:ser>
            </c15:filteredPieSeries>
            <c15:filteredPieSeries>
              <c15:ser>
                <c:idx val="4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9B43-40EA-83D6-54DB3003E6D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9B43-40EA-83D6-54DB3003E6D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9B43-40EA-83D6-54DB3003E6D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9B43-40EA-83D6-54DB3003E6D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9B43-40EA-83D6-54DB3003E6D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9B43-40EA-83D6-54DB3003E6D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A-9B43-40EA-83D6-54DB3003E6D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B4BD-5244-AC91-D80FF40292F9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B4BD-5244-AC91-D80FF40292F9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B4BD-5244-AC91-D80FF40292F9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年間!$M$39:$M$49</c15:sqref>
                        </c15:fullRef>
                        <c15:formulaRef>
                          <c15:sqref>年間!$M$39:$M$48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D1-9B43-40EA-83D6-54DB3003E6D1}"/>
                  </c:ext>
                </c:extLst>
              </c15:ser>
            </c15:filteredPieSeries>
            <c15:filteredPieSeries>
              <c15:ser>
                <c:idx val="4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9B43-40EA-83D6-54DB3003E6D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9B43-40EA-83D6-54DB3003E6D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9B43-40EA-83D6-54DB3003E6D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9B43-40EA-83D6-54DB3003E6D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9B43-40EA-83D6-54DB3003E6D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9B43-40EA-83D6-54DB3003E6D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9B43-40EA-83D6-54DB3003E6D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B4BD-5244-AC91-D80FF40292F9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B4BD-5244-AC91-D80FF40292F9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B4BD-5244-AC91-D80FF40292F9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年間!$N$39:$N$49</c15:sqref>
                        </c15:fullRef>
                        <c15:formulaRef>
                          <c15:sqref>年間!$N$39:$N$48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E6-9B43-40EA-83D6-54DB3003E6D1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EC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9B43-40EA-83D6-54DB3003E6D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9B43-40EA-83D6-54DB3003E6D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9B43-40EA-83D6-54DB3003E6D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9B43-40EA-83D6-54DB3003E6D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9B43-40EA-83D6-54DB3003E6D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5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9B43-40EA-83D6-54DB3003E6D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9B43-40EA-83D6-54DB3003E6D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B4BD-5244-AC91-D80FF40292F9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B4BD-5244-AC91-D80FF40292F9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B4BD-5244-AC91-D80FF40292F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年間!$O$39:$O$49</c15:sqref>
                        </c15:fullRef>
                        <c15:formulaRef>
                          <c15:sqref>年間!$O$39:$O$48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FB-9B43-40EA-83D6-54DB3003E6D1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573788041894408E-2"/>
          <c:y val="0.73440010652495136"/>
          <c:w val="0.95532198765244047"/>
          <c:h val="0.263459954269792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/>
              <a:t>変動費</a:t>
            </a:r>
          </a:p>
        </c:rich>
      </c:tx>
      <c:layout>
        <c:manualLayout>
          <c:xMode val="edge"/>
          <c:yMode val="edge"/>
          <c:x val="5.9014689828373297E-3"/>
          <c:y val="5.764473414210853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465516635189391E-2"/>
          <c:y val="0.12564774684976124"/>
          <c:w val="0.84393841998040386"/>
          <c:h val="0.51028914208013032"/>
        </c:manualLayout>
      </c:layout>
      <c:doughnutChart>
        <c:varyColors val="1"/>
        <c:ser>
          <c:idx val="47"/>
          <c:order val="0"/>
          <c:tx>
            <c:strRef>
              <c:f>年間!$D$4</c:f>
              <c:strCache>
                <c:ptCount val="1"/>
                <c:pt idx="0">
                  <c:v>1月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rgbClr val="FEE39A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901B-4D19-A772-60EC7039CCF3}"/>
              </c:ext>
            </c:extLst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901B-4D19-A772-60EC7039CCF3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901B-4D19-A772-60EC7039CCF3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7-901B-4D19-A772-60EC7039CCF3}"/>
              </c:ext>
            </c:extLst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9-901B-4D19-A772-60EC7039CCF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B-901B-4D19-A772-60EC7039CCF3}"/>
              </c:ext>
            </c:extLst>
          </c:dPt>
          <c:dPt>
            <c:idx val="6"/>
            <c:bubble3D val="0"/>
            <c:spPr>
              <a:solidFill>
                <a:srgbClr val="F0D1F0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D-901B-4D19-A772-60EC7039CCF3}"/>
              </c:ext>
            </c:extLst>
          </c:dPt>
          <c:dPt>
            <c:idx val="7"/>
            <c:bubble3D val="0"/>
            <c:spPr>
              <a:solidFill>
                <a:srgbClr val="D6E0FE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3-8AAC-D94A-9C8D-18206FECEABE}"/>
              </c:ext>
            </c:extLst>
          </c:dPt>
          <c:dPt>
            <c:idx val="8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5-8AAC-D94A-9C8D-18206FECEAB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7-8AAC-D94A-9C8D-18206FECEAB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年間!$C$52:$C$62</c15:sqref>
                  </c15:fullRef>
                </c:ext>
              </c:extLst>
              <c:f>年間!$C$52:$C$61</c:f>
              <c:strCache>
                <c:ptCount val="1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年間!$D$52:$D$62</c15:sqref>
                  </c15:fullRef>
                </c:ext>
              </c:extLst>
              <c:f>年間!$D$52:$D$61</c:f>
              <c:numCache>
                <c:formatCode>"¥"#,##0_);[Red]\("¥"#,##0\)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&quot;¥&quot;#,##0_);\(&quot;¥&quot;#,##0\)">
                  <c:v>0</c:v>
                </c:pt>
                <c:pt idx="4" formatCode="&quot;¥&quot;#,##0_);\(&quot;¥&quot;#,##0\)">
                  <c:v>0</c:v>
                </c:pt>
                <c:pt idx="5" formatCode="&quot;¥&quot;#,##0_);\(&quot;¥&quot;#,##0\)">
                  <c:v>0</c:v>
                </c:pt>
                <c:pt idx="6" formatCode="&quot;¥&quot;#,##0_);\(&quot;¥&quot;#,##0\)">
                  <c:v>0</c:v>
                </c:pt>
                <c:pt idx="7" formatCode="&quot;¥&quot;#,##0_);\(&quot;¥&quot;#,##0\)">
                  <c:v>0</c:v>
                </c:pt>
                <c:pt idx="8" formatCode="&quot;¥&quot;#,##0_);\(&quot;¥&quot;#,##0\)">
                  <c:v>0</c:v>
                </c:pt>
                <c:pt idx="9" formatCode="&quot;¥&quot;#,##0_);\(&quot;¥&quot;#,##0\)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14-901B-4D19-A772-60EC7039C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48"/>
                <c:order val="1"/>
                <c:tx>
                  <c:strRef>
                    <c:extLst>
                      <c:ext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6-901B-4D19-A772-60EC7039CCF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901B-4D19-A772-60EC7039CCF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A-901B-4D19-A772-60EC7039CCF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C-901B-4D19-A772-60EC7039CCF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E-901B-4D19-A772-60EC7039CCF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0-901B-4D19-A772-60EC7039CCF3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2-901B-4D19-A772-60EC7039CCF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7-8AAC-D94A-9C8D-18206FECEAB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9-8AAC-D94A-9C8D-18206FECEAB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B-8AAC-D94A-9C8D-18206FECEABE}"/>
                    </c:ext>
                  </c:extLst>
                </c:dPt>
                <c:cat>
                  <c:strRef>
                    <c:extLst>
                      <c:ext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年間!$E$52:$E$62</c15:sqref>
                        </c15:fullRef>
                        <c15:formulaRef>
                          <c15:sqref>年間!$E$52:$E$61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9-901B-4D19-A772-60EC7039CCF3}"/>
                  </c:ext>
                </c:extLst>
              </c15:ser>
            </c15:filteredPieSeries>
            <c15:filteredPieSeries>
              <c15:ser>
                <c:idx val="49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901B-4D19-A772-60EC7039CCF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901B-4D19-A772-60EC7039CCF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901B-4D19-A772-60EC7039CCF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901B-4D19-A772-60EC7039CCF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901B-4D19-A772-60EC7039CCF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901B-4D19-A772-60EC7039CCF3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901B-4D19-A772-60EC7039CCF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8AAC-D94A-9C8D-18206FECEAB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8AAC-D94A-9C8D-18206FECEAB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8AAC-D94A-9C8D-18206FECEABE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年間!$F$52:$F$62</c15:sqref>
                        </c15:fullRef>
                        <c15:formulaRef>
                          <c15:sqref>年間!$F$52:$F$61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3E-901B-4D19-A772-60EC7039CCF3}"/>
                  </c:ext>
                </c:extLst>
              </c15:ser>
            </c15:filteredPieSeries>
            <c15:filteredPieSeries>
              <c15:ser>
                <c:idx val="5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901B-4D19-A772-60EC7039CCF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901B-4D19-A772-60EC7039CCF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901B-4D19-A772-60EC7039CCF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901B-4D19-A772-60EC7039CCF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901B-4D19-A772-60EC7039CCF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901B-4D19-A772-60EC7039CCF3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901B-4D19-A772-60EC7039CCF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8AAC-D94A-9C8D-18206FECEAB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8AAC-D94A-9C8D-18206FECEAB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8AAC-D94A-9C8D-18206FECEABE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年間!$G$52:$G$62</c15:sqref>
                        </c15:fullRef>
                        <c15:formulaRef>
                          <c15:sqref>年間!$G$52:$G$61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53-901B-4D19-A772-60EC7039CCF3}"/>
                  </c:ext>
                </c:extLst>
              </c15:ser>
            </c15:filteredPieSeries>
            <c15:filteredPieSeries>
              <c15:ser>
                <c:idx val="5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901B-4D19-A772-60EC7039CCF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901B-4D19-A772-60EC7039CCF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901B-4D19-A772-60EC7039CCF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901B-4D19-A772-60EC7039CCF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901B-4D19-A772-60EC7039CCF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901B-4D19-A772-60EC7039CCF3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901B-4D19-A772-60EC7039CCF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8AAC-D94A-9C8D-18206FECEAB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8AAC-D94A-9C8D-18206FECEAB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8AAC-D94A-9C8D-18206FECEABE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年間!$H$52:$H$62</c15:sqref>
                        </c15:fullRef>
                        <c15:formulaRef>
                          <c15:sqref>年間!$H$52:$H$61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68-901B-4D19-A772-60EC7039CCF3}"/>
                  </c:ext>
                </c:extLst>
              </c15:ser>
            </c15:filteredPieSeries>
            <c15:filteredPieSeries>
              <c15:ser>
                <c:idx val="5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901B-4D19-A772-60EC7039CCF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901B-4D19-A772-60EC7039CCF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901B-4D19-A772-60EC7039CCF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901B-4D19-A772-60EC7039CCF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901B-4D19-A772-60EC7039CCF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901B-4D19-A772-60EC7039CCF3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901B-4D19-A772-60EC7039CCF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8AAC-D94A-9C8D-18206FECEAB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8AAC-D94A-9C8D-18206FECEAB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8AAC-D94A-9C8D-18206FECEABE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年間!$I$52:$I$62</c15:sqref>
                        </c15:fullRef>
                        <c15:formulaRef>
                          <c15:sqref>年間!$I$52:$I$61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7D-901B-4D19-A772-60EC7039CCF3}"/>
                  </c:ext>
                </c:extLst>
              </c15:ser>
            </c15:filteredPieSeries>
            <c15:filteredPieSeries>
              <c15:ser>
                <c:idx val="53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901B-4D19-A772-60EC7039CCF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901B-4D19-A772-60EC7039CCF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901B-4D19-A772-60EC7039CCF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901B-4D19-A772-60EC7039CCF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901B-4D19-A772-60EC7039CCF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901B-4D19-A772-60EC7039CCF3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901B-4D19-A772-60EC7039CCF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8AAC-D94A-9C8D-18206FECEAB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8AAC-D94A-9C8D-18206FECEAB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8AAC-D94A-9C8D-18206FECEABE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年間!$J$52:$J$62</c15:sqref>
                        </c15:fullRef>
                        <c15:formulaRef>
                          <c15:sqref>年間!$J$52:$J$61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92-901B-4D19-A772-60EC7039CCF3}"/>
                  </c:ext>
                </c:extLst>
              </c15:ser>
            </c15:filteredPieSeries>
            <c15:filteredPieSeries>
              <c15:ser>
                <c:idx val="5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901B-4D19-A772-60EC7039CCF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901B-4D19-A772-60EC7039CCF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901B-4D19-A772-60EC7039CCF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901B-4D19-A772-60EC7039CCF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901B-4D19-A772-60EC7039CCF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901B-4D19-A772-60EC7039CCF3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0-901B-4D19-A772-60EC7039CCF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8AAC-D94A-9C8D-18206FECEAB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8AAC-D94A-9C8D-18206FECEAB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8AAC-D94A-9C8D-18206FECEABE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年間!$K$52:$K$62</c15:sqref>
                        </c15:fullRef>
                        <c15:formulaRef>
                          <c15:sqref>年間!$K$52:$K$61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A7-901B-4D19-A772-60EC7039CCF3}"/>
                  </c:ext>
                </c:extLst>
              </c15:ser>
            </c15:filteredPieSeries>
            <c15:filteredPieSeries>
              <c15:ser>
                <c:idx val="5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901B-4D19-A772-60EC7039CCF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901B-4D19-A772-60EC7039CCF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901B-4D19-A772-60EC7039CCF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901B-4D19-A772-60EC7039CCF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901B-4D19-A772-60EC7039CCF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901B-4D19-A772-60EC7039CCF3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5-901B-4D19-A772-60EC7039CCF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3-8AAC-D94A-9C8D-18206FECEAB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8AAC-D94A-9C8D-18206FECEAB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8AAC-D94A-9C8D-18206FECEABE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年間!$L$52:$L$62</c15:sqref>
                        </c15:fullRef>
                        <c15:formulaRef>
                          <c15:sqref>年間!$L$52:$L$61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BC-901B-4D19-A772-60EC7039CCF3}"/>
                  </c:ext>
                </c:extLst>
              </c15:ser>
            </c15:filteredPieSeries>
            <c15:filteredPieSeries>
              <c15:ser>
                <c:idx val="5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901B-4D19-A772-60EC7039CCF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901B-4D19-A772-60EC7039CCF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901B-4D19-A772-60EC7039CCF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901B-4D19-A772-60EC7039CCF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901B-4D19-A772-60EC7039CCF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901B-4D19-A772-60EC7039CCF3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A-901B-4D19-A772-60EC7039CCF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8AAC-D94A-9C8D-18206FECEAB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8AAC-D94A-9C8D-18206FECEAB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8AAC-D94A-9C8D-18206FECEABE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年間!$M$52:$M$62</c15:sqref>
                        </c15:fullRef>
                        <c15:formulaRef>
                          <c15:sqref>年間!$M$52:$M$61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D1-901B-4D19-A772-60EC7039CCF3}"/>
                  </c:ext>
                </c:extLst>
              </c15:ser>
            </c15:filteredPieSeries>
            <c15:filteredPieSeries>
              <c15:ser>
                <c:idx val="57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901B-4D19-A772-60EC7039CCF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901B-4D19-A772-60EC7039CCF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901B-4D19-A772-60EC7039CCF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901B-4D19-A772-60EC7039CCF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901B-4D19-A772-60EC7039CCF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901B-4D19-A772-60EC7039CCF3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901B-4D19-A772-60EC7039CCF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8AAC-D94A-9C8D-18206FECEAB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8AAC-D94A-9C8D-18206FECEAB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8AAC-D94A-9C8D-18206FECEABE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年間!$N$52:$N$62</c15:sqref>
                        </c15:fullRef>
                        <c15:formulaRef>
                          <c15:sqref>年間!$N$52:$N$61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E6-901B-4D19-A772-60EC7039CCF3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EC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901B-4D19-A772-60EC7039CCF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901B-4D19-A772-60EC7039CCF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901B-4D19-A772-60EC7039CCF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901B-4D19-A772-60EC7039CCF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901B-4D19-A772-60EC7039CCF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5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901B-4D19-A772-60EC7039CCF3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901B-4D19-A772-60EC7039CCF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8AAC-D94A-9C8D-18206FECEAB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8AAC-D94A-9C8D-18206FECEAB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8AAC-D94A-9C8D-18206FECEABE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年間!$C$52:$C$62</c15:sqref>
                        </c15:fullRef>
                        <c15:formulaRef>
                          <c15:sqref>年間!$C$52:$C$61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年間!$O$52:$O$62</c15:sqref>
                        </c15:fullRef>
                        <c15:formulaRef>
                          <c15:sqref>年間!$O$52:$O$61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FB-901B-4D19-A772-60EC7039CCF3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694522557161594E-2"/>
          <c:y val="0.73658923402399001"/>
          <c:w val="0.9502287957046206"/>
          <c:h val="0.247754106106655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54251</xdr:colOff>
      <xdr:row>36</xdr:row>
      <xdr:rowOff>34372</xdr:rowOff>
    </xdr:from>
    <xdr:to>
      <xdr:col>3</xdr:col>
      <xdr:colOff>704851</xdr:colOff>
      <xdr:row>48</xdr:row>
      <xdr:rowOff>47625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25B648F-4D7A-4569-8A82-AECC42E94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33130</xdr:colOff>
      <xdr:row>38</xdr:row>
      <xdr:rowOff>140804</xdr:rowOff>
    </xdr:from>
    <xdr:to>
      <xdr:col>6</xdr:col>
      <xdr:colOff>737152</xdr:colOff>
      <xdr:row>48</xdr:row>
      <xdr:rowOff>207064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330E84D5-09BD-4DD2-B772-48FC80ADF2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811694</xdr:colOff>
      <xdr:row>38</xdr:row>
      <xdr:rowOff>107675</xdr:rowOff>
    </xdr:from>
    <xdr:to>
      <xdr:col>8</xdr:col>
      <xdr:colOff>819978</xdr:colOff>
      <xdr:row>48</xdr:row>
      <xdr:rowOff>198784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EF3074FA-7316-4A49-AE25-0B68C6EC83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107672</xdr:colOff>
      <xdr:row>38</xdr:row>
      <xdr:rowOff>115957</xdr:rowOff>
    </xdr:from>
    <xdr:to>
      <xdr:col>10</xdr:col>
      <xdr:colOff>778566</xdr:colOff>
      <xdr:row>48</xdr:row>
      <xdr:rowOff>207065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C50E5059-9C34-4601-B173-E40FE3491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12700</xdr:colOff>
      <xdr:row>18</xdr:row>
      <xdr:rowOff>31750</xdr:rowOff>
    </xdr:from>
    <xdr:to>
      <xdr:col>10</xdr:col>
      <xdr:colOff>734530</xdr:colOff>
      <xdr:row>35</xdr:row>
      <xdr:rowOff>195745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21BFB024-2FC0-45CC-9D2A-A2D43F3029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54251</xdr:colOff>
      <xdr:row>36</xdr:row>
      <xdr:rowOff>34372</xdr:rowOff>
    </xdr:from>
    <xdr:to>
      <xdr:col>3</xdr:col>
      <xdr:colOff>704851</xdr:colOff>
      <xdr:row>48</xdr:row>
      <xdr:rowOff>47625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F0F5B34-0373-4079-A705-76EC428929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33130</xdr:colOff>
      <xdr:row>38</xdr:row>
      <xdr:rowOff>140804</xdr:rowOff>
    </xdr:from>
    <xdr:to>
      <xdr:col>6</xdr:col>
      <xdr:colOff>737152</xdr:colOff>
      <xdr:row>48</xdr:row>
      <xdr:rowOff>207064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C5A5BA4E-6F8E-4B37-8F6F-5DCD4FC98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811694</xdr:colOff>
      <xdr:row>38</xdr:row>
      <xdr:rowOff>107675</xdr:rowOff>
    </xdr:from>
    <xdr:to>
      <xdr:col>8</xdr:col>
      <xdr:colOff>819978</xdr:colOff>
      <xdr:row>48</xdr:row>
      <xdr:rowOff>198784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5E37D2DB-EC10-45F1-83B7-E1638D2C62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107672</xdr:colOff>
      <xdr:row>38</xdr:row>
      <xdr:rowOff>115957</xdr:rowOff>
    </xdr:from>
    <xdr:to>
      <xdr:col>10</xdr:col>
      <xdr:colOff>778566</xdr:colOff>
      <xdr:row>48</xdr:row>
      <xdr:rowOff>207065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E79BE6FB-2206-4985-8C71-0AFF756AFC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38100</xdr:colOff>
      <xdr:row>18</xdr:row>
      <xdr:rowOff>9525</xdr:rowOff>
    </xdr:from>
    <xdr:to>
      <xdr:col>10</xdr:col>
      <xdr:colOff>781050</xdr:colOff>
      <xdr:row>35</xdr:row>
      <xdr:rowOff>173520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C83BA477-F4AC-4784-8DB2-840AB96383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54251</xdr:colOff>
      <xdr:row>36</xdr:row>
      <xdr:rowOff>34372</xdr:rowOff>
    </xdr:from>
    <xdr:to>
      <xdr:col>3</xdr:col>
      <xdr:colOff>704851</xdr:colOff>
      <xdr:row>48</xdr:row>
      <xdr:rowOff>47625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6D05CD2-E855-4C8F-881D-B6D88C2B44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33130</xdr:colOff>
      <xdr:row>38</xdr:row>
      <xdr:rowOff>140804</xdr:rowOff>
    </xdr:from>
    <xdr:to>
      <xdr:col>6</xdr:col>
      <xdr:colOff>737152</xdr:colOff>
      <xdr:row>48</xdr:row>
      <xdr:rowOff>207064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FF59CCC7-9317-4C86-B499-E4DF5B8C16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811694</xdr:colOff>
      <xdr:row>38</xdr:row>
      <xdr:rowOff>107675</xdr:rowOff>
    </xdr:from>
    <xdr:to>
      <xdr:col>8</xdr:col>
      <xdr:colOff>819978</xdr:colOff>
      <xdr:row>48</xdr:row>
      <xdr:rowOff>198784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FCF7BB39-BAAA-4FA9-8A8F-C1C77A8527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107672</xdr:colOff>
      <xdr:row>38</xdr:row>
      <xdr:rowOff>115957</xdr:rowOff>
    </xdr:from>
    <xdr:to>
      <xdr:col>10</xdr:col>
      <xdr:colOff>778566</xdr:colOff>
      <xdr:row>48</xdr:row>
      <xdr:rowOff>207065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5E93E8FB-9553-4A06-934A-15C70C8057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28575</xdr:colOff>
      <xdr:row>18</xdr:row>
      <xdr:rowOff>9525</xdr:rowOff>
    </xdr:from>
    <xdr:to>
      <xdr:col>10</xdr:col>
      <xdr:colOff>771525</xdr:colOff>
      <xdr:row>35</xdr:row>
      <xdr:rowOff>173520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3B6424CA-8A3A-4958-9CC9-BAA130EC0B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54251</xdr:colOff>
      <xdr:row>36</xdr:row>
      <xdr:rowOff>34372</xdr:rowOff>
    </xdr:from>
    <xdr:to>
      <xdr:col>3</xdr:col>
      <xdr:colOff>704851</xdr:colOff>
      <xdr:row>48</xdr:row>
      <xdr:rowOff>47625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AC156AC-0232-48EC-95BA-DEAD3C36D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33130</xdr:colOff>
      <xdr:row>38</xdr:row>
      <xdr:rowOff>140804</xdr:rowOff>
    </xdr:from>
    <xdr:to>
      <xdr:col>6</xdr:col>
      <xdr:colOff>737152</xdr:colOff>
      <xdr:row>48</xdr:row>
      <xdr:rowOff>207064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BDCF0A-B025-46F6-A231-16CE0B9AAC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811694</xdr:colOff>
      <xdr:row>38</xdr:row>
      <xdr:rowOff>107675</xdr:rowOff>
    </xdr:from>
    <xdr:to>
      <xdr:col>8</xdr:col>
      <xdr:colOff>819978</xdr:colOff>
      <xdr:row>48</xdr:row>
      <xdr:rowOff>198784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499207B0-87BE-409F-9051-C24BC7A981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107672</xdr:colOff>
      <xdr:row>38</xdr:row>
      <xdr:rowOff>115957</xdr:rowOff>
    </xdr:from>
    <xdr:to>
      <xdr:col>10</xdr:col>
      <xdr:colOff>778566</xdr:colOff>
      <xdr:row>48</xdr:row>
      <xdr:rowOff>207065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86FB7163-F3F0-4162-9857-599782FBEF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28575</xdr:colOff>
      <xdr:row>18</xdr:row>
      <xdr:rowOff>47625</xdr:rowOff>
    </xdr:from>
    <xdr:to>
      <xdr:col>10</xdr:col>
      <xdr:colOff>771525</xdr:colOff>
      <xdr:row>35</xdr:row>
      <xdr:rowOff>211620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C33E9E45-404E-4FAD-9CFF-F8DF82A7B4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54251</xdr:colOff>
      <xdr:row>36</xdr:row>
      <xdr:rowOff>34372</xdr:rowOff>
    </xdr:from>
    <xdr:to>
      <xdr:col>3</xdr:col>
      <xdr:colOff>704851</xdr:colOff>
      <xdr:row>48</xdr:row>
      <xdr:rowOff>47625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66E96F2-30D9-4A81-8545-1C24A5EFBC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33130</xdr:colOff>
      <xdr:row>38</xdr:row>
      <xdr:rowOff>140804</xdr:rowOff>
    </xdr:from>
    <xdr:to>
      <xdr:col>6</xdr:col>
      <xdr:colOff>737152</xdr:colOff>
      <xdr:row>48</xdr:row>
      <xdr:rowOff>207064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10BF8E0-E937-4B48-B91A-7E15F740A5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811694</xdr:colOff>
      <xdr:row>38</xdr:row>
      <xdr:rowOff>107675</xdr:rowOff>
    </xdr:from>
    <xdr:to>
      <xdr:col>8</xdr:col>
      <xdr:colOff>819978</xdr:colOff>
      <xdr:row>48</xdr:row>
      <xdr:rowOff>198784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AB83D255-7766-493A-8673-F997F54CEC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107672</xdr:colOff>
      <xdr:row>38</xdr:row>
      <xdr:rowOff>115957</xdr:rowOff>
    </xdr:from>
    <xdr:to>
      <xdr:col>10</xdr:col>
      <xdr:colOff>778566</xdr:colOff>
      <xdr:row>48</xdr:row>
      <xdr:rowOff>207065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768C70FC-FBB0-4518-8BD1-59C3135C17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47625</xdr:colOff>
      <xdr:row>18</xdr:row>
      <xdr:rowOff>57150</xdr:rowOff>
    </xdr:from>
    <xdr:to>
      <xdr:col>10</xdr:col>
      <xdr:colOff>790575</xdr:colOff>
      <xdr:row>35</xdr:row>
      <xdr:rowOff>221145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2DA27FC6-22A8-407B-B381-4ADDAF5D11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19051</xdr:colOff>
      <xdr:row>1</xdr:row>
      <xdr:rowOff>38101</xdr:rowOff>
    </xdr:from>
    <xdr:to>
      <xdr:col>15</xdr:col>
      <xdr:colOff>704851</xdr:colOff>
      <xdr:row>2</xdr:row>
      <xdr:rowOff>28576</xdr:rowOff>
    </xdr:to>
    <xdr:sp macro="" textlink="">
      <xdr:nvSpPr>
        <xdr:cNvPr id="3" name="フローチャート: 代替処理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904876" y="628651"/>
          <a:ext cx="14439900" cy="838200"/>
        </a:xfrm>
        <a:prstGeom prst="flowChartAlternateProcess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資産目標</a:t>
          </a:r>
          <a:r>
            <a:rPr kumimoji="1" lang="ja-JP" altLang="en-US" sz="1800">
              <a:solidFill>
                <a:sysClr val="windowText" lastClr="000000"/>
              </a:solidFill>
            </a:rPr>
            <a:t>：</a:t>
          </a:r>
        </a:p>
      </xdr:txBody>
    </xdr:sp>
    <xdr:clientData/>
  </xdr:twoCellAnchor>
  <xdr:twoCellAnchor>
    <xdr:from>
      <xdr:col>1</xdr:col>
      <xdr:colOff>100853</xdr:colOff>
      <xdr:row>65</xdr:row>
      <xdr:rowOff>23530</xdr:rowOff>
    </xdr:from>
    <xdr:to>
      <xdr:col>10</xdr:col>
      <xdr:colOff>1075765</xdr:colOff>
      <xdr:row>95</xdr:row>
      <xdr:rowOff>149411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54990ED-9961-912C-6AB2-36DA0BF39D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54251</xdr:colOff>
      <xdr:row>36</xdr:row>
      <xdr:rowOff>34372</xdr:rowOff>
    </xdr:from>
    <xdr:to>
      <xdr:col>3</xdr:col>
      <xdr:colOff>704851</xdr:colOff>
      <xdr:row>48</xdr:row>
      <xdr:rowOff>47625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25625F6-59A8-440B-963C-9735F7C2EA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33130</xdr:colOff>
      <xdr:row>38</xdr:row>
      <xdr:rowOff>140804</xdr:rowOff>
    </xdr:from>
    <xdr:to>
      <xdr:col>6</xdr:col>
      <xdr:colOff>737152</xdr:colOff>
      <xdr:row>48</xdr:row>
      <xdr:rowOff>207064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C5FE92F-D9A4-4A51-BBC9-40B15304A6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811694</xdr:colOff>
      <xdr:row>38</xdr:row>
      <xdr:rowOff>107675</xdr:rowOff>
    </xdr:from>
    <xdr:to>
      <xdr:col>8</xdr:col>
      <xdr:colOff>819978</xdr:colOff>
      <xdr:row>48</xdr:row>
      <xdr:rowOff>198784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20201C21-335A-498E-9F52-4C846D560F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107672</xdr:colOff>
      <xdr:row>38</xdr:row>
      <xdr:rowOff>115957</xdr:rowOff>
    </xdr:from>
    <xdr:to>
      <xdr:col>10</xdr:col>
      <xdr:colOff>778566</xdr:colOff>
      <xdr:row>48</xdr:row>
      <xdr:rowOff>207065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57342D43-13E5-4998-B93B-FE7936C231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19050</xdr:colOff>
      <xdr:row>18</xdr:row>
      <xdr:rowOff>57150</xdr:rowOff>
    </xdr:from>
    <xdr:to>
      <xdr:col>10</xdr:col>
      <xdr:colOff>762000</xdr:colOff>
      <xdr:row>35</xdr:row>
      <xdr:rowOff>221145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E539893B-F31B-4724-A867-1BCFFBD3A8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19877</xdr:colOff>
      <xdr:row>18</xdr:row>
      <xdr:rowOff>38100</xdr:rowOff>
    </xdr:from>
    <xdr:to>
      <xdr:col>10</xdr:col>
      <xdr:colOff>732182</xdr:colOff>
      <xdr:row>35</xdr:row>
      <xdr:rowOff>202095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B32D4EF-CCD4-4A5A-B0AE-A3EE21E65D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33130</xdr:colOff>
      <xdr:row>38</xdr:row>
      <xdr:rowOff>140804</xdr:rowOff>
    </xdr:from>
    <xdr:to>
      <xdr:col>6</xdr:col>
      <xdr:colOff>737152</xdr:colOff>
      <xdr:row>48</xdr:row>
      <xdr:rowOff>207064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BFE81AF7-D053-4295-8D6B-5606FE2CEB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811694</xdr:colOff>
      <xdr:row>38</xdr:row>
      <xdr:rowOff>107675</xdr:rowOff>
    </xdr:from>
    <xdr:to>
      <xdr:col>8</xdr:col>
      <xdr:colOff>819978</xdr:colOff>
      <xdr:row>48</xdr:row>
      <xdr:rowOff>198784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EEDBEF7A-795B-495A-8B90-1A14DFE8D7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107672</xdr:colOff>
      <xdr:row>38</xdr:row>
      <xdr:rowOff>115957</xdr:rowOff>
    </xdr:from>
    <xdr:to>
      <xdr:col>10</xdr:col>
      <xdr:colOff>778566</xdr:colOff>
      <xdr:row>48</xdr:row>
      <xdr:rowOff>207065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714D21B3-C139-4B66-8F29-8900DF43F1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63500</xdr:colOff>
      <xdr:row>35</xdr:row>
      <xdr:rowOff>228600</xdr:rowOff>
    </xdr:from>
    <xdr:to>
      <xdr:col>3</xdr:col>
      <xdr:colOff>714100</xdr:colOff>
      <xdr:row>48</xdr:row>
      <xdr:rowOff>553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A0ED114A-48B7-E34B-9C14-1B238A65A5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54251</xdr:colOff>
      <xdr:row>36</xdr:row>
      <xdr:rowOff>34372</xdr:rowOff>
    </xdr:from>
    <xdr:to>
      <xdr:col>3</xdr:col>
      <xdr:colOff>704851</xdr:colOff>
      <xdr:row>48</xdr:row>
      <xdr:rowOff>47625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D799CFE-6267-4449-AB02-B8C4C87A61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33130</xdr:colOff>
      <xdr:row>38</xdr:row>
      <xdr:rowOff>140804</xdr:rowOff>
    </xdr:from>
    <xdr:to>
      <xdr:col>6</xdr:col>
      <xdr:colOff>737152</xdr:colOff>
      <xdr:row>48</xdr:row>
      <xdr:rowOff>207064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5DF68A1-A025-46FB-8A31-2FD4A26A33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811694</xdr:colOff>
      <xdr:row>38</xdr:row>
      <xdr:rowOff>107675</xdr:rowOff>
    </xdr:from>
    <xdr:to>
      <xdr:col>8</xdr:col>
      <xdr:colOff>819978</xdr:colOff>
      <xdr:row>48</xdr:row>
      <xdr:rowOff>198784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4D0C885B-C51B-493B-9C2B-DA0C2B06DA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107672</xdr:colOff>
      <xdr:row>38</xdr:row>
      <xdr:rowOff>115957</xdr:rowOff>
    </xdr:from>
    <xdr:to>
      <xdr:col>10</xdr:col>
      <xdr:colOff>778566</xdr:colOff>
      <xdr:row>48</xdr:row>
      <xdr:rowOff>207065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96F41E7-E61A-4213-8039-0B69568675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28575</xdr:colOff>
      <xdr:row>18</xdr:row>
      <xdr:rowOff>47624</xdr:rowOff>
    </xdr:from>
    <xdr:to>
      <xdr:col>10</xdr:col>
      <xdr:colOff>740880</xdr:colOff>
      <xdr:row>35</xdr:row>
      <xdr:rowOff>180975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7B44DC63-0D52-4DE3-9AF6-BDE96C2CBD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54251</xdr:colOff>
      <xdr:row>36</xdr:row>
      <xdr:rowOff>34372</xdr:rowOff>
    </xdr:from>
    <xdr:to>
      <xdr:col>3</xdr:col>
      <xdr:colOff>704851</xdr:colOff>
      <xdr:row>48</xdr:row>
      <xdr:rowOff>47625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9BE2C6B-70C0-4AC1-BCD8-D9C1CB722A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33130</xdr:colOff>
      <xdr:row>38</xdr:row>
      <xdr:rowOff>140804</xdr:rowOff>
    </xdr:from>
    <xdr:to>
      <xdr:col>6</xdr:col>
      <xdr:colOff>737152</xdr:colOff>
      <xdr:row>48</xdr:row>
      <xdr:rowOff>207064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69E94D6D-3817-4767-92BD-F1D8A530B9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811694</xdr:colOff>
      <xdr:row>38</xdr:row>
      <xdr:rowOff>107675</xdr:rowOff>
    </xdr:from>
    <xdr:to>
      <xdr:col>8</xdr:col>
      <xdr:colOff>819978</xdr:colOff>
      <xdr:row>48</xdr:row>
      <xdr:rowOff>198784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1F3F7A7E-C5B0-473F-A532-64C46F8183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107672</xdr:colOff>
      <xdr:row>38</xdr:row>
      <xdr:rowOff>115957</xdr:rowOff>
    </xdr:from>
    <xdr:to>
      <xdr:col>10</xdr:col>
      <xdr:colOff>778566</xdr:colOff>
      <xdr:row>48</xdr:row>
      <xdr:rowOff>207065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6044629-7194-471A-922D-1E4F14B758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9524</xdr:colOff>
      <xdr:row>18</xdr:row>
      <xdr:rowOff>38100</xdr:rowOff>
    </xdr:from>
    <xdr:to>
      <xdr:col>10</xdr:col>
      <xdr:colOff>752474</xdr:colOff>
      <xdr:row>35</xdr:row>
      <xdr:rowOff>202095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8BF8C258-F20F-435F-87AB-26712BE160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54251</xdr:colOff>
      <xdr:row>36</xdr:row>
      <xdr:rowOff>34372</xdr:rowOff>
    </xdr:from>
    <xdr:to>
      <xdr:col>3</xdr:col>
      <xdr:colOff>704851</xdr:colOff>
      <xdr:row>48</xdr:row>
      <xdr:rowOff>47625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F082406-1109-48A7-995C-57B630560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33130</xdr:colOff>
      <xdr:row>38</xdr:row>
      <xdr:rowOff>140804</xdr:rowOff>
    </xdr:from>
    <xdr:to>
      <xdr:col>6</xdr:col>
      <xdr:colOff>737152</xdr:colOff>
      <xdr:row>48</xdr:row>
      <xdr:rowOff>207064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B567F6A0-152B-4EE5-BC89-1BC20AB6FB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811694</xdr:colOff>
      <xdr:row>38</xdr:row>
      <xdr:rowOff>107675</xdr:rowOff>
    </xdr:from>
    <xdr:to>
      <xdr:col>8</xdr:col>
      <xdr:colOff>819978</xdr:colOff>
      <xdr:row>48</xdr:row>
      <xdr:rowOff>198784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B665213-6DBE-41DD-B123-4912A3982F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107672</xdr:colOff>
      <xdr:row>38</xdr:row>
      <xdr:rowOff>115957</xdr:rowOff>
    </xdr:from>
    <xdr:to>
      <xdr:col>10</xdr:col>
      <xdr:colOff>778566</xdr:colOff>
      <xdr:row>48</xdr:row>
      <xdr:rowOff>207065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6178DC1B-7080-47BF-AA7C-B1F525524A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19050</xdr:colOff>
      <xdr:row>18</xdr:row>
      <xdr:rowOff>38100</xdr:rowOff>
    </xdr:from>
    <xdr:to>
      <xdr:col>10</xdr:col>
      <xdr:colOff>762000</xdr:colOff>
      <xdr:row>35</xdr:row>
      <xdr:rowOff>202095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3A59A8E1-A68A-4797-B1E8-99A6A04477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54251</xdr:colOff>
      <xdr:row>36</xdr:row>
      <xdr:rowOff>34372</xdr:rowOff>
    </xdr:from>
    <xdr:to>
      <xdr:col>3</xdr:col>
      <xdr:colOff>704851</xdr:colOff>
      <xdr:row>48</xdr:row>
      <xdr:rowOff>47625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72E65BA-7BF6-435B-AFE1-E3A4A9DD6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33130</xdr:colOff>
      <xdr:row>38</xdr:row>
      <xdr:rowOff>140804</xdr:rowOff>
    </xdr:from>
    <xdr:to>
      <xdr:col>6</xdr:col>
      <xdr:colOff>737152</xdr:colOff>
      <xdr:row>48</xdr:row>
      <xdr:rowOff>207064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6CD7C0F9-FAFD-4CC2-8FE9-7D0E28B57D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811694</xdr:colOff>
      <xdr:row>38</xdr:row>
      <xdr:rowOff>107675</xdr:rowOff>
    </xdr:from>
    <xdr:to>
      <xdr:col>8</xdr:col>
      <xdr:colOff>819978</xdr:colOff>
      <xdr:row>48</xdr:row>
      <xdr:rowOff>198784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1D1035D0-867A-40BD-A970-8F70C7928E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107672</xdr:colOff>
      <xdr:row>38</xdr:row>
      <xdr:rowOff>115957</xdr:rowOff>
    </xdr:from>
    <xdr:to>
      <xdr:col>10</xdr:col>
      <xdr:colOff>778566</xdr:colOff>
      <xdr:row>48</xdr:row>
      <xdr:rowOff>207065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FF0ECCB4-4EE3-47C9-8790-F67B15514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38100</xdr:colOff>
      <xdr:row>18</xdr:row>
      <xdr:rowOff>28575</xdr:rowOff>
    </xdr:from>
    <xdr:to>
      <xdr:col>10</xdr:col>
      <xdr:colOff>781050</xdr:colOff>
      <xdr:row>35</xdr:row>
      <xdr:rowOff>192570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C8238AEF-50A5-46AC-801E-015D404D38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54251</xdr:colOff>
      <xdr:row>36</xdr:row>
      <xdr:rowOff>34372</xdr:rowOff>
    </xdr:from>
    <xdr:to>
      <xdr:col>3</xdr:col>
      <xdr:colOff>704851</xdr:colOff>
      <xdr:row>48</xdr:row>
      <xdr:rowOff>47625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F04C8DE-C074-43CF-BD72-D2B3A19F60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33130</xdr:colOff>
      <xdr:row>38</xdr:row>
      <xdr:rowOff>140804</xdr:rowOff>
    </xdr:from>
    <xdr:to>
      <xdr:col>6</xdr:col>
      <xdr:colOff>737152</xdr:colOff>
      <xdr:row>48</xdr:row>
      <xdr:rowOff>207064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CC6241A7-C23D-48E3-8ADC-54A70A4600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811694</xdr:colOff>
      <xdr:row>38</xdr:row>
      <xdr:rowOff>107675</xdr:rowOff>
    </xdr:from>
    <xdr:to>
      <xdr:col>8</xdr:col>
      <xdr:colOff>819978</xdr:colOff>
      <xdr:row>48</xdr:row>
      <xdr:rowOff>198784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5F444315-230C-4156-AEB5-237C248992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107672</xdr:colOff>
      <xdr:row>38</xdr:row>
      <xdr:rowOff>115957</xdr:rowOff>
    </xdr:from>
    <xdr:to>
      <xdr:col>10</xdr:col>
      <xdr:colOff>778566</xdr:colOff>
      <xdr:row>48</xdr:row>
      <xdr:rowOff>207065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24A038E-AFF2-4308-9C9A-13E695C56D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38100</xdr:colOff>
      <xdr:row>18</xdr:row>
      <xdr:rowOff>57150</xdr:rowOff>
    </xdr:from>
    <xdr:to>
      <xdr:col>10</xdr:col>
      <xdr:colOff>781050</xdr:colOff>
      <xdr:row>35</xdr:row>
      <xdr:rowOff>221145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80C429CF-D8FF-4D7F-8762-E6DC9568B6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54251</xdr:colOff>
      <xdr:row>36</xdr:row>
      <xdr:rowOff>34372</xdr:rowOff>
    </xdr:from>
    <xdr:to>
      <xdr:col>3</xdr:col>
      <xdr:colOff>704851</xdr:colOff>
      <xdr:row>48</xdr:row>
      <xdr:rowOff>47625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F28C0BA-AC7B-4BA6-AFD6-37921A7AC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33130</xdr:colOff>
      <xdr:row>38</xdr:row>
      <xdr:rowOff>140804</xdr:rowOff>
    </xdr:from>
    <xdr:to>
      <xdr:col>6</xdr:col>
      <xdr:colOff>737152</xdr:colOff>
      <xdr:row>48</xdr:row>
      <xdr:rowOff>207064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FE4E2B2A-C4B2-4C23-B5FF-C3F6A5272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811694</xdr:colOff>
      <xdr:row>38</xdr:row>
      <xdr:rowOff>107675</xdr:rowOff>
    </xdr:from>
    <xdr:to>
      <xdr:col>8</xdr:col>
      <xdr:colOff>819978</xdr:colOff>
      <xdr:row>48</xdr:row>
      <xdr:rowOff>198784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C2D2BBC4-DCC2-4DF4-999B-4D33754F2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107672</xdr:colOff>
      <xdr:row>38</xdr:row>
      <xdr:rowOff>115957</xdr:rowOff>
    </xdr:from>
    <xdr:to>
      <xdr:col>10</xdr:col>
      <xdr:colOff>778566</xdr:colOff>
      <xdr:row>48</xdr:row>
      <xdr:rowOff>207065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5F3A5819-E795-4097-BB91-668C1EC71D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38100</xdr:colOff>
      <xdr:row>18</xdr:row>
      <xdr:rowOff>38100</xdr:rowOff>
    </xdr:from>
    <xdr:to>
      <xdr:col>10</xdr:col>
      <xdr:colOff>781050</xdr:colOff>
      <xdr:row>35</xdr:row>
      <xdr:rowOff>202095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4CC811DB-98DE-4482-AFF9-201EAE6939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ri-mama.com/excel-kakeibo-2023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inokoto.com/2023-05-03/" TargetMode="External"/><Relationship Id="rId13" Type="http://schemas.openxmlformats.org/officeDocument/2006/relationships/hyperlink" Target="https://www.hinokoto.com/2023-09-18/" TargetMode="External"/><Relationship Id="rId3" Type="http://schemas.openxmlformats.org/officeDocument/2006/relationships/hyperlink" Target="https://www.hinokoto.com/2023-01-09/" TargetMode="External"/><Relationship Id="rId7" Type="http://schemas.openxmlformats.org/officeDocument/2006/relationships/hyperlink" Target="https://www.hinokoto.com/2023-04-29/" TargetMode="External"/><Relationship Id="rId12" Type="http://schemas.openxmlformats.org/officeDocument/2006/relationships/hyperlink" Target="https://www.hinokoto.com/2023-08-11/" TargetMode="External"/><Relationship Id="rId17" Type="http://schemas.openxmlformats.org/officeDocument/2006/relationships/printerSettings" Target="../printerSettings/printerSettings17.bin"/><Relationship Id="rId2" Type="http://schemas.openxmlformats.org/officeDocument/2006/relationships/hyperlink" Target="https://www.hinokoto.com/2023-01-02/" TargetMode="External"/><Relationship Id="rId16" Type="http://schemas.openxmlformats.org/officeDocument/2006/relationships/hyperlink" Target="https://www.hinokoto.com/2023-11-03/" TargetMode="External"/><Relationship Id="rId1" Type="http://schemas.openxmlformats.org/officeDocument/2006/relationships/hyperlink" Target="https://www.hinokoto.com/2023-01-01/" TargetMode="External"/><Relationship Id="rId6" Type="http://schemas.openxmlformats.org/officeDocument/2006/relationships/hyperlink" Target="https://www.hinokoto.com/2023-03-21/" TargetMode="External"/><Relationship Id="rId11" Type="http://schemas.openxmlformats.org/officeDocument/2006/relationships/hyperlink" Target="https://www.hinokoto.com/2023-07-17/" TargetMode="External"/><Relationship Id="rId5" Type="http://schemas.openxmlformats.org/officeDocument/2006/relationships/hyperlink" Target="https://www.hinokoto.com/2023-02-23/" TargetMode="External"/><Relationship Id="rId15" Type="http://schemas.openxmlformats.org/officeDocument/2006/relationships/hyperlink" Target="https://www.hinokoto.com/2023-10-09/" TargetMode="External"/><Relationship Id="rId10" Type="http://schemas.openxmlformats.org/officeDocument/2006/relationships/hyperlink" Target="https://www.hinokoto.com/2023-05-05/" TargetMode="External"/><Relationship Id="rId4" Type="http://schemas.openxmlformats.org/officeDocument/2006/relationships/hyperlink" Target="https://www.hinokoto.com/2023-02-11/" TargetMode="External"/><Relationship Id="rId9" Type="http://schemas.openxmlformats.org/officeDocument/2006/relationships/hyperlink" Target="https://www.hinokoto.com/2023-05-04/" TargetMode="External"/><Relationship Id="rId14" Type="http://schemas.openxmlformats.org/officeDocument/2006/relationships/hyperlink" Target="https://www.hinokoto.com/2023-09-23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1FAF1-8243-4EE4-9C87-2A18ECD30146}">
  <sheetPr>
    <tabColor theme="9" tint="0.59999389629810485"/>
  </sheetPr>
  <dimension ref="B2:R55"/>
  <sheetViews>
    <sheetView showGridLines="0" tabSelected="1" workbookViewId="0"/>
  </sheetViews>
  <sheetFormatPr defaultColWidth="8.875" defaultRowHeight="18.75"/>
  <cols>
    <col min="1" max="1" width="3.625" customWidth="1"/>
    <col min="2" max="2" width="7.875" customWidth="1"/>
    <col min="3" max="3" width="9" customWidth="1"/>
    <col min="4" max="4" width="9.125" bestFit="1" customWidth="1"/>
    <col min="5" max="5" width="11.375" customWidth="1"/>
    <col min="6" max="6" width="5.625" customWidth="1"/>
    <col min="7" max="7" width="7.625" customWidth="1"/>
    <col min="8" max="9" width="8.625" customWidth="1"/>
    <col min="10" max="10" width="8.125" customWidth="1"/>
    <col min="11" max="11" width="7.625" customWidth="1"/>
    <col min="12" max="12" width="9" customWidth="1"/>
    <col min="13" max="13" width="10" customWidth="1"/>
    <col min="14" max="14" width="11.125" bestFit="1" customWidth="1"/>
    <col min="15" max="15" width="11.625" customWidth="1"/>
    <col min="16" max="16" width="11.125" bestFit="1" customWidth="1"/>
  </cols>
  <sheetData>
    <row r="2" spans="2:18">
      <c r="B2" s="115" t="s">
        <v>169</v>
      </c>
      <c r="C2" s="196"/>
    </row>
    <row r="4" spans="2:18">
      <c r="B4" s="304" t="s">
        <v>10</v>
      </c>
      <c r="C4" s="305"/>
      <c r="D4" s="49"/>
      <c r="E4" s="331" t="s">
        <v>36</v>
      </c>
      <c r="F4" s="332"/>
      <c r="G4" s="50"/>
      <c r="H4" s="304" t="s">
        <v>0</v>
      </c>
      <c r="I4" s="305"/>
      <c r="K4" s="304" t="s">
        <v>34</v>
      </c>
      <c r="L4" s="305"/>
      <c r="M4" s="9"/>
      <c r="N4" s="304" t="s">
        <v>35</v>
      </c>
      <c r="O4" s="305"/>
      <c r="Q4" s="308" t="s">
        <v>86</v>
      </c>
      <c r="R4" s="309"/>
    </row>
    <row r="5" spans="2:18">
      <c r="B5" s="300" t="s">
        <v>49</v>
      </c>
      <c r="C5" s="301"/>
      <c r="D5" s="98"/>
      <c r="E5" s="306" t="s">
        <v>30</v>
      </c>
      <c r="F5" s="307"/>
      <c r="G5" s="99"/>
      <c r="H5" s="300" t="s">
        <v>52</v>
      </c>
      <c r="I5" s="301"/>
      <c r="J5" s="100"/>
      <c r="K5" s="300" t="s">
        <v>56</v>
      </c>
      <c r="L5" s="301"/>
      <c r="M5" s="100"/>
      <c r="N5" s="300" t="s">
        <v>48</v>
      </c>
      <c r="O5" s="301"/>
      <c r="Q5" s="118">
        <v>1</v>
      </c>
      <c r="R5" s="119" t="s">
        <v>88</v>
      </c>
    </row>
    <row r="6" spans="2:18">
      <c r="B6" s="296" t="s">
        <v>57</v>
      </c>
      <c r="C6" s="297"/>
      <c r="D6" s="98"/>
      <c r="E6" s="302" t="s">
        <v>31</v>
      </c>
      <c r="F6" s="303"/>
      <c r="G6" s="99"/>
      <c r="H6" s="296" t="s">
        <v>60</v>
      </c>
      <c r="I6" s="297"/>
      <c r="J6" s="100"/>
      <c r="K6" s="296" t="s">
        <v>61</v>
      </c>
      <c r="L6" s="297"/>
      <c r="M6" s="100"/>
      <c r="N6" s="296" t="s">
        <v>67</v>
      </c>
      <c r="O6" s="297"/>
    </row>
    <row r="7" spans="2:18">
      <c r="B7" s="296" t="s">
        <v>58</v>
      </c>
      <c r="C7" s="297"/>
      <c r="D7" s="98"/>
      <c r="E7" s="302" t="s">
        <v>29</v>
      </c>
      <c r="F7" s="303"/>
      <c r="G7" s="99"/>
      <c r="H7" s="296"/>
      <c r="I7" s="297"/>
      <c r="J7" s="100"/>
      <c r="K7" s="296" t="s">
        <v>62</v>
      </c>
      <c r="L7" s="297"/>
      <c r="M7" s="100"/>
      <c r="N7" s="296" t="s">
        <v>68</v>
      </c>
      <c r="O7" s="297"/>
    </row>
    <row r="8" spans="2:18">
      <c r="B8" s="296" t="s">
        <v>59</v>
      </c>
      <c r="C8" s="297"/>
      <c r="D8" s="98"/>
      <c r="E8" s="302" t="s">
        <v>32</v>
      </c>
      <c r="F8" s="303"/>
      <c r="G8" s="99"/>
      <c r="H8" s="296"/>
      <c r="I8" s="297"/>
      <c r="J8" s="100"/>
      <c r="K8" s="296" t="s">
        <v>63</v>
      </c>
      <c r="L8" s="297"/>
      <c r="M8" s="100"/>
      <c r="N8" s="296" t="s">
        <v>69</v>
      </c>
      <c r="O8" s="297"/>
    </row>
    <row r="9" spans="2:18">
      <c r="B9" s="296"/>
      <c r="C9" s="297"/>
      <c r="D9" s="98"/>
      <c r="E9" s="302" t="s">
        <v>33</v>
      </c>
      <c r="F9" s="303"/>
      <c r="G9" s="99"/>
      <c r="H9" s="296"/>
      <c r="I9" s="297"/>
      <c r="J9" s="100"/>
      <c r="K9" s="296" t="s">
        <v>64</v>
      </c>
      <c r="L9" s="297"/>
      <c r="M9" s="100"/>
      <c r="N9" s="296" t="s">
        <v>70</v>
      </c>
      <c r="O9" s="297"/>
    </row>
    <row r="10" spans="2:18">
      <c r="B10" s="296"/>
      <c r="C10" s="297"/>
      <c r="D10" s="98"/>
      <c r="E10" s="296"/>
      <c r="F10" s="297"/>
      <c r="G10" s="99"/>
      <c r="H10" s="296"/>
      <c r="I10" s="297"/>
      <c r="J10" s="100"/>
      <c r="K10" s="296" t="s">
        <v>65</v>
      </c>
      <c r="L10" s="297"/>
      <c r="M10" s="100"/>
      <c r="N10" s="296" t="s">
        <v>71</v>
      </c>
      <c r="O10" s="297"/>
    </row>
    <row r="11" spans="2:18">
      <c r="B11" s="296"/>
      <c r="C11" s="297"/>
      <c r="D11" s="98"/>
      <c r="E11" s="296"/>
      <c r="F11" s="297"/>
      <c r="G11" s="99"/>
      <c r="H11" s="296"/>
      <c r="I11" s="297"/>
      <c r="J11" s="100"/>
      <c r="K11" s="296" t="s">
        <v>66</v>
      </c>
      <c r="L11" s="297"/>
      <c r="M11" s="100"/>
      <c r="N11" s="296" t="s">
        <v>72</v>
      </c>
      <c r="O11" s="297"/>
    </row>
    <row r="12" spans="2:18">
      <c r="B12" s="296"/>
      <c r="C12" s="297"/>
      <c r="D12" s="98"/>
      <c r="E12" s="296"/>
      <c r="F12" s="297"/>
      <c r="G12" s="99"/>
      <c r="H12" s="296"/>
      <c r="I12" s="297"/>
      <c r="J12" s="100"/>
      <c r="K12" s="296"/>
      <c r="L12" s="297"/>
      <c r="M12" s="100"/>
      <c r="N12" s="296"/>
      <c r="O12" s="297"/>
    </row>
    <row r="13" spans="2:18">
      <c r="B13" s="296"/>
      <c r="C13" s="297"/>
      <c r="D13" s="98"/>
      <c r="E13" s="296"/>
      <c r="F13" s="297"/>
      <c r="G13" s="99"/>
      <c r="H13" s="296"/>
      <c r="I13" s="297"/>
      <c r="J13" s="101"/>
      <c r="K13" s="296"/>
      <c r="L13" s="297"/>
      <c r="M13" s="100"/>
      <c r="N13" s="296"/>
      <c r="O13" s="297"/>
    </row>
    <row r="14" spans="2:18">
      <c r="B14" s="296"/>
      <c r="C14" s="297"/>
      <c r="D14" s="98"/>
      <c r="E14" s="296"/>
      <c r="F14" s="297"/>
      <c r="G14" s="99"/>
      <c r="H14" s="296"/>
      <c r="I14" s="297"/>
      <c r="J14" s="100"/>
      <c r="K14" s="296"/>
      <c r="L14" s="297"/>
      <c r="M14" s="100"/>
      <c r="N14" s="296"/>
      <c r="O14" s="297"/>
    </row>
    <row r="15" spans="2:18">
      <c r="B15" s="298"/>
      <c r="C15" s="299"/>
      <c r="D15" s="98"/>
      <c r="E15" s="298"/>
      <c r="F15" s="299"/>
      <c r="G15" s="102"/>
      <c r="H15" s="298"/>
      <c r="I15" s="299"/>
      <c r="J15" s="100"/>
      <c r="K15" s="298"/>
      <c r="L15" s="299"/>
      <c r="M15" s="100"/>
      <c r="N15" s="298"/>
      <c r="O15" s="299"/>
    </row>
    <row r="17" spans="2:16">
      <c r="B17" t="s">
        <v>127</v>
      </c>
    </row>
    <row r="18" spans="2:16">
      <c r="B18" t="s">
        <v>76</v>
      </c>
    </row>
    <row r="19" spans="2:16">
      <c r="B19" t="s">
        <v>126</v>
      </c>
    </row>
    <row r="21" spans="2:16">
      <c r="B21" s="115" t="s">
        <v>53</v>
      </c>
    </row>
    <row r="22" spans="2:16" ht="19.5" thickBot="1"/>
    <row r="23" spans="2:16" ht="18" customHeight="1" thickTop="1">
      <c r="B23" s="156" t="s">
        <v>17</v>
      </c>
      <c r="C23" s="170"/>
      <c r="D23" s="171">
        <v>5000</v>
      </c>
      <c r="E23" s="172">
        <v>50000</v>
      </c>
      <c r="F23" s="170"/>
      <c r="G23" s="171">
        <v>0</v>
      </c>
      <c r="H23" s="172">
        <v>0</v>
      </c>
      <c r="I23" s="170"/>
      <c r="J23" s="171">
        <v>0</v>
      </c>
      <c r="K23" s="172">
        <v>0</v>
      </c>
      <c r="L23" s="170"/>
      <c r="M23" s="171">
        <v>0</v>
      </c>
      <c r="N23" s="173">
        <v>0</v>
      </c>
      <c r="O23" s="174">
        <f>0+SUM(N26:N91)</f>
        <v>0</v>
      </c>
      <c r="P23" s="175">
        <f>0+SUM(O26:O100)</f>
        <v>50000</v>
      </c>
    </row>
    <row r="24" spans="2:16" ht="18" customHeight="1">
      <c r="B24" s="157" t="s">
        <v>106</v>
      </c>
      <c r="C24" s="326" t="s">
        <v>124</v>
      </c>
      <c r="D24" s="327"/>
      <c r="E24" s="328"/>
      <c r="F24" s="326" t="s">
        <v>73</v>
      </c>
      <c r="G24" s="327"/>
      <c r="H24" s="328"/>
      <c r="I24" s="326" t="s">
        <v>74</v>
      </c>
      <c r="J24" s="327"/>
      <c r="K24" s="328"/>
      <c r="L24" s="326" t="s">
        <v>75</v>
      </c>
      <c r="M24" s="327"/>
      <c r="N24" s="328"/>
      <c r="O24" s="329" t="s">
        <v>17</v>
      </c>
      <c r="P24" s="330"/>
    </row>
    <row r="25" spans="2:16" ht="18" customHeight="1" thickBot="1">
      <c r="B25" s="158"/>
      <c r="C25" s="176" t="s">
        <v>121</v>
      </c>
      <c r="D25" s="177" t="s">
        <v>40</v>
      </c>
      <c r="E25" s="178" t="s">
        <v>9</v>
      </c>
      <c r="F25" s="176" t="s">
        <v>121</v>
      </c>
      <c r="G25" s="177" t="s">
        <v>40</v>
      </c>
      <c r="H25" s="178" t="s">
        <v>9</v>
      </c>
      <c r="I25" s="176" t="s">
        <v>121</v>
      </c>
      <c r="J25" s="177" t="s">
        <v>40</v>
      </c>
      <c r="K25" s="178" t="s">
        <v>9</v>
      </c>
      <c r="L25" s="176" t="s">
        <v>121</v>
      </c>
      <c r="M25" s="177" t="s">
        <v>40</v>
      </c>
      <c r="N25" s="178" t="s">
        <v>9</v>
      </c>
      <c r="O25" s="179" t="s">
        <v>40</v>
      </c>
      <c r="P25" s="180" t="s">
        <v>9</v>
      </c>
    </row>
    <row r="26" spans="2:16" ht="18" customHeight="1" thickTop="1">
      <c r="B26" s="310" t="s">
        <v>107</v>
      </c>
      <c r="C26" s="181" t="s">
        <v>125</v>
      </c>
      <c r="D26" s="182">
        <v>50000</v>
      </c>
      <c r="E26" s="183">
        <v>50000</v>
      </c>
      <c r="F26" s="181"/>
      <c r="G26" s="182"/>
      <c r="H26" s="183"/>
      <c r="I26" s="181"/>
      <c r="J26" s="182"/>
      <c r="K26" s="183"/>
      <c r="L26" s="181"/>
      <c r="M26" s="182"/>
      <c r="N26" s="184"/>
      <c r="O26" s="313">
        <f>0+SUM(D31,G31,J31,M31)</f>
        <v>50000</v>
      </c>
      <c r="P26" s="316">
        <f>0+SUM(E31,H31,K31,N31,)</f>
        <v>50000</v>
      </c>
    </row>
    <row r="27" spans="2:16" ht="18" customHeight="1">
      <c r="B27" s="311"/>
      <c r="C27" s="185"/>
      <c r="D27" s="186"/>
      <c r="E27" s="187"/>
      <c r="F27" s="185"/>
      <c r="G27" s="186"/>
      <c r="H27" s="187"/>
      <c r="I27" s="185"/>
      <c r="J27" s="186"/>
      <c r="K27" s="187"/>
      <c r="L27" s="185"/>
      <c r="M27" s="186"/>
      <c r="N27" s="188"/>
      <c r="O27" s="314"/>
      <c r="P27" s="317"/>
    </row>
    <row r="28" spans="2:16" ht="18" customHeight="1">
      <c r="B28" s="311"/>
      <c r="C28" s="189"/>
      <c r="D28" s="190"/>
      <c r="E28" s="191"/>
      <c r="F28" s="189"/>
      <c r="G28" s="190"/>
      <c r="H28" s="191"/>
      <c r="I28" s="189"/>
      <c r="J28" s="190"/>
      <c r="K28" s="191"/>
      <c r="L28" s="189"/>
      <c r="M28" s="190"/>
      <c r="N28" s="192"/>
      <c r="O28" s="314"/>
      <c r="P28" s="317"/>
    </row>
    <row r="29" spans="2:16" ht="18" customHeight="1">
      <c r="B29" s="311"/>
      <c r="C29" s="185"/>
      <c r="D29" s="186"/>
      <c r="E29" s="187"/>
      <c r="F29" s="185"/>
      <c r="G29" s="186"/>
      <c r="H29" s="187"/>
      <c r="I29" s="185"/>
      <c r="J29" s="186"/>
      <c r="K29" s="187"/>
      <c r="L29" s="185"/>
      <c r="M29" s="186"/>
      <c r="N29" s="188"/>
      <c r="O29" s="314"/>
      <c r="P29" s="317"/>
    </row>
    <row r="30" spans="2:16" ht="18" customHeight="1">
      <c r="B30" s="311"/>
      <c r="C30" s="189"/>
      <c r="D30" s="190"/>
      <c r="E30" s="191"/>
      <c r="F30" s="189"/>
      <c r="G30" s="190"/>
      <c r="H30" s="191"/>
      <c r="I30" s="189"/>
      <c r="J30" s="190"/>
      <c r="K30" s="191"/>
      <c r="L30" s="189"/>
      <c r="M30" s="190"/>
      <c r="N30" s="192"/>
      <c r="O30" s="314"/>
      <c r="P30" s="317"/>
    </row>
    <row r="31" spans="2:16" ht="18" customHeight="1" thickBot="1">
      <c r="B31" s="312"/>
      <c r="C31" s="193" t="s">
        <v>122</v>
      </c>
      <c r="D31" s="194">
        <f>SUM(D26:D30)</f>
        <v>50000</v>
      </c>
      <c r="E31" s="195">
        <f>SUM(E26:E30)</f>
        <v>50000</v>
      </c>
      <c r="F31" s="193" t="s">
        <v>122</v>
      </c>
      <c r="G31" s="194">
        <f>SUM(G26:G30)</f>
        <v>0</v>
      </c>
      <c r="H31" s="195">
        <f>SUM(H26:H30)</f>
        <v>0</v>
      </c>
      <c r="I31" s="193" t="s">
        <v>122</v>
      </c>
      <c r="J31" s="194">
        <f>SUM(J26:J30)</f>
        <v>0</v>
      </c>
      <c r="K31" s="195">
        <f>SUM(K26:K30)</f>
        <v>0</v>
      </c>
      <c r="L31" s="193" t="s">
        <v>122</v>
      </c>
      <c r="M31" s="194">
        <f>SUM(M26:M30)</f>
        <v>0</v>
      </c>
      <c r="N31" s="195">
        <f>SUM(N26:N30)</f>
        <v>0</v>
      </c>
      <c r="O31" s="315"/>
      <c r="P31" s="318"/>
    </row>
    <row r="32" spans="2:16" ht="18" customHeight="1" thickTop="1">
      <c r="B32" s="319" t="s">
        <v>5</v>
      </c>
      <c r="C32" s="163"/>
      <c r="D32" s="164"/>
      <c r="E32" s="165"/>
      <c r="F32" s="163"/>
      <c r="G32" s="164"/>
      <c r="H32" s="165"/>
      <c r="I32" s="163"/>
      <c r="J32" s="164"/>
      <c r="K32" s="165"/>
      <c r="L32" s="163"/>
      <c r="M32" s="164"/>
      <c r="N32" s="166"/>
      <c r="O32" s="320">
        <f>0+SUM(D37,G37,J37,M37)</f>
        <v>0</v>
      </c>
      <c r="P32" s="323">
        <f t="shared" ref="P32" si="0">0+SUM(E37,H37,K37,N37,)</f>
        <v>0</v>
      </c>
    </row>
    <row r="33" spans="2:16" ht="18" customHeight="1">
      <c r="B33" s="311"/>
      <c r="C33" s="159"/>
      <c r="D33" s="160"/>
      <c r="E33" s="161"/>
      <c r="F33" s="159"/>
      <c r="G33" s="160"/>
      <c r="H33" s="161"/>
      <c r="I33" s="159"/>
      <c r="J33" s="160"/>
      <c r="K33" s="161"/>
      <c r="L33" s="159"/>
      <c r="M33" s="160"/>
      <c r="N33" s="162"/>
      <c r="O33" s="321"/>
      <c r="P33" s="324"/>
    </row>
    <row r="34" spans="2:16" ht="18" customHeight="1">
      <c r="B34" s="311"/>
      <c r="C34" s="163"/>
      <c r="D34" s="164"/>
      <c r="E34" s="165"/>
      <c r="F34" s="163"/>
      <c r="G34" s="164"/>
      <c r="H34" s="165"/>
      <c r="I34" s="163"/>
      <c r="J34" s="164"/>
      <c r="K34" s="165"/>
      <c r="L34" s="163"/>
      <c r="M34" s="164"/>
      <c r="N34" s="166"/>
      <c r="O34" s="321"/>
      <c r="P34" s="324"/>
    </row>
    <row r="35" spans="2:16" ht="18" customHeight="1">
      <c r="B35" s="311"/>
      <c r="C35" s="159"/>
      <c r="D35" s="160"/>
      <c r="E35" s="161"/>
      <c r="F35" s="159"/>
      <c r="G35" s="160"/>
      <c r="H35" s="161"/>
      <c r="I35" s="159"/>
      <c r="J35" s="160"/>
      <c r="K35" s="161"/>
      <c r="L35" s="159"/>
      <c r="M35" s="160"/>
      <c r="N35" s="162"/>
      <c r="O35" s="321"/>
      <c r="P35" s="324"/>
    </row>
    <row r="36" spans="2:16" ht="18" customHeight="1">
      <c r="B36" s="311"/>
      <c r="C36" s="163"/>
      <c r="D36" s="164"/>
      <c r="E36" s="165"/>
      <c r="F36" s="163"/>
      <c r="G36" s="164"/>
      <c r="H36" s="165"/>
      <c r="I36" s="163"/>
      <c r="J36" s="164"/>
      <c r="K36" s="165"/>
      <c r="L36" s="163"/>
      <c r="M36" s="164"/>
      <c r="N36" s="166"/>
      <c r="O36" s="321"/>
      <c r="P36" s="324"/>
    </row>
    <row r="37" spans="2:16" ht="18" customHeight="1" thickBot="1">
      <c r="B37" s="311"/>
      <c r="C37" s="167" t="s">
        <v>122</v>
      </c>
      <c r="D37" s="168">
        <f>SUM(D32:D36)</f>
        <v>0</v>
      </c>
      <c r="E37" s="169">
        <f>SUM(E32:E36)</f>
        <v>0</v>
      </c>
      <c r="F37" s="167" t="s">
        <v>122</v>
      </c>
      <c r="G37" s="168">
        <f>SUM(G32:G36)</f>
        <v>0</v>
      </c>
      <c r="H37" s="169">
        <f>SUM(H32:H36)</f>
        <v>0</v>
      </c>
      <c r="I37" s="167" t="s">
        <v>122</v>
      </c>
      <c r="J37" s="168">
        <f>SUM(J32:J36)</f>
        <v>0</v>
      </c>
      <c r="K37" s="169">
        <f>SUM(K32:K36)</f>
        <v>0</v>
      </c>
      <c r="L37" s="167" t="s">
        <v>122</v>
      </c>
      <c r="M37" s="168">
        <f>SUM(M32:M36)</f>
        <v>0</v>
      </c>
      <c r="N37" s="169">
        <f>SUM(N32:N36)</f>
        <v>0</v>
      </c>
      <c r="O37" s="322"/>
      <c r="P37" s="325"/>
    </row>
    <row r="38" spans="2:16" ht="19.5" thickTop="1">
      <c r="B38" s="114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2"/>
      <c r="N38" s="113"/>
    </row>
    <row r="39" spans="2:16">
      <c r="B39" s="116" t="s">
        <v>128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2"/>
      <c r="N39" s="113"/>
    </row>
    <row r="40" spans="2:16">
      <c r="B40" s="116" t="s">
        <v>77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2"/>
      <c r="N40" s="113"/>
    </row>
    <row r="41" spans="2:16">
      <c r="B41" s="116" t="s">
        <v>78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2"/>
      <c r="N41" s="113"/>
    </row>
    <row r="43" spans="2:16">
      <c r="B43" s="115" t="s">
        <v>54</v>
      </c>
    </row>
    <row r="44" spans="2:16">
      <c r="B44" s="291" t="s">
        <v>174</v>
      </c>
    </row>
    <row r="45" spans="2:16">
      <c r="B45" t="s">
        <v>170</v>
      </c>
    </row>
    <row r="46" spans="2:16">
      <c r="B46" t="s">
        <v>175</v>
      </c>
    </row>
    <row r="47" spans="2:16">
      <c r="B47" t="s">
        <v>176</v>
      </c>
    </row>
    <row r="48" spans="2:16">
      <c r="B48" s="293" t="s">
        <v>177</v>
      </c>
      <c r="C48" s="286"/>
    </row>
    <row r="49" spans="2:2">
      <c r="B49" s="115" t="s">
        <v>55</v>
      </c>
    </row>
    <row r="50" spans="2:2">
      <c r="B50" t="s">
        <v>79</v>
      </c>
    </row>
    <row r="51" spans="2:2">
      <c r="B51" t="s">
        <v>80</v>
      </c>
    </row>
    <row r="53" spans="2:2">
      <c r="B53" t="s">
        <v>81</v>
      </c>
    </row>
    <row r="54" spans="2:2">
      <c r="B54" s="117" t="s">
        <v>178</v>
      </c>
    </row>
    <row r="55" spans="2:2">
      <c r="B55" t="s">
        <v>82</v>
      </c>
    </row>
  </sheetData>
  <mergeCells count="72">
    <mergeCell ref="Q4:R4"/>
    <mergeCell ref="B26:B31"/>
    <mergeCell ref="O26:O31"/>
    <mergeCell ref="P26:P31"/>
    <mergeCell ref="B32:B37"/>
    <mergeCell ref="O32:O37"/>
    <mergeCell ref="P32:P37"/>
    <mergeCell ref="C24:E24"/>
    <mergeCell ref="F24:H24"/>
    <mergeCell ref="I24:K24"/>
    <mergeCell ref="L24:N24"/>
    <mergeCell ref="O24:P24"/>
    <mergeCell ref="E4:F4"/>
    <mergeCell ref="H4:I4"/>
    <mergeCell ref="K4:L4"/>
    <mergeCell ref="B4:C4"/>
    <mergeCell ref="B5:C5"/>
    <mergeCell ref="B6:C6"/>
    <mergeCell ref="N4:O4"/>
    <mergeCell ref="E5:F5"/>
    <mergeCell ref="E6:F6"/>
    <mergeCell ref="N5:O5"/>
    <mergeCell ref="N6:O6"/>
    <mergeCell ref="E13:F13"/>
    <mergeCell ref="E14:F14"/>
    <mergeCell ref="E15:F15"/>
    <mergeCell ref="H5:I5"/>
    <mergeCell ref="H6:I6"/>
    <mergeCell ref="H7:I7"/>
    <mergeCell ref="H8:I8"/>
    <mergeCell ref="H9:I9"/>
    <mergeCell ref="H10:I10"/>
    <mergeCell ref="H11:I11"/>
    <mergeCell ref="E7:F7"/>
    <mergeCell ref="E8:F8"/>
    <mergeCell ref="E9:F9"/>
    <mergeCell ref="E10:F10"/>
    <mergeCell ref="E11:F11"/>
    <mergeCell ref="E12:F12"/>
    <mergeCell ref="H12:I12"/>
    <mergeCell ref="H13:I13"/>
    <mergeCell ref="H14:I14"/>
    <mergeCell ref="H15:I15"/>
    <mergeCell ref="K5:L5"/>
    <mergeCell ref="K6:L6"/>
    <mergeCell ref="K7:L7"/>
    <mergeCell ref="K8:L8"/>
    <mergeCell ref="K9:L9"/>
    <mergeCell ref="K10:L10"/>
    <mergeCell ref="N7:O7"/>
    <mergeCell ref="N8:O8"/>
    <mergeCell ref="N9:O9"/>
    <mergeCell ref="N15:O15"/>
    <mergeCell ref="K11:L11"/>
    <mergeCell ref="K12:L12"/>
    <mergeCell ref="K13:L13"/>
    <mergeCell ref="K14:L14"/>
    <mergeCell ref="K15:L15"/>
    <mergeCell ref="N10:O10"/>
    <mergeCell ref="N11:O11"/>
    <mergeCell ref="N12:O12"/>
    <mergeCell ref="N13:O13"/>
    <mergeCell ref="N14:O14"/>
    <mergeCell ref="B13:C13"/>
    <mergeCell ref="B14:C14"/>
    <mergeCell ref="B15:C15"/>
    <mergeCell ref="B7:C7"/>
    <mergeCell ref="B8:C8"/>
    <mergeCell ref="B9:C9"/>
    <mergeCell ref="B10:C10"/>
    <mergeCell ref="B11:C11"/>
    <mergeCell ref="B12:C12"/>
  </mergeCells>
  <phoneticPr fontId="1"/>
  <dataValidations count="1">
    <dataValidation type="list" allowBlank="1" showInputMessage="1" showErrorMessage="1" sqref="Q5" xr:uid="{F048D0EE-F28F-45DA-B5A5-0AE5C3D393C3}">
      <formula1>"1,2,3,4,5,6,7,8,9,10,11,12,13,14,15,16,17,18,19,20,21,22,23,24,25,26,27,28,29,30,31"</formula1>
    </dataValidation>
  </dataValidations>
  <hyperlinks>
    <hyperlink ref="B54" r:id="rId1" xr:uid="{6A341E07-CAF3-DA4B-A09E-4B8271BECCCF}"/>
  </hyperlinks>
  <pageMargins left="0.7" right="0.7" top="0.75" bottom="0.75" header="0.3" footer="0.3"/>
  <pageSetup paperSize="281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41DE9-A316-4A19-B726-A2AB6CB2B3DB}">
  <sheetPr>
    <tabColor theme="8" tint="0.59999389629810485"/>
    <pageSetUpPr fitToPage="1"/>
  </sheetPr>
  <dimension ref="B1:K124"/>
  <sheetViews>
    <sheetView showGridLines="0" zoomScaleNormal="100" workbookViewId="0">
      <selection activeCell="A2" sqref="A2"/>
    </sheetView>
  </sheetViews>
  <sheetFormatPr defaultColWidth="11" defaultRowHeight="18.75" outlineLevelRow="1"/>
  <cols>
    <col min="1" max="1" width="4.125" customWidth="1"/>
    <col min="2" max="11" width="10.625" customWidth="1"/>
    <col min="12" max="12" width="8.875" customWidth="1"/>
  </cols>
  <sheetData>
    <row r="1" spans="2:11" ht="12.75" customHeight="1"/>
    <row r="2" spans="2:11" ht="29.25" customHeight="1">
      <c r="B2" s="246" t="s">
        <v>186</v>
      </c>
      <c r="C2" s="210"/>
      <c r="D2" s="210"/>
      <c r="E2" s="210"/>
      <c r="F2" s="210"/>
      <c r="G2" s="210"/>
      <c r="H2" s="210"/>
      <c r="I2" s="210"/>
      <c r="J2" s="210"/>
      <c r="K2" s="210"/>
    </row>
    <row r="3" spans="2:11" ht="15" customHeight="1" thickBot="1"/>
    <row r="4" spans="2:11" outlineLevel="1">
      <c r="B4" s="344" t="s">
        <v>10</v>
      </c>
      <c r="C4" s="345"/>
      <c r="D4" s="344" t="s">
        <v>99</v>
      </c>
      <c r="E4" s="346"/>
      <c r="F4" s="345" t="s">
        <v>100</v>
      </c>
      <c r="G4" s="345"/>
      <c r="H4" s="344" t="s">
        <v>101</v>
      </c>
      <c r="I4" s="346"/>
      <c r="J4" s="345" t="s">
        <v>102</v>
      </c>
      <c r="K4" s="346"/>
    </row>
    <row r="5" spans="2:11" outlineLevel="1">
      <c r="B5" s="242" t="s">
        <v>11</v>
      </c>
      <c r="C5" s="243" t="s">
        <v>9</v>
      </c>
      <c r="D5" s="242" t="s">
        <v>11</v>
      </c>
      <c r="E5" s="244" t="s">
        <v>9</v>
      </c>
      <c r="F5" s="243" t="s">
        <v>11</v>
      </c>
      <c r="G5" s="243" t="s">
        <v>9</v>
      </c>
      <c r="H5" s="242" t="s">
        <v>19</v>
      </c>
      <c r="I5" s="244" t="s">
        <v>9</v>
      </c>
      <c r="J5" s="243" t="s">
        <v>19</v>
      </c>
      <c r="K5" s="244" t="s">
        <v>9</v>
      </c>
    </row>
    <row r="6" spans="2:11" outlineLevel="1">
      <c r="B6" s="211">
        <f>設定!B5</f>
        <v>0</v>
      </c>
      <c r="C6" s="248"/>
      <c r="D6" s="211">
        <f>設定!D5</f>
        <v>0</v>
      </c>
      <c r="E6" s="220"/>
      <c r="F6" s="249">
        <f>設定!F5</f>
        <v>0</v>
      </c>
      <c r="G6" s="248"/>
      <c r="H6" s="221"/>
      <c r="I6" s="220"/>
      <c r="J6" s="249">
        <f>設定!H5</f>
        <v>0</v>
      </c>
      <c r="K6" s="220"/>
    </row>
    <row r="7" spans="2:11" outlineLevel="1">
      <c r="B7" s="211">
        <f>設定!B6</f>
        <v>0</v>
      </c>
      <c r="C7" s="248"/>
      <c r="D7" s="211">
        <f>設定!D6</f>
        <v>0</v>
      </c>
      <c r="E7" s="220"/>
      <c r="F7" s="249">
        <f>設定!F6</f>
        <v>0</v>
      </c>
      <c r="G7" s="248"/>
      <c r="H7" s="221"/>
      <c r="I7" s="220"/>
      <c r="J7" s="249">
        <f>設定!H6</f>
        <v>0</v>
      </c>
      <c r="K7" s="220"/>
    </row>
    <row r="8" spans="2:11" outlineLevel="1">
      <c r="B8" s="211">
        <f>設定!B7</f>
        <v>0</v>
      </c>
      <c r="C8" s="248"/>
      <c r="D8" s="211">
        <f>設定!D7</f>
        <v>0</v>
      </c>
      <c r="E8" s="220"/>
      <c r="F8" s="249">
        <f>設定!F7</f>
        <v>0</v>
      </c>
      <c r="G8" s="248"/>
      <c r="H8" s="221"/>
      <c r="I8" s="220"/>
      <c r="J8" s="249">
        <f>設定!H7</f>
        <v>0</v>
      </c>
      <c r="K8" s="220"/>
    </row>
    <row r="9" spans="2:11" outlineLevel="1">
      <c r="B9" s="211">
        <f>設定!B8</f>
        <v>0</v>
      </c>
      <c r="C9" s="248"/>
      <c r="D9" s="211">
        <f>設定!D8</f>
        <v>0</v>
      </c>
      <c r="E9" s="220"/>
      <c r="F9" s="249">
        <f>設定!F8</f>
        <v>0</v>
      </c>
      <c r="G9" s="248"/>
      <c r="H9" s="221"/>
      <c r="I9" s="220"/>
      <c r="J9" s="249">
        <f>設定!H8</f>
        <v>0</v>
      </c>
      <c r="K9" s="220"/>
    </row>
    <row r="10" spans="2:11" outlineLevel="1">
      <c r="B10" s="211">
        <f>設定!B9</f>
        <v>0</v>
      </c>
      <c r="C10" s="248"/>
      <c r="D10" s="211">
        <f>設定!D9</f>
        <v>0</v>
      </c>
      <c r="E10" s="220"/>
      <c r="F10" s="249">
        <f>設定!F9</f>
        <v>0</v>
      </c>
      <c r="G10" s="248"/>
      <c r="H10" s="221"/>
      <c r="I10" s="220"/>
      <c r="J10" s="249">
        <f>設定!H9</f>
        <v>0</v>
      </c>
      <c r="K10" s="220"/>
    </row>
    <row r="11" spans="2:11" outlineLevel="1">
      <c r="B11" s="211">
        <f>設定!B10</f>
        <v>0</v>
      </c>
      <c r="C11" s="248"/>
      <c r="D11" s="211">
        <f>設定!D10</f>
        <v>0</v>
      </c>
      <c r="E11" s="220"/>
      <c r="F11" s="249">
        <f>設定!F10</f>
        <v>0</v>
      </c>
      <c r="G11" s="248"/>
      <c r="H11" s="221"/>
      <c r="I11" s="220"/>
      <c r="J11" s="249">
        <f>設定!H10</f>
        <v>0</v>
      </c>
      <c r="K11" s="220"/>
    </row>
    <row r="12" spans="2:11" outlineLevel="1">
      <c r="B12" s="211">
        <f>設定!B11</f>
        <v>0</v>
      </c>
      <c r="C12" s="248"/>
      <c r="D12" s="211">
        <f>設定!D11</f>
        <v>0</v>
      </c>
      <c r="E12" s="220"/>
      <c r="F12" s="249">
        <f>設定!F11</f>
        <v>0</v>
      </c>
      <c r="G12" s="248"/>
      <c r="H12" s="221"/>
      <c r="I12" s="220"/>
      <c r="J12" s="249">
        <f>設定!H11</f>
        <v>0</v>
      </c>
      <c r="K12" s="220"/>
    </row>
    <row r="13" spans="2:11" outlineLevel="1">
      <c r="B13" s="211">
        <f>設定!B12</f>
        <v>0</v>
      </c>
      <c r="C13" s="248"/>
      <c r="D13" s="211">
        <f>設定!D12</f>
        <v>0</v>
      </c>
      <c r="E13" s="220"/>
      <c r="F13" s="249">
        <f>設定!F12</f>
        <v>0</v>
      </c>
      <c r="G13" s="248"/>
      <c r="H13" s="221"/>
      <c r="I13" s="220"/>
      <c r="J13" s="249">
        <f>設定!H12</f>
        <v>0</v>
      </c>
      <c r="K13" s="220"/>
    </row>
    <row r="14" spans="2:11" outlineLevel="1">
      <c r="B14" s="211">
        <f>設定!B13</f>
        <v>0</v>
      </c>
      <c r="C14" s="248"/>
      <c r="D14" s="211">
        <f>設定!D13</f>
        <v>0</v>
      </c>
      <c r="E14" s="220"/>
      <c r="F14" s="249">
        <f>設定!F13</f>
        <v>0</v>
      </c>
      <c r="G14" s="248"/>
      <c r="H14" s="221"/>
      <c r="I14" s="220"/>
      <c r="J14" s="249">
        <f>設定!H13</f>
        <v>0</v>
      </c>
      <c r="K14" s="220"/>
    </row>
    <row r="15" spans="2:11" outlineLevel="1">
      <c r="B15" s="211">
        <f>設定!B14</f>
        <v>0</v>
      </c>
      <c r="C15" s="248"/>
      <c r="D15" s="211">
        <f>設定!D14</f>
        <v>0</v>
      </c>
      <c r="E15" s="220"/>
      <c r="F15" s="249">
        <f>設定!F14</f>
        <v>0</v>
      </c>
      <c r="G15" s="248"/>
      <c r="H15" s="221"/>
      <c r="I15" s="220"/>
      <c r="J15" s="249">
        <f>設定!H14</f>
        <v>0</v>
      </c>
      <c r="K15" s="220"/>
    </row>
    <row r="16" spans="2:11" ht="19.5" outlineLevel="1" thickBot="1">
      <c r="B16" s="264" t="s">
        <v>17</v>
      </c>
      <c r="C16" s="267">
        <f>SUM(C6:C15)</f>
        <v>0</v>
      </c>
      <c r="D16" s="264" t="s">
        <v>17</v>
      </c>
      <c r="E16" s="266">
        <f>SUM(E6:E15)</f>
        <v>0</v>
      </c>
      <c r="F16" s="268" t="s">
        <v>17</v>
      </c>
      <c r="G16" s="267">
        <f>SUM(G6:G15)</f>
        <v>0</v>
      </c>
      <c r="H16" s="264" t="s">
        <v>17</v>
      </c>
      <c r="I16" s="266">
        <f>SUM(I6:I15)</f>
        <v>0</v>
      </c>
      <c r="J16" s="268" t="s">
        <v>17</v>
      </c>
      <c r="K16" s="266">
        <f>SUM(K6:K15)</f>
        <v>0</v>
      </c>
    </row>
    <row r="17" spans="2:11" ht="19.5" outlineLevel="1" thickBot="1">
      <c r="B17" s="250"/>
      <c r="C17" s="251"/>
      <c r="D17" s="250"/>
      <c r="E17" s="251"/>
      <c r="F17" s="250"/>
      <c r="G17" s="251"/>
      <c r="H17" s="250"/>
      <c r="I17" s="251"/>
      <c r="J17" s="250"/>
      <c r="K17" s="251"/>
    </row>
    <row r="18" spans="2:11" ht="19.5" outlineLevel="1">
      <c r="B18" s="344" t="s">
        <v>103</v>
      </c>
      <c r="C18" s="345"/>
      <c r="D18" s="346"/>
      <c r="E18" s="212"/>
      <c r="F18" s="341" t="s">
        <v>138</v>
      </c>
      <c r="G18" s="342"/>
      <c r="H18" s="342"/>
      <c r="I18" s="342"/>
      <c r="J18" s="342"/>
      <c r="K18" s="343"/>
    </row>
    <row r="19" spans="2:11" outlineLevel="1">
      <c r="B19" s="242" t="s">
        <v>19</v>
      </c>
      <c r="C19" s="245" t="s">
        <v>40</v>
      </c>
      <c r="D19" s="244" t="s">
        <v>9</v>
      </c>
      <c r="E19" s="213"/>
      <c r="F19" s="279"/>
      <c r="G19" s="280" t="str">
        <f>DAY(C51)&amp;"-"&amp;DAY(I51)&amp;"日"</f>
        <v>20-26日</v>
      </c>
      <c r="H19" s="280" t="str">
        <f>DAY(C66)&amp;"-"&amp;DAY(I66)&amp;"日"</f>
        <v>27-2日</v>
      </c>
      <c r="I19" s="280" t="str">
        <f>DAY(C81)&amp;"-"&amp;DAY(I81)&amp;"日"</f>
        <v>3-9日</v>
      </c>
      <c r="J19" s="280" t="str">
        <f>DAY(C96)&amp;"-"&amp;DAY(I96)&amp;"日"</f>
        <v>10-16日</v>
      </c>
      <c r="K19" s="281" t="str">
        <f>DAY(C111)&amp;"-"&amp;DAY(E111)&amp;"日"</f>
        <v>17-19日</v>
      </c>
    </row>
    <row r="20" spans="2:11" outlineLevel="1">
      <c r="B20" s="211">
        <f>設定!J5</f>
        <v>0</v>
      </c>
      <c r="C20" s="255"/>
      <c r="D20" s="214">
        <f>SUM(J53,J68,J83,J98,J113)</f>
        <v>0</v>
      </c>
      <c r="F20" s="282">
        <f>設定!J5</f>
        <v>0</v>
      </c>
      <c r="G20" s="283">
        <f t="shared" ref="G20:G29" si="0">J53</f>
        <v>0</v>
      </c>
      <c r="H20" s="283">
        <f t="shared" ref="H20:H29" si="1">J68</f>
        <v>0</v>
      </c>
      <c r="I20" s="283">
        <f t="shared" ref="I20:I29" si="2">J83</f>
        <v>0</v>
      </c>
      <c r="J20" s="283">
        <f t="shared" ref="J20:J29" si="3">J98</f>
        <v>0</v>
      </c>
      <c r="K20" s="284">
        <f t="shared" ref="K20:K29" si="4">J113</f>
        <v>0</v>
      </c>
    </row>
    <row r="21" spans="2:11" outlineLevel="1">
      <c r="B21" s="211">
        <f>設定!J6</f>
        <v>0</v>
      </c>
      <c r="C21" s="255"/>
      <c r="D21" s="214">
        <f t="shared" ref="D21:D29" si="5">SUM(J54,J69,J84,J99,J114)</f>
        <v>0</v>
      </c>
      <c r="F21" s="282">
        <f>設定!J6</f>
        <v>0</v>
      </c>
      <c r="G21" s="283">
        <f t="shared" si="0"/>
        <v>0</v>
      </c>
      <c r="H21" s="283">
        <f t="shared" si="1"/>
        <v>0</v>
      </c>
      <c r="I21" s="283">
        <f t="shared" si="2"/>
        <v>0</v>
      </c>
      <c r="J21" s="283">
        <f t="shared" si="3"/>
        <v>0</v>
      </c>
      <c r="K21" s="284">
        <f t="shared" si="4"/>
        <v>0</v>
      </c>
    </row>
    <row r="22" spans="2:11" outlineLevel="1">
      <c r="B22" s="211">
        <f>設定!J7</f>
        <v>0</v>
      </c>
      <c r="C22" s="255"/>
      <c r="D22" s="214">
        <f t="shared" si="5"/>
        <v>0</v>
      </c>
      <c r="F22" s="282">
        <f>設定!J7</f>
        <v>0</v>
      </c>
      <c r="G22" s="283">
        <f t="shared" si="0"/>
        <v>0</v>
      </c>
      <c r="H22" s="283">
        <f t="shared" si="1"/>
        <v>0</v>
      </c>
      <c r="I22" s="283">
        <f t="shared" si="2"/>
        <v>0</v>
      </c>
      <c r="J22" s="283">
        <f t="shared" si="3"/>
        <v>0</v>
      </c>
      <c r="K22" s="284">
        <f t="shared" si="4"/>
        <v>0</v>
      </c>
    </row>
    <row r="23" spans="2:11" outlineLevel="1">
      <c r="B23" s="211">
        <f>設定!J8</f>
        <v>0</v>
      </c>
      <c r="C23" s="255"/>
      <c r="D23" s="214">
        <f t="shared" si="5"/>
        <v>0</v>
      </c>
      <c r="F23" s="282">
        <f>設定!J8</f>
        <v>0</v>
      </c>
      <c r="G23" s="283">
        <f t="shared" si="0"/>
        <v>0</v>
      </c>
      <c r="H23" s="283">
        <f t="shared" si="1"/>
        <v>0</v>
      </c>
      <c r="I23" s="283">
        <f t="shared" si="2"/>
        <v>0</v>
      </c>
      <c r="J23" s="283">
        <f t="shared" si="3"/>
        <v>0</v>
      </c>
      <c r="K23" s="284">
        <f t="shared" si="4"/>
        <v>0</v>
      </c>
    </row>
    <row r="24" spans="2:11" outlineLevel="1">
      <c r="B24" s="211">
        <f>設定!J9</f>
        <v>0</v>
      </c>
      <c r="C24" s="255"/>
      <c r="D24" s="214">
        <f t="shared" si="5"/>
        <v>0</v>
      </c>
      <c r="F24" s="282">
        <f>設定!J9</f>
        <v>0</v>
      </c>
      <c r="G24" s="283">
        <f t="shared" si="0"/>
        <v>0</v>
      </c>
      <c r="H24" s="283">
        <f t="shared" si="1"/>
        <v>0</v>
      </c>
      <c r="I24" s="283">
        <f t="shared" si="2"/>
        <v>0</v>
      </c>
      <c r="J24" s="283">
        <f t="shared" si="3"/>
        <v>0</v>
      </c>
      <c r="K24" s="284">
        <f t="shared" si="4"/>
        <v>0</v>
      </c>
    </row>
    <row r="25" spans="2:11" outlineLevel="1">
      <c r="B25" s="211">
        <f>設定!J10</f>
        <v>0</v>
      </c>
      <c r="C25" s="255"/>
      <c r="D25" s="214">
        <f t="shared" si="5"/>
        <v>0</v>
      </c>
      <c r="F25" s="282">
        <f>設定!J10</f>
        <v>0</v>
      </c>
      <c r="G25" s="283">
        <f t="shared" si="0"/>
        <v>0</v>
      </c>
      <c r="H25" s="283">
        <f t="shared" si="1"/>
        <v>0</v>
      </c>
      <c r="I25" s="283">
        <f t="shared" si="2"/>
        <v>0</v>
      </c>
      <c r="J25" s="283">
        <f t="shared" si="3"/>
        <v>0</v>
      </c>
      <c r="K25" s="284">
        <f t="shared" si="4"/>
        <v>0</v>
      </c>
    </row>
    <row r="26" spans="2:11" outlineLevel="1">
      <c r="B26" s="211">
        <f>設定!J11</f>
        <v>0</v>
      </c>
      <c r="C26" s="255"/>
      <c r="D26" s="214">
        <f t="shared" si="5"/>
        <v>0</v>
      </c>
      <c r="F26" s="282">
        <f>設定!J11</f>
        <v>0</v>
      </c>
      <c r="G26" s="283">
        <f t="shared" si="0"/>
        <v>0</v>
      </c>
      <c r="H26" s="283">
        <f t="shared" si="1"/>
        <v>0</v>
      </c>
      <c r="I26" s="283">
        <f t="shared" si="2"/>
        <v>0</v>
      </c>
      <c r="J26" s="283">
        <f t="shared" si="3"/>
        <v>0</v>
      </c>
      <c r="K26" s="284">
        <f t="shared" si="4"/>
        <v>0</v>
      </c>
    </row>
    <row r="27" spans="2:11" outlineLevel="1">
      <c r="B27" s="211">
        <f>設定!J12</f>
        <v>0</v>
      </c>
      <c r="C27" s="255"/>
      <c r="D27" s="214">
        <f t="shared" si="5"/>
        <v>0</v>
      </c>
      <c r="F27" s="282">
        <f>設定!J12</f>
        <v>0</v>
      </c>
      <c r="G27" s="283">
        <f t="shared" si="0"/>
        <v>0</v>
      </c>
      <c r="H27" s="283">
        <f t="shared" si="1"/>
        <v>0</v>
      </c>
      <c r="I27" s="283">
        <f t="shared" si="2"/>
        <v>0</v>
      </c>
      <c r="J27" s="283">
        <f t="shared" si="3"/>
        <v>0</v>
      </c>
      <c r="K27" s="284">
        <f t="shared" si="4"/>
        <v>0</v>
      </c>
    </row>
    <row r="28" spans="2:11" outlineLevel="1">
      <c r="B28" s="211">
        <f>設定!J13</f>
        <v>0</v>
      </c>
      <c r="C28" s="255"/>
      <c r="D28" s="214">
        <f t="shared" si="5"/>
        <v>0</v>
      </c>
      <c r="F28" s="282">
        <f>設定!J13</f>
        <v>0</v>
      </c>
      <c r="G28" s="283">
        <f t="shared" si="0"/>
        <v>0</v>
      </c>
      <c r="H28" s="283">
        <f t="shared" si="1"/>
        <v>0</v>
      </c>
      <c r="I28" s="283">
        <f t="shared" si="2"/>
        <v>0</v>
      </c>
      <c r="J28" s="283">
        <f t="shared" si="3"/>
        <v>0</v>
      </c>
      <c r="K28" s="284">
        <f t="shared" si="4"/>
        <v>0</v>
      </c>
    </row>
    <row r="29" spans="2:11" outlineLevel="1">
      <c r="B29" s="211">
        <f>設定!J14</f>
        <v>0</v>
      </c>
      <c r="C29" s="255"/>
      <c r="D29" s="214">
        <f t="shared" si="5"/>
        <v>0</v>
      </c>
      <c r="F29" s="282">
        <f>設定!J14</f>
        <v>0</v>
      </c>
      <c r="G29" s="283">
        <f t="shared" si="0"/>
        <v>0</v>
      </c>
      <c r="H29" s="283">
        <f t="shared" si="1"/>
        <v>0</v>
      </c>
      <c r="I29" s="283">
        <f t="shared" si="2"/>
        <v>0</v>
      </c>
      <c r="J29" s="283">
        <f t="shared" si="3"/>
        <v>0</v>
      </c>
      <c r="K29" s="284">
        <f t="shared" si="4"/>
        <v>0</v>
      </c>
    </row>
    <row r="30" spans="2:11" ht="19.5" outlineLevel="1" thickBot="1">
      <c r="B30" s="264" t="s">
        <v>17</v>
      </c>
      <c r="C30" s="265">
        <f>SUM(C20:C29)</f>
        <v>0</v>
      </c>
      <c r="D30" s="266">
        <f>SUM(D20:D29)</f>
        <v>0</v>
      </c>
      <c r="F30" s="279" t="s">
        <v>17</v>
      </c>
      <c r="G30" s="283">
        <f>J64</f>
        <v>0</v>
      </c>
      <c r="H30" s="283">
        <f>J79</f>
        <v>0</v>
      </c>
      <c r="I30" s="283">
        <f>J94</f>
        <v>0</v>
      </c>
      <c r="J30" s="283">
        <f>J109</f>
        <v>0</v>
      </c>
      <c r="K30" s="284">
        <f>J124</f>
        <v>0</v>
      </c>
    </row>
    <row r="31" spans="2:11" ht="19.5" outlineLevel="1" thickBot="1">
      <c r="F31" s="285"/>
      <c r="G31" s="286"/>
      <c r="H31" s="286"/>
      <c r="I31" s="286"/>
      <c r="J31" s="286"/>
      <c r="K31" s="287"/>
    </row>
    <row r="32" spans="2:11" ht="19.5" outlineLevel="1" thickBot="1">
      <c r="B32" s="263" t="s">
        <v>104</v>
      </c>
      <c r="C32" s="333">
        <f>特別費!P48</f>
        <v>0</v>
      </c>
      <c r="D32" s="334"/>
      <c r="F32" s="285"/>
      <c r="G32" s="286"/>
      <c r="H32" s="286"/>
      <c r="I32" s="286"/>
      <c r="J32" s="286"/>
      <c r="K32" s="287"/>
    </row>
    <row r="33" spans="2:11" ht="19.5" outlineLevel="1" thickBot="1">
      <c r="C33" s="209"/>
      <c r="D33" s="209"/>
      <c r="F33" s="216"/>
      <c r="K33" s="217"/>
    </row>
    <row r="34" spans="2:11" outlineLevel="1">
      <c r="B34" s="335" t="s">
        <v>139</v>
      </c>
      <c r="C34" s="336"/>
      <c r="D34" s="337"/>
      <c r="F34" s="216"/>
      <c r="K34" s="217"/>
    </row>
    <row r="35" spans="2:11" outlineLevel="1">
      <c r="B35" s="338">
        <f>D44-C44</f>
        <v>0</v>
      </c>
      <c r="C35" s="339"/>
      <c r="D35" s="340"/>
      <c r="F35" s="216"/>
      <c r="K35" s="217"/>
    </row>
    <row r="36" spans="2:11" ht="19.5" outlineLevel="1" thickBot="1">
      <c r="B36" s="338"/>
      <c r="C36" s="339"/>
      <c r="D36" s="340"/>
      <c r="F36" s="218"/>
      <c r="G36" s="219"/>
      <c r="H36" s="219"/>
      <c r="I36" s="219"/>
      <c r="J36" s="219"/>
      <c r="K36" s="215"/>
    </row>
    <row r="37" spans="2:11" ht="19.5" outlineLevel="1" thickBot="1">
      <c r="B37" s="256" t="s">
        <v>140</v>
      </c>
      <c r="C37" s="257"/>
      <c r="D37" s="258">
        <f>C16</f>
        <v>0</v>
      </c>
    </row>
    <row r="38" spans="2:11" ht="19.5" outlineLevel="1">
      <c r="B38" s="256" t="s">
        <v>141</v>
      </c>
      <c r="C38" s="257">
        <f>E16</f>
        <v>0</v>
      </c>
      <c r="D38" s="258"/>
      <c r="F38" s="341" t="s">
        <v>149</v>
      </c>
      <c r="G38" s="342"/>
      <c r="H38" s="342"/>
      <c r="I38" s="342"/>
      <c r="J38" s="342"/>
      <c r="K38" s="343"/>
    </row>
    <row r="39" spans="2:11" outlineLevel="1">
      <c r="B39" s="256" t="s">
        <v>142</v>
      </c>
      <c r="C39" s="257">
        <f>G16</f>
        <v>0</v>
      </c>
      <c r="D39" s="258"/>
      <c r="F39" s="216"/>
      <c r="K39" s="217"/>
    </row>
    <row r="40" spans="2:11" outlineLevel="1">
      <c r="B40" s="256" t="s">
        <v>46</v>
      </c>
      <c r="C40" s="254">
        <f>I16</f>
        <v>0</v>
      </c>
      <c r="D40" s="258"/>
      <c r="F40" s="216"/>
      <c r="K40" s="217"/>
    </row>
    <row r="41" spans="2:11" outlineLevel="1">
      <c r="B41" s="256" t="s">
        <v>143</v>
      </c>
      <c r="C41" s="257">
        <f>K16</f>
        <v>0</v>
      </c>
      <c r="D41" s="258"/>
      <c r="F41" s="216"/>
      <c r="K41" s="217"/>
    </row>
    <row r="42" spans="2:11" outlineLevel="1">
      <c r="B42" s="256" t="s">
        <v>144</v>
      </c>
      <c r="C42" s="257">
        <f>C32</f>
        <v>0</v>
      </c>
      <c r="D42" s="258"/>
      <c r="F42" s="216"/>
      <c r="K42" s="217"/>
    </row>
    <row r="43" spans="2:11" outlineLevel="1">
      <c r="B43" s="256" t="s">
        <v>145</v>
      </c>
      <c r="C43" s="257">
        <f>D30</f>
        <v>0</v>
      </c>
      <c r="D43" s="253"/>
      <c r="F43" s="216"/>
      <c r="K43" s="217"/>
    </row>
    <row r="44" spans="2:11" outlineLevel="1">
      <c r="B44" s="256" t="s">
        <v>146</v>
      </c>
      <c r="C44" s="257">
        <f>SUM(C38:C43)</f>
        <v>0</v>
      </c>
      <c r="D44" s="258">
        <f>D37</f>
        <v>0</v>
      </c>
      <c r="F44" s="216"/>
      <c r="K44" s="217"/>
    </row>
    <row r="45" spans="2:11" outlineLevel="1">
      <c r="B45" s="222"/>
      <c r="C45" s="223"/>
      <c r="D45" s="224"/>
      <c r="F45" s="216"/>
      <c r="K45" s="217"/>
    </row>
    <row r="46" spans="2:11" outlineLevel="1">
      <c r="B46" s="222"/>
      <c r="C46" s="223"/>
      <c r="D46" s="224"/>
      <c r="F46" s="216"/>
      <c r="K46" s="217"/>
    </row>
    <row r="47" spans="2:11" outlineLevel="1">
      <c r="B47" s="222"/>
      <c r="C47" s="223"/>
      <c r="D47" s="224"/>
      <c r="F47" s="216"/>
      <c r="K47" s="217"/>
    </row>
    <row r="48" spans="2:11" outlineLevel="1">
      <c r="B48" s="222"/>
      <c r="C48" s="223"/>
      <c r="D48" s="224"/>
      <c r="F48" s="216"/>
      <c r="K48" s="217"/>
    </row>
    <row r="49" spans="2:11" ht="19.5" outlineLevel="1" thickBot="1">
      <c r="B49" s="225"/>
      <c r="C49" s="226"/>
      <c r="D49" s="227"/>
      <c r="F49" s="218"/>
      <c r="G49" s="219"/>
      <c r="H49" s="219"/>
      <c r="I49" s="219"/>
      <c r="J49" s="219"/>
      <c r="K49" s="215"/>
    </row>
    <row r="50" spans="2:11" ht="19.5" thickBot="1">
      <c r="B50" s="247"/>
      <c r="C50" s="247">
        <f>WEEKDAY(C51)</f>
        <v>5</v>
      </c>
      <c r="D50" s="247">
        <f t="shared" ref="D50:I50" si="6">WEEKDAY(D51)</f>
        <v>6</v>
      </c>
      <c r="E50" s="247">
        <f t="shared" si="6"/>
        <v>7</v>
      </c>
      <c r="F50" s="247">
        <f t="shared" si="6"/>
        <v>1</v>
      </c>
      <c r="G50" s="247">
        <f t="shared" si="6"/>
        <v>2</v>
      </c>
      <c r="H50" s="247">
        <f t="shared" si="6"/>
        <v>3</v>
      </c>
      <c r="I50" s="247">
        <f t="shared" si="6"/>
        <v>4</v>
      </c>
    </row>
    <row r="51" spans="2:11" ht="21.75">
      <c r="B51" s="278" t="s">
        <v>51</v>
      </c>
      <c r="C51" s="232">
        <f>DATE(2023,7,設定!L5)</f>
        <v>45127</v>
      </c>
      <c r="D51" s="232">
        <f>C51+1</f>
        <v>45128</v>
      </c>
      <c r="E51" s="232">
        <f>D51+1</f>
        <v>45129</v>
      </c>
      <c r="F51" s="232">
        <f t="shared" ref="F51:I51" si="7">E51+1</f>
        <v>45130</v>
      </c>
      <c r="G51" s="232">
        <f t="shared" si="7"/>
        <v>45131</v>
      </c>
      <c r="H51" s="232">
        <f t="shared" si="7"/>
        <v>45132</v>
      </c>
      <c r="I51" s="232">
        <f t="shared" si="7"/>
        <v>45133</v>
      </c>
      <c r="J51" s="269" t="s">
        <v>17</v>
      </c>
    </row>
    <row r="52" spans="2:11" ht="19.5" thickBot="1">
      <c r="B52" s="228" t="s">
        <v>50</v>
      </c>
      <c r="C52" s="233">
        <f>C51</f>
        <v>45127</v>
      </c>
      <c r="D52" s="233">
        <f t="shared" ref="D52:J52" si="8">D51</f>
        <v>45128</v>
      </c>
      <c r="E52" s="233">
        <f t="shared" si="8"/>
        <v>45129</v>
      </c>
      <c r="F52" s="233">
        <f t="shared" si="8"/>
        <v>45130</v>
      </c>
      <c r="G52" s="233">
        <f t="shared" si="8"/>
        <v>45131</v>
      </c>
      <c r="H52" s="233">
        <f t="shared" si="8"/>
        <v>45132</v>
      </c>
      <c r="I52" s="233">
        <f t="shared" si="8"/>
        <v>45133</v>
      </c>
      <c r="J52" s="270" t="str">
        <f t="shared" si="8"/>
        <v>合計</v>
      </c>
    </row>
    <row r="53" spans="2:11">
      <c r="B53" s="229">
        <f>設定!J5</f>
        <v>0</v>
      </c>
      <c r="C53" s="234"/>
      <c r="D53" s="234"/>
      <c r="E53" s="234"/>
      <c r="F53" s="234"/>
      <c r="G53" s="234"/>
      <c r="H53" s="234"/>
      <c r="I53" s="234"/>
      <c r="J53" s="271">
        <f>SUM(C53:I53)</f>
        <v>0</v>
      </c>
    </row>
    <row r="54" spans="2:11">
      <c r="B54" s="230">
        <f>設定!J6</f>
        <v>0</v>
      </c>
      <c r="C54" s="235"/>
      <c r="D54" s="235"/>
      <c r="E54" s="235"/>
      <c r="F54" s="235"/>
      <c r="G54" s="235"/>
      <c r="H54" s="235"/>
      <c r="I54" s="235"/>
      <c r="J54" s="272">
        <f t="shared" ref="J54:J62" si="9">SUM(C54:I54)</f>
        <v>0</v>
      </c>
    </row>
    <row r="55" spans="2:11">
      <c r="B55" s="231">
        <f>設定!J7</f>
        <v>0</v>
      </c>
      <c r="C55" s="236"/>
      <c r="D55" s="236"/>
      <c r="E55" s="236"/>
      <c r="F55" s="236"/>
      <c r="G55" s="236"/>
      <c r="H55" s="236"/>
      <c r="I55" s="236"/>
      <c r="J55" s="273">
        <f t="shared" si="9"/>
        <v>0</v>
      </c>
    </row>
    <row r="56" spans="2:11">
      <c r="B56" s="230">
        <f>設定!J8</f>
        <v>0</v>
      </c>
      <c r="C56" s="235"/>
      <c r="D56" s="235"/>
      <c r="E56" s="235"/>
      <c r="F56" s="235"/>
      <c r="G56" s="235"/>
      <c r="H56" s="235"/>
      <c r="I56" s="235"/>
      <c r="J56" s="272">
        <f t="shared" si="9"/>
        <v>0</v>
      </c>
    </row>
    <row r="57" spans="2:11">
      <c r="B57" s="231">
        <f>設定!J9</f>
        <v>0</v>
      </c>
      <c r="C57" s="236"/>
      <c r="D57" s="236"/>
      <c r="E57" s="236"/>
      <c r="F57" s="236"/>
      <c r="G57" s="236"/>
      <c r="H57" s="236"/>
      <c r="I57" s="236"/>
      <c r="J57" s="273">
        <f t="shared" si="9"/>
        <v>0</v>
      </c>
    </row>
    <row r="58" spans="2:11">
      <c r="B58" s="230">
        <f>設定!J10</f>
        <v>0</v>
      </c>
      <c r="C58" s="235"/>
      <c r="D58" s="235"/>
      <c r="E58" s="235"/>
      <c r="F58" s="235"/>
      <c r="G58" s="235"/>
      <c r="H58" s="235"/>
      <c r="I58" s="235"/>
      <c r="J58" s="272">
        <f t="shared" si="9"/>
        <v>0</v>
      </c>
    </row>
    <row r="59" spans="2:11">
      <c r="B59" s="229">
        <f>設定!J11</f>
        <v>0</v>
      </c>
      <c r="C59" s="234"/>
      <c r="D59" s="234"/>
      <c r="E59" s="234"/>
      <c r="F59" s="234"/>
      <c r="G59" s="234"/>
      <c r="H59" s="234"/>
      <c r="I59" s="234"/>
      <c r="J59" s="271">
        <f t="shared" si="9"/>
        <v>0</v>
      </c>
    </row>
    <row r="60" spans="2:11">
      <c r="B60" s="240">
        <f>設定!J12</f>
        <v>0</v>
      </c>
      <c r="C60" s="235"/>
      <c r="D60" s="235"/>
      <c r="E60" s="235"/>
      <c r="F60" s="235"/>
      <c r="G60" s="235"/>
      <c r="H60" s="235"/>
      <c r="I60" s="235"/>
      <c r="J60" s="274">
        <f t="shared" si="9"/>
        <v>0</v>
      </c>
    </row>
    <row r="61" spans="2:11">
      <c r="B61" s="241">
        <f>設定!J13</f>
        <v>0</v>
      </c>
      <c r="C61" s="236"/>
      <c r="D61" s="236"/>
      <c r="E61" s="236"/>
      <c r="F61" s="236"/>
      <c r="G61" s="236"/>
      <c r="H61" s="236"/>
      <c r="I61" s="236"/>
      <c r="J61" s="275">
        <f t="shared" si="9"/>
        <v>0</v>
      </c>
    </row>
    <row r="62" spans="2:11">
      <c r="B62" s="240">
        <f>設定!J14</f>
        <v>0</v>
      </c>
      <c r="C62" s="235"/>
      <c r="D62" s="235"/>
      <c r="E62" s="235"/>
      <c r="F62" s="235"/>
      <c r="G62" s="235"/>
      <c r="H62" s="235"/>
      <c r="I62" s="235"/>
      <c r="J62" s="274">
        <f t="shared" si="9"/>
        <v>0</v>
      </c>
    </row>
    <row r="63" spans="2:11" ht="19.5" thickBot="1">
      <c r="B63" s="238" t="s">
        <v>45</v>
      </c>
      <c r="C63" s="239"/>
      <c r="D63" s="239"/>
      <c r="E63" s="239"/>
      <c r="F63" s="239"/>
      <c r="G63" s="239"/>
      <c r="H63" s="239"/>
      <c r="I63" s="239"/>
      <c r="J63" s="276"/>
    </row>
    <row r="64" spans="2:11" ht="19.5" thickBot="1">
      <c r="B64" s="237" t="s">
        <v>17</v>
      </c>
      <c r="C64" s="261">
        <f>SUM(C53:C62)</f>
        <v>0</v>
      </c>
      <c r="D64" s="261">
        <f>SUM(D53:D62)</f>
        <v>0</v>
      </c>
      <c r="E64" s="261">
        <f t="shared" ref="E64:J64" si="10">SUM(E53:E62)</f>
        <v>0</v>
      </c>
      <c r="F64" s="261">
        <f>SUM(F53:F62)</f>
        <v>0</v>
      </c>
      <c r="G64" s="261">
        <f t="shared" si="10"/>
        <v>0</v>
      </c>
      <c r="H64" s="261">
        <f>SUM(H53:H62)</f>
        <v>0</v>
      </c>
      <c r="I64" s="261">
        <f t="shared" si="10"/>
        <v>0</v>
      </c>
      <c r="J64" s="262">
        <f t="shared" si="10"/>
        <v>0</v>
      </c>
    </row>
    <row r="65" spans="2:10" ht="8.25" customHeight="1" thickBot="1">
      <c r="B65" s="247">
        <v>1</v>
      </c>
      <c r="C65" s="120">
        <f>WEEKDAY(C66)</f>
        <v>5</v>
      </c>
      <c r="D65" s="120">
        <f t="shared" ref="D65:I65" si="11">WEEKDAY(D66)</f>
        <v>6</v>
      </c>
      <c r="E65" s="120">
        <f t="shared" si="11"/>
        <v>7</v>
      </c>
      <c r="F65" s="120">
        <f t="shared" si="11"/>
        <v>1</v>
      </c>
      <c r="G65" s="120">
        <f t="shared" si="11"/>
        <v>2</v>
      </c>
      <c r="H65" s="120">
        <f t="shared" si="11"/>
        <v>3</v>
      </c>
      <c r="I65" s="120">
        <f t="shared" si="11"/>
        <v>4</v>
      </c>
      <c r="J65" s="277"/>
    </row>
    <row r="66" spans="2:10" ht="21.75">
      <c r="B66" s="252" t="s">
        <v>51</v>
      </c>
      <c r="C66" s="259">
        <f>I51+1</f>
        <v>45134</v>
      </c>
      <c r="D66" s="259">
        <f t="shared" ref="D66:I66" si="12">C66+1</f>
        <v>45135</v>
      </c>
      <c r="E66" s="259">
        <f t="shared" si="12"/>
        <v>45136</v>
      </c>
      <c r="F66" s="259">
        <f t="shared" si="12"/>
        <v>45137</v>
      </c>
      <c r="G66" s="259">
        <f t="shared" si="12"/>
        <v>45138</v>
      </c>
      <c r="H66" s="259">
        <f t="shared" si="12"/>
        <v>45139</v>
      </c>
      <c r="I66" s="259">
        <f t="shared" si="12"/>
        <v>45140</v>
      </c>
      <c r="J66" s="269" t="s">
        <v>17</v>
      </c>
    </row>
    <row r="67" spans="2:10" ht="19.5" thickBot="1">
      <c r="B67" s="228" t="s">
        <v>50</v>
      </c>
      <c r="C67" s="260">
        <f t="shared" ref="C67:J67" si="13">C66</f>
        <v>45134</v>
      </c>
      <c r="D67" s="260">
        <f t="shared" si="13"/>
        <v>45135</v>
      </c>
      <c r="E67" s="260">
        <f t="shared" si="13"/>
        <v>45136</v>
      </c>
      <c r="F67" s="260">
        <f t="shared" si="13"/>
        <v>45137</v>
      </c>
      <c r="G67" s="260">
        <f t="shared" si="13"/>
        <v>45138</v>
      </c>
      <c r="H67" s="260">
        <f t="shared" si="13"/>
        <v>45139</v>
      </c>
      <c r="I67" s="260">
        <f t="shared" si="13"/>
        <v>45140</v>
      </c>
      <c r="J67" s="270" t="str">
        <f t="shared" si="13"/>
        <v>合計</v>
      </c>
    </row>
    <row r="68" spans="2:10">
      <c r="B68" s="229">
        <f>設定!J5</f>
        <v>0</v>
      </c>
      <c r="C68" s="234"/>
      <c r="D68" s="234"/>
      <c r="E68" s="234"/>
      <c r="F68" s="234"/>
      <c r="G68" s="234"/>
      <c r="H68" s="234"/>
      <c r="I68" s="234"/>
      <c r="J68" s="271">
        <f>SUM(C68:I68)</f>
        <v>0</v>
      </c>
    </row>
    <row r="69" spans="2:10">
      <c r="B69" s="230">
        <f>設定!J6</f>
        <v>0</v>
      </c>
      <c r="C69" s="235"/>
      <c r="D69" s="235"/>
      <c r="E69" s="235"/>
      <c r="F69" s="235"/>
      <c r="G69" s="235"/>
      <c r="H69" s="235"/>
      <c r="I69" s="235"/>
      <c r="J69" s="272">
        <f t="shared" ref="J69:J77" si="14">SUM(C69:I69)</f>
        <v>0</v>
      </c>
    </row>
    <row r="70" spans="2:10">
      <c r="B70" s="231">
        <f>設定!J7</f>
        <v>0</v>
      </c>
      <c r="C70" s="236"/>
      <c r="D70" s="236"/>
      <c r="E70" s="236"/>
      <c r="F70" s="236"/>
      <c r="G70" s="236"/>
      <c r="H70" s="236"/>
      <c r="I70" s="236"/>
      <c r="J70" s="273">
        <f t="shared" si="14"/>
        <v>0</v>
      </c>
    </row>
    <row r="71" spans="2:10">
      <c r="B71" s="230">
        <f>設定!J8</f>
        <v>0</v>
      </c>
      <c r="C71" s="235"/>
      <c r="D71" s="235"/>
      <c r="E71" s="235"/>
      <c r="F71" s="235"/>
      <c r="G71" s="235"/>
      <c r="H71" s="235"/>
      <c r="I71" s="235"/>
      <c r="J71" s="272">
        <f t="shared" si="14"/>
        <v>0</v>
      </c>
    </row>
    <row r="72" spans="2:10">
      <c r="B72" s="231">
        <f>設定!J9</f>
        <v>0</v>
      </c>
      <c r="C72" s="236"/>
      <c r="D72" s="236"/>
      <c r="E72" s="236"/>
      <c r="F72" s="236"/>
      <c r="G72" s="236"/>
      <c r="H72" s="236"/>
      <c r="I72" s="236"/>
      <c r="J72" s="273">
        <f t="shared" si="14"/>
        <v>0</v>
      </c>
    </row>
    <row r="73" spans="2:10">
      <c r="B73" s="230">
        <f>設定!J10</f>
        <v>0</v>
      </c>
      <c r="C73" s="235"/>
      <c r="D73" s="235"/>
      <c r="E73" s="235"/>
      <c r="F73" s="235"/>
      <c r="G73" s="235"/>
      <c r="H73" s="235"/>
      <c r="I73" s="235"/>
      <c r="J73" s="272">
        <f t="shared" si="14"/>
        <v>0</v>
      </c>
    </row>
    <row r="74" spans="2:10">
      <c r="B74" s="229">
        <f>設定!J11</f>
        <v>0</v>
      </c>
      <c r="C74" s="234"/>
      <c r="D74" s="234"/>
      <c r="E74" s="234"/>
      <c r="F74" s="234"/>
      <c r="G74" s="234"/>
      <c r="H74" s="234"/>
      <c r="I74" s="234"/>
      <c r="J74" s="271">
        <f t="shared" si="14"/>
        <v>0</v>
      </c>
    </row>
    <row r="75" spans="2:10">
      <c r="B75" s="240">
        <f>設定!J12</f>
        <v>0</v>
      </c>
      <c r="C75" s="235"/>
      <c r="D75" s="235"/>
      <c r="E75" s="235"/>
      <c r="F75" s="235"/>
      <c r="G75" s="235"/>
      <c r="H75" s="235"/>
      <c r="I75" s="235"/>
      <c r="J75" s="274">
        <f t="shared" si="14"/>
        <v>0</v>
      </c>
    </row>
    <row r="76" spans="2:10">
      <c r="B76" s="241">
        <f>設定!J13</f>
        <v>0</v>
      </c>
      <c r="C76" s="236"/>
      <c r="D76" s="236"/>
      <c r="E76" s="236"/>
      <c r="F76" s="236"/>
      <c r="G76" s="236"/>
      <c r="H76" s="236"/>
      <c r="I76" s="236"/>
      <c r="J76" s="275">
        <f t="shared" si="14"/>
        <v>0</v>
      </c>
    </row>
    <row r="77" spans="2:10">
      <c r="B77" s="240">
        <f>設定!J14</f>
        <v>0</v>
      </c>
      <c r="C77" s="235"/>
      <c r="D77" s="235"/>
      <c r="E77" s="235"/>
      <c r="F77" s="235"/>
      <c r="G77" s="235"/>
      <c r="H77" s="235"/>
      <c r="I77" s="235"/>
      <c r="J77" s="274">
        <f t="shared" si="14"/>
        <v>0</v>
      </c>
    </row>
    <row r="78" spans="2:10" ht="19.5" thickBot="1">
      <c r="B78" s="238" t="s">
        <v>45</v>
      </c>
      <c r="C78" s="239"/>
      <c r="D78" s="239"/>
      <c r="E78" s="239"/>
      <c r="F78" s="239"/>
      <c r="G78" s="239"/>
      <c r="H78" s="239"/>
      <c r="I78" s="239"/>
      <c r="J78" s="276"/>
    </row>
    <row r="79" spans="2:10" ht="19.5" thickBot="1">
      <c r="B79" s="237" t="s">
        <v>17</v>
      </c>
      <c r="C79" s="261">
        <f>SUM(C68:C77)</f>
        <v>0</v>
      </c>
      <c r="D79" s="261">
        <f t="shared" ref="D79:J79" si="15">SUM(D68:D77)</f>
        <v>0</v>
      </c>
      <c r="E79" s="261">
        <f t="shared" si="15"/>
        <v>0</v>
      </c>
      <c r="F79" s="261">
        <f t="shared" si="15"/>
        <v>0</v>
      </c>
      <c r="G79" s="261">
        <f t="shared" si="15"/>
        <v>0</v>
      </c>
      <c r="H79" s="261">
        <f t="shared" si="15"/>
        <v>0</v>
      </c>
      <c r="I79" s="261">
        <f t="shared" si="15"/>
        <v>0</v>
      </c>
      <c r="J79" s="262">
        <f t="shared" si="15"/>
        <v>0</v>
      </c>
    </row>
    <row r="80" spans="2:10" ht="7.5" customHeight="1" thickBot="1">
      <c r="B80" s="247">
        <v>1</v>
      </c>
      <c r="C80" s="120">
        <f>WEEKDAY(C81)</f>
        <v>5</v>
      </c>
      <c r="D80" s="120">
        <f t="shared" ref="D80:I80" si="16">WEEKDAY(D81)</f>
        <v>6</v>
      </c>
      <c r="E80" s="120">
        <f t="shared" si="16"/>
        <v>7</v>
      </c>
      <c r="F80" s="120">
        <f t="shared" si="16"/>
        <v>1</v>
      </c>
      <c r="G80" s="120">
        <f t="shared" si="16"/>
        <v>2</v>
      </c>
      <c r="H80" s="120">
        <f t="shared" si="16"/>
        <v>3</v>
      </c>
      <c r="I80" s="120">
        <f t="shared" si="16"/>
        <v>4</v>
      </c>
      <c r="J80" s="277"/>
    </row>
    <row r="81" spans="2:10" ht="21.75">
      <c r="B81" s="252" t="s">
        <v>51</v>
      </c>
      <c r="C81" s="259">
        <f>I66+1</f>
        <v>45141</v>
      </c>
      <c r="D81" s="259">
        <f t="shared" ref="D81:I81" si="17">C81+1</f>
        <v>45142</v>
      </c>
      <c r="E81" s="259">
        <f t="shared" si="17"/>
        <v>45143</v>
      </c>
      <c r="F81" s="259">
        <f t="shared" si="17"/>
        <v>45144</v>
      </c>
      <c r="G81" s="259">
        <f t="shared" si="17"/>
        <v>45145</v>
      </c>
      <c r="H81" s="259">
        <f t="shared" si="17"/>
        <v>45146</v>
      </c>
      <c r="I81" s="259">
        <f t="shared" si="17"/>
        <v>45147</v>
      </c>
      <c r="J81" s="269" t="s">
        <v>17</v>
      </c>
    </row>
    <row r="82" spans="2:10" ht="19.5" thickBot="1">
      <c r="B82" s="228" t="s">
        <v>50</v>
      </c>
      <c r="C82" s="260">
        <f t="shared" ref="C82:J82" si="18">C81</f>
        <v>45141</v>
      </c>
      <c r="D82" s="260">
        <f t="shared" si="18"/>
        <v>45142</v>
      </c>
      <c r="E82" s="260">
        <f t="shared" si="18"/>
        <v>45143</v>
      </c>
      <c r="F82" s="260">
        <f t="shared" si="18"/>
        <v>45144</v>
      </c>
      <c r="G82" s="260">
        <f t="shared" si="18"/>
        <v>45145</v>
      </c>
      <c r="H82" s="260">
        <f t="shared" si="18"/>
        <v>45146</v>
      </c>
      <c r="I82" s="260">
        <f t="shared" si="18"/>
        <v>45147</v>
      </c>
      <c r="J82" s="270" t="str">
        <f t="shared" si="18"/>
        <v>合計</v>
      </c>
    </row>
    <row r="83" spans="2:10">
      <c r="B83" s="229">
        <f>設定!J5</f>
        <v>0</v>
      </c>
      <c r="C83" s="234"/>
      <c r="D83" s="234"/>
      <c r="E83" s="234"/>
      <c r="F83" s="234"/>
      <c r="G83" s="234"/>
      <c r="H83" s="234"/>
      <c r="I83" s="234"/>
      <c r="J83" s="271">
        <f>SUM(C83:I83)</f>
        <v>0</v>
      </c>
    </row>
    <row r="84" spans="2:10">
      <c r="B84" s="230">
        <f>設定!J6</f>
        <v>0</v>
      </c>
      <c r="C84" s="235"/>
      <c r="D84" s="235"/>
      <c r="E84" s="235"/>
      <c r="F84" s="235"/>
      <c r="G84" s="235"/>
      <c r="H84" s="235"/>
      <c r="I84" s="235"/>
      <c r="J84" s="272">
        <f t="shared" ref="J84:J92" si="19">SUM(C84:I84)</f>
        <v>0</v>
      </c>
    </row>
    <row r="85" spans="2:10">
      <c r="B85" s="231">
        <f>設定!J7</f>
        <v>0</v>
      </c>
      <c r="C85" s="236"/>
      <c r="D85" s="236"/>
      <c r="E85" s="236"/>
      <c r="F85" s="236"/>
      <c r="G85" s="236"/>
      <c r="H85" s="236"/>
      <c r="I85" s="236"/>
      <c r="J85" s="273">
        <f t="shared" si="19"/>
        <v>0</v>
      </c>
    </row>
    <row r="86" spans="2:10">
      <c r="B86" s="230">
        <f>設定!J8</f>
        <v>0</v>
      </c>
      <c r="C86" s="235"/>
      <c r="D86" s="235"/>
      <c r="E86" s="235"/>
      <c r="F86" s="235"/>
      <c r="G86" s="235"/>
      <c r="H86" s="235"/>
      <c r="I86" s="235"/>
      <c r="J86" s="272">
        <f t="shared" si="19"/>
        <v>0</v>
      </c>
    </row>
    <row r="87" spans="2:10">
      <c r="B87" s="231">
        <f>設定!J9</f>
        <v>0</v>
      </c>
      <c r="C87" s="236"/>
      <c r="D87" s="236"/>
      <c r="E87" s="236"/>
      <c r="F87" s="236"/>
      <c r="G87" s="236"/>
      <c r="H87" s="236"/>
      <c r="I87" s="236"/>
      <c r="J87" s="273">
        <f t="shared" si="19"/>
        <v>0</v>
      </c>
    </row>
    <row r="88" spans="2:10">
      <c r="B88" s="230">
        <f>設定!J10</f>
        <v>0</v>
      </c>
      <c r="C88" s="235"/>
      <c r="D88" s="235"/>
      <c r="E88" s="235"/>
      <c r="F88" s="235"/>
      <c r="G88" s="235"/>
      <c r="H88" s="235"/>
      <c r="I88" s="235"/>
      <c r="J88" s="272">
        <f t="shared" si="19"/>
        <v>0</v>
      </c>
    </row>
    <row r="89" spans="2:10">
      <c r="B89" s="229">
        <f>設定!J11</f>
        <v>0</v>
      </c>
      <c r="C89" s="234"/>
      <c r="D89" s="234"/>
      <c r="E89" s="234"/>
      <c r="F89" s="234"/>
      <c r="G89" s="234"/>
      <c r="H89" s="234"/>
      <c r="I89" s="234"/>
      <c r="J89" s="271">
        <f t="shared" si="19"/>
        <v>0</v>
      </c>
    </row>
    <row r="90" spans="2:10">
      <c r="B90" s="240">
        <f>設定!J12</f>
        <v>0</v>
      </c>
      <c r="C90" s="235"/>
      <c r="D90" s="235"/>
      <c r="E90" s="235"/>
      <c r="F90" s="235"/>
      <c r="G90" s="235"/>
      <c r="H90" s="235"/>
      <c r="I90" s="235"/>
      <c r="J90" s="274">
        <f t="shared" si="19"/>
        <v>0</v>
      </c>
    </row>
    <row r="91" spans="2:10">
      <c r="B91" s="241">
        <f>設定!J13</f>
        <v>0</v>
      </c>
      <c r="C91" s="236"/>
      <c r="D91" s="236"/>
      <c r="E91" s="236"/>
      <c r="F91" s="236"/>
      <c r="G91" s="236"/>
      <c r="H91" s="236"/>
      <c r="I91" s="236"/>
      <c r="J91" s="275">
        <f t="shared" si="19"/>
        <v>0</v>
      </c>
    </row>
    <row r="92" spans="2:10">
      <c r="B92" s="240">
        <f>設定!J14</f>
        <v>0</v>
      </c>
      <c r="C92" s="235"/>
      <c r="D92" s="235"/>
      <c r="E92" s="235"/>
      <c r="F92" s="235"/>
      <c r="G92" s="235"/>
      <c r="H92" s="235"/>
      <c r="I92" s="235"/>
      <c r="J92" s="274">
        <f t="shared" si="19"/>
        <v>0</v>
      </c>
    </row>
    <row r="93" spans="2:10" ht="19.5" thickBot="1">
      <c r="B93" s="238" t="s">
        <v>45</v>
      </c>
      <c r="C93" s="239"/>
      <c r="D93" s="239"/>
      <c r="E93" s="239"/>
      <c r="F93" s="239"/>
      <c r="G93" s="239"/>
      <c r="H93" s="239"/>
      <c r="I93" s="239"/>
      <c r="J93" s="276"/>
    </row>
    <row r="94" spans="2:10" ht="19.5" thickBot="1">
      <c r="B94" s="237" t="s">
        <v>17</v>
      </c>
      <c r="C94" s="261">
        <f>SUM(C83:C92)</f>
        <v>0</v>
      </c>
      <c r="D94" s="261">
        <f t="shared" ref="D94:J94" si="20">SUM(D83:D92)</f>
        <v>0</v>
      </c>
      <c r="E94" s="261">
        <f t="shared" si="20"/>
        <v>0</v>
      </c>
      <c r="F94" s="261">
        <f t="shared" si="20"/>
        <v>0</v>
      </c>
      <c r="G94" s="261">
        <f t="shared" si="20"/>
        <v>0</v>
      </c>
      <c r="H94" s="261">
        <f t="shared" si="20"/>
        <v>0</v>
      </c>
      <c r="I94" s="261">
        <f t="shared" si="20"/>
        <v>0</v>
      </c>
      <c r="J94" s="262">
        <f t="shared" si="20"/>
        <v>0</v>
      </c>
    </row>
    <row r="95" spans="2:10" ht="8.25" customHeight="1" thickBot="1">
      <c r="B95" s="247">
        <v>1</v>
      </c>
      <c r="C95" s="120">
        <f>WEEKDAY(C96)</f>
        <v>5</v>
      </c>
      <c r="D95" s="120">
        <f t="shared" ref="D95:I95" si="21">WEEKDAY(D96)</f>
        <v>6</v>
      </c>
      <c r="E95" s="120">
        <f t="shared" si="21"/>
        <v>7</v>
      </c>
      <c r="F95" s="120">
        <f t="shared" si="21"/>
        <v>1</v>
      </c>
      <c r="G95" s="120">
        <f t="shared" si="21"/>
        <v>2</v>
      </c>
      <c r="H95" s="120">
        <f t="shared" si="21"/>
        <v>3</v>
      </c>
      <c r="I95" s="120">
        <f t="shared" si="21"/>
        <v>4</v>
      </c>
      <c r="J95" s="277"/>
    </row>
    <row r="96" spans="2:10" ht="21.75">
      <c r="B96" s="252" t="s">
        <v>51</v>
      </c>
      <c r="C96" s="259">
        <f>I81+1</f>
        <v>45148</v>
      </c>
      <c r="D96" s="259">
        <f t="shared" ref="D96:I96" si="22">C96+1</f>
        <v>45149</v>
      </c>
      <c r="E96" s="259">
        <f t="shared" si="22"/>
        <v>45150</v>
      </c>
      <c r="F96" s="259">
        <f t="shared" si="22"/>
        <v>45151</v>
      </c>
      <c r="G96" s="259">
        <f t="shared" si="22"/>
        <v>45152</v>
      </c>
      <c r="H96" s="259">
        <f t="shared" si="22"/>
        <v>45153</v>
      </c>
      <c r="I96" s="259">
        <f t="shared" si="22"/>
        <v>45154</v>
      </c>
      <c r="J96" s="269" t="s">
        <v>17</v>
      </c>
    </row>
    <row r="97" spans="2:10" ht="19.5" thickBot="1">
      <c r="B97" s="228" t="s">
        <v>50</v>
      </c>
      <c r="C97" s="260">
        <f t="shared" ref="C97:J97" si="23">C96</f>
        <v>45148</v>
      </c>
      <c r="D97" s="260">
        <f t="shared" si="23"/>
        <v>45149</v>
      </c>
      <c r="E97" s="260">
        <f t="shared" si="23"/>
        <v>45150</v>
      </c>
      <c r="F97" s="260">
        <f t="shared" si="23"/>
        <v>45151</v>
      </c>
      <c r="G97" s="260">
        <f t="shared" si="23"/>
        <v>45152</v>
      </c>
      <c r="H97" s="260">
        <f t="shared" si="23"/>
        <v>45153</v>
      </c>
      <c r="I97" s="260">
        <f t="shared" si="23"/>
        <v>45154</v>
      </c>
      <c r="J97" s="270" t="str">
        <f t="shared" si="23"/>
        <v>合計</v>
      </c>
    </row>
    <row r="98" spans="2:10">
      <c r="B98" s="229">
        <f>設定!J5</f>
        <v>0</v>
      </c>
      <c r="C98" s="234"/>
      <c r="D98" s="234"/>
      <c r="E98" s="234"/>
      <c r="F98" s="234"/>
      <c r="G98" s="234"/>
      <c r="H98" s="234"/>
      <c r="I98" s="234"/>
      <c r="J98" s="271">
        <f>SUM(C98:I98)</f>
        <v>0</v>
      </c>
    </row>
    <row r="99" spans="2:10">
      <c r="B99" s="230">
        <f>設定!J6</f>
        <v>0</v>
      </c>
      <c r="C99" s="235"/>
      <c r="D99" s="235"/>
      <c r="E99" s="235"/>
      <c r="F99" s="235"/>
      <c r="G99" s="235"/>
      <c r="H99" s="235"/>
      <c r="I99" s="235"/>
      <c r="J99" s="272">
        <f t="shared" ref="J99:J107" si="24">SUM(C99:I99)</f>
        <v>0</v>
      </c>
    </row>
    <row r="100" spans="2:10">
      <c r="B100" s="231">
        <f>設定!J7</f>
        <v>0</v>
      </c>
      <c r="C100" s="236"/>
      <c r="D100" s="236"/>
      <c r="E100" s="236"/>
      <c r="F100" s="236"/>
      <c r="G100" s="236"/>
      <c r="H100" s="236"/>
      <c r="I100" s="236"/>
      <c r="J100" s="273">
        <f t="shared" si="24"/>
        <v>0</v>
      </c>
    </row>
    <row r="101" spans="2:10">
      <c r="B101" s="230">
        <f>設定!J8</f>
        <v>0</v>
      </c>
      <c r="C101" s="235"/>
      <c r="D101" s="235"/>
      <c r="E101" s="235"/>
      <c r="F101" s="235"/>
      <c r="G101" s="235"/>
      <c r="H101" s="235"/>
      <c r="I101" s="235"/>
      <c r="J101" s="272">
        <f t="shared" si="24"/>
        <v>0</v>
      </c>
    </row>
    <row r="102" spans="2:10">
      <c r="B102" s="231">
        <f>設定!J9</f>
        <v>0</v>
      </c>
      <c r="C102" s="236"/>
      <c r="D102" s="236"/>
      <c r="E102" s="236"/>
      <c r="F102" s="236"/>
      <c r="G102" s="236"/>
      <c r="H102" s="236"/>
      <c r="I102" s="236"/>
      <c r="J102" s="273">
        <f t="shared" si="24"/>
        <v>0</v>
      </c>
    </row>
    <row r="103" spans="2:10">
      <c r="B103" s="230">
        <f>設定!J10</f>
        <v>0</v>
      </c>
      <c r="C103" s="235"/>
      <c r="D103" s="235"/>
      <c r="E103" s="235"/>
      <c r="F103" s="235"/>
      <c r="G103" s="235"/>
      <c r="H103" s="235"/>
      <c r="I103" s="235"/>
      <c r="J103" s="272">
        <f t="shared" si="24"/>
        <v>0</v>
      </c>
    </row>
    <row r="104" spans="2:10">
      <c r="B104" s="229">
        <f>設定!J11</f>
        <v>0</v>
      </c>
      <c r="C104" s="234"/>
      <c r="D104" s="234"/>
      <c r="E104" s="234"/>
      <c r="F104" s="234"/>
      <c r="G104" s="234"/>
      <c r="H104" s="234"/>
      <c r="I104" s="234"/>
      <c r="J104" s="271">
        <f t="shared" si="24"/>
        <v>0</v>
      </c>
    </row>
    <row r="105" spans="2:10">
      <c r="B105" s="240">
        <f>設定!J12</f>
        <v>0</v>
      </c>
      <c r="C105" s="235"/>
      <c r="D105" s="235"/>
      <c r="E105" s="235"/>
      <c r="F105" s="235"/>
      <c r="G105" s="235"/>
      <c r="H105" s="235"/>
      <c r="I105" s="235"/>
      <c r="J105" s="274">
        <f t="shared" si="24"/>
        <v>0</v>
      </c>
    </row>
    <row r="106" spans="2:10">
      <c r="B106" s="241">
        <f>設定!J13</f>
        <v>0</v>
      </c>
      <c r="C106" s="236"/>
      <c r="D106" s="236"/>
      <c r="E106" s="236"/>
      <c r="F106" s="236"/>
      <c r="G106" s="236"/>
      <c r="H106" s="236"/>
      <c r="I106" s="236"/>
      <c r="J106" s="275">
        <f t="shared" si="24"/>
        <v>0</v>
      </c>
    </row>
    <row r="107" spans="2:10">
      <c r="B107" s="240">
        <f>設定!J14</f>
        <v>0</v>
      </c>
      <c r="C107" s="235"/>
      <c r="D107" s="235"/>
      <c r="E107" s="235"/>
      <c r="F107" s="235"/>
      <c r="G107" s="235"/>
      <c r="H107" s="235"/>
      <c r="I107" s="235"/>
      <c r="J107" s="274">
        <f t="shared" si="24"/>
        <v>0</v>
      </c>
    </row>
    <row r="108" spans="2:10" ht="19.5" thickBot="1">
      <c r="B108" s="238" t="s">
        <v>45</v>
      </c>
      <c r="C108" s="239"/>
      <c r="D108" s="239"/>
      <c r="E108" s="239"/>
      <c r="F108" s="239"/>
      <c r="G108" s="239"/>
      <c r="H108" s="239"/>
      <c r="I108" s="239"/>
      <c r="J108" s="276"/>
    </row>
    <row r="109" spans="2:10" ht="19.5" thickBot="1">
      <c r="B109" s="237" t="s">
        <v>17</v>
      </c>
      <c r="C109" s="261">
        <f>SUM(C98:C107)</f>
        <v>0</v>
      </c>
      <c r="D109" s="261">
        <f t="shared" ref="D109:J109" si="25">SUM(D98:D107)</f>
        <v>0</v>
      </c>
      <c r="E109" s="261">
        <f t="shared" si="25"/>
        <v>0</v>
      </c>
      <c r="F109" s="261">
        <f t="shared" si="25"/>
        <v>0</v>
      </c>
      <c r="G109" s="261">
        <f t="shared" si="25"/>
        <v>0</v>
      </c>
      <c r="H109" s="261">
        <f t="shared" si="25"/>
        <v>0</v>
      </c>
      <c r="I109" s="261">
        <f t="shared" si="25"/>
        <v>0</v>
      </c>
      <c r="J109" s="262">
        <f t="shared" si="25"/>
        <v>0</v>
      </c>
    </row>
    <row r="110" spans="2:10" ht="8.25" customHeight="1" thickBot="1">
      <c r="B110" s="247">
        <v>1</v>
      </c>
      <c r="C110" s="120">
        <f>WEEKDAY(C111)</f>
        <v>5</v>
      </c>
      <c r="D110" s="120">
        <f t="shared" ref="D110:E110" si="26">WEEKDAY(D111)</f>
        <v>6</v>
      </c>
      <c r="E110" s="120">
        <f t="shared" si="26"/>
        <v>7</v>
      </c>
      <c r="F110" s="120"/>
      <c r="G110" s="120"/>
      <c r="H110" s="120"/>
      <c r="I110" s="120"/>
      <c r="J110" s="277"/>
    </row>
    <row r="111" spans="2:10" ht="21.75">
      <c r="B111" s="252" t="s">
        <v>51</v>
      </c>
      <c r="C111" s="259">
        <f>I96+1</f>
        <v>45155</v>
      </c>
      <c r="D111" s="259">
        <f t="shared" ref="D111:E111" si="27">C111+1</f>
        <v>45156</v>
      </c>
      <c r="E111" s="259">
        <f t="shared" si="27"/>
        <v>45157</v>
      </c>
      <c r="F111" s="259"/>
      <c r="G111" s="259"/>
      <c r="H111" s="259"/>
      <c r="I111" s="259"/>
      <c r="J111" s="269" t="s">
        <v>17</v>
      </c>
    </row>
    <row r="112" spans="2:10" ht="19.5" thickBot="1">
      <c r="B112" s="228" t="s">
        <v>50</v>
      </c>
      <c r="C112" s="260">
        <f t="shared" ref="C112:E112" si="28">C111</f>
        <v>45155</v>
      </c>
      <c r="D112" s="260">
        <f t="shared" si="28"/>
        <v>45156</v>
      </c>
      <c r="E112" s="260">
        <f t="shared" si="28"/>
        <v>45157</v>
      </c>
      <c r="F112" s="260"/>
      <c r="G112" s="260"/>
      <c r="H112" s="260"/>
      <c r="I112" s="260"/>
      <c r="J112" s="270" t="str">
        <f t="shared" ref="J112" si="29">J111</f>
        <v>合計</v>
      </c>
    </row>
    <row r="113" spans="2:10">
      <c r="B113" s="229">
        <f>設定!J5</f>
        <v>0</v>
      </c>
      <c r="C113" s="234"/>
      <c r="D113" s="234"/>
      <c r="E113" s="234"/>
      <c r="F113" s="234"/>
      <c r="G113" s="234"/>
      <c r="H113" s="234"/>
      <c r="I113" s="234"/>
      <c r="J113" s="271">
        <f>SUM(C113:I113)</f>
        <v>0</v>
      </c>
    </row>
    <row r="114" spans="2:10">
      <c r="B114" s="230">
        <f>設定!J6</f>
        <v>0</v>
      </c>
      <c r="C114" s="235"/>
      <c r="D114" s="235"/>
      <c r="E114" s="235"/>
      <c r="F114" s="235"/>
      <c r="G114" s="235"/>
      <c r="H114" s="235"/>
      <c r="I114" s="235"/>
      <c r="J114" s="272">
        <f t="shared" ref="J114:J122" si="30">SUM(C114:I114)</f>
        <v>0</v>
      </c>
    </row>
    <row r="115" spans="2:10">
      <c r="B115" s="231">
        <f>設定!J7</f>
        <v>0</v>
      </c>
      <c r="C115" s="236"/>
      <c r="D115" s="236"/>
      <c r="E115" s="236"/>
      <c r="F115" s="236"/>
      <c r="G115" s="236"/>
      <c r="H115" s="236"/>
      <c r="I115" s="236"/>
      <c r="J115" s="273">
        <f t="shared" si="30"/>
        <v>0</v>
      </c>
    </row>
    <row r="116" spans="2:10">
      <c r="B116" s="230">
        <f>設定!J8</f>
        <v>0</v>
      </c>
      <c r="C116" s="235"/>
      <c r="D116" s="235"/>
      <c r="E116" s="235"/>
      <c r="F116" s="235"/>
      <c r="G116" s="235"/>
      <c r="H116" s="235"/>
      <c r="I116" s="235"/>
      <c r="J116" s="272">
        <f t="shared" si="30"/>
        <v>0</v>
      </c>
    </row>
    <row r="117" spans="2:10">
      <c r="B117" s="231">
        <f>設定!J9</f>
        <v>0</v>
      </c>
      <c r="C117" s="236"/>
      <c r="D117" s="236"/>
      <c r="E117" s="236"/>
      <c r="F117" s="236"/>
      <c r="G117" s="236"/>
      <c r="H117" s="236"/>
      <c r="I117" s="236"/>
      <c r="J117" s="273">
        <f t="shared" si="30"/>
        <v>0</v>
      </c>
    </row>
    <row r="118" spans="2:10">
      <c r="B118" s="230">
        <f>設定!J10</f>
        <v>0</v>
      </c>
      <c r="C118" s="235"/>
      <c r="D118" s="235"/>
      <c r="E118" s="235"/>
      <c r="F118" s="235"/>
      <c r="G118" s="235"/>
      <c r="H118" s="235"/>
      <c r="I118" s="235"/>
      <c r="J118" s="272">
        <f t="shared" si="30"/>
        <v>0</v>
      </c>
    </row>
    <row r="119" spans="2:10">
      <c r="B119" s="229">
        <f>設定!J11</f>
        <v>0</v>
      </c>
      <c r="C119" s="234"/>
      <c r="D119" s="234"/>
      <c r="E119" s="234"/>
      <c r="F119" s="234"/>
      <c r="G119" s="234"/>
      <c r="H119" s="234"/>
      <c r="I119" s="234"/>
      <c r="J119" s="271">
        <f t="shared" si="30"/>
        <v>0</v>
      </c>
    </row>
    <row r="120" spans="2:10">
      <c r="B120" s="240">
        <f>設定!J12</f>
        <v>0</v>
      </c>
      <c r="C120" s="235"/>
      <c r="D120" s="235"/>
      <c r="E120" s="235"/>
      <c r="F120" s="235"/>
      <c r="G120" s="235"/>
      <c r="H120" s="235"/>
      <c r="I120" s="235"/>
      <c r="J120" s="274">
        <f t="shared" si="30"/>
        <v>0</v>
      </c>
    </row>
    <row r="121" spans="2:10">
      <c r="B121" s="241">
        <f>設定!J13</f>
        <v>0</v>
      </c>
      <c r="C121" s="236"/>
      <c r="D121" s="236"/>
      <c r="E121" s="236"/>
      <c r="F121" s="236"/>
      <c r="G121" s="236"/>
      <c r="H121" s="236"/>
      <c r="I121" s="236"/>
      <c r="J121" s="275">
        <f t="shared" si="30"/>
        <v>0</v>
      </c>
    </row>
    <row r="122" spans="2:10">
      <c r="B122" s="240">
        <f>設定!J14</f>
        <v>0</v>
      </c>
      <c r="C122" s="235"/>
      <c r="D122" s="235"/>
      <c r="E122" s="235"/>
      <c r="F122" s="235"/>
      <c r="G122" s="235"/>
      <c r="H122" s="235"/>
      <c r="I122" s="235"/>
      <c r="J122" s="274">
        <f t="shared" si="30"/>
        <v>0</v>
      </c>
    </row>
    <row r="123" spans="2:10" ht="19.5" thickBot="1">
      <c r="B123" s="238" t="s">
        <v>45</v>
      </c>
      <c r="C123" s="239"/>
      <c r="D123" s="239"/>
      <c r="E123" s="239"/>
      <c r="F123" s="239"/>
      <c r="G123" s="239"/>
      <c r="H123" s="239"/>
      <c r="I123" s="239"/>
      <c r="J123" s="276"/>
    </row>
    <row r="124" spans="2:10" ht="19.5" thickBot="1">
      <c r="B124" s="237" t="s">
        <v>17</v>
      </c>
      <c r="C124" s="261">
        <f>SUM(C113:C122)</f>
        <v>0</v>
      </c>
      <c r="D124" s="261">
        <f t="shared" ref="D124:J124" si="31">SUM(D113:D122)</f>
        <v>0</v>
      </c>
      <c r="E124" s="261">
        <f t="shared" si="31"/>
        <v>0</v>
      </c>
      <c r="F124" s="261">
        <f t="shared" si="31"/>
        <v>0</v>
      </c>
      <c r="G124" s="261">
        <f t="shared" si="31"/>
        <v>0</v>
      </c>
      <c r="H124" s="261">
        <f t="shared" si="31"/>
        <v>0</v>
      </c>
      <c r="I124" s="261">
        <f t="shared" si="31"/>
        <v>0</v>
      </c>
      <c r="J124" s="262">
        <f t="shared" si="31"/>
        <v>0</v>
      </c>
    </row>
  </sheetData>
  <sheetProtection selectLockedCells="1" autoFilter="0"/>
  <autoFilter ref="B51:J124" xr:uid="{E12D2844-317F-F04B-91AA-24B1507444E2}"/>
  <mergeCells count="11">
    <mergeCell ref="C32:D32"/>
    <mergeCell ref="B34:D34"/>
    <mergeCell ref="B35:D36"/>
    <mergeCell ref="F38:K38"/>
    <mergeCell ref="B4:C4"/>
    <mergeCell ref="D4:E4"/>
    <mergeCell ref="F4:G4"/>
    <mergeCell ref="H4:I4"/>
    <mergeCell ref="J4:K4"/>
    <mergeCell ref="B18:D18"/>
    <mergeCell ref="F18:K18"/>
  </mergeCells>
  <phoneticPr fontId="1"/>
  <conditionalFormatting sqref="D37:D42 D44:D49">
    <cfRule type="cellIs" dxfId="175" priority="65" operator="equal">
      <formula>0</formula>
    </cfRule>
  </conditionalFormatting>
  <conditionalFormatting sqref="D20:D29">
    <cfRule type="cellIs" dxfId="174" priority="64" operator="equal">
      <formula>0</formula>
    </cfRule>
  </conditionalFormatting>
  <conditionalFormatting sqref="E19">
    <cfRule type="cellIs" dxfId="173" priority="63" operator="equal">
      <formula>0</formula>
    </cfRule>
  </conditionalFormatting>
  <conditionalFormatting sqref="B613">
    <cfRule type="expression" dxfId="172" priority="57">
      <formula>$C612=1</formula>
    </cfRule>
  </conditionalFormatting>
  <conditionalFormatting sqref="C64:J64">
    <cfRule type="cellIs" dxfId="171" priority="30" operator="equal">
      <formula>0</formula>
    </cfRule>
    <cfRule type="cellIs" dxfId="170" priority="31" operator="equal">
      <formula>0</formula>
    </cfRule>
  </conditionalFormatting>
  <conditionalFormatting sqref="C51:J52">
    <cfRule type="expression" dxfId="169" priority="27">
      <formula>C$50=1</formula>
    </cfRule>
    <cfRule type="expression" dxfId="168" priority="28">
      <formula>C$50=7</formula>
    </cfRule>
    <cfRule type="expression" dxfId="167" priority="29">
      <formula>COUNTIF(祝日,C$51)=1</formula>
    </cfRule>
  </conditionalFormatting>
  <conditionalFormatting sqref="J53:J62">
    <cfRule type="cellIs" dxfId="166" priority="26" operator="equal">
      <formula>0</formula>
    </cfRule>
  </conditionalFormatting>
  <conditionalFormatting sqref="C79:J79">
    <cfRule type="cellIs" dxfId="165" priority="24" operator="equal">
      <formula>0</formula>
    </cfRule>
    <cfRule type="cellIs" dxfId="164" priority="25" operator="equal">
      <formula>0</formula>
    </cfRule>
  </conditionalFormatting>
  <conditionalFormatting sqref="C66:J67">
    <cfRule type="expression" dxfId="163" priority="21">
      <formula>C$50=1</formula>
    </cfRule>
    <cfRule type="expression" dxfId="162" priority="22">
      <formula>C$50=7</formula>
    </cfRule>
    <cfRule type="expression" dxfId="161" priority="23">
      <formula>COUNTIF(祝日,C$66)=1</formula>
    </cfRule>
  </conditionalFormatting>
  <conditionalFormatting sqref="J68:J77">
    <cfRule type="cellIs" dxfId="160" priority="20" operator="equal">
      <formula>0</formula>
    </cfRule>
  </conditionalFormatting>
  <conditionalFormatting sqref="C94:J94">
    <cfRule type="cellIs" dxfId="159" priority="18" operator="equal">
      <formula>0</formula>
    </cfRule>
    <cfRule type="cellIs" dxfId="158" priority="19" operator="equal">
      <formula>0</formula>
    </cfRule>
  </conditionalFormatting>
  <conditionalFormatting sqref="C81:J82">
    <cfRule type="expression" dxfId="157" priority="15">
      <formula>C$50=1</formula>
    </cfRule>
    <cfRule type="expression" dxfId="156" priority="16">
      <formula>C$50=7</formula>
    </cfRule>
    <cfRule type="expression" dxfId="155" priority="17">
      <formula>COUNTIF(祝日,C$81)=1</formula>
    </cfRule>
  </conditionalFormatting>
  <conditionalFormatting sqref="J83:J92">
    <cfRule type="cellIs" dxfId="154" priority="14" operator="equal">
      <formula>0</formula>
    </cfRule>
  </conditionalFormatting>
  <conditionalFormatting sqref="C109:J109">
    <cfRule type="cellIs" dxfId="153" priority="12" operator="equal">
      <formula>0</formula>
    </cfRule>
    <cfRule type="cellIs" dxfId="152" priority="13" operator="equal">
      <formula>0</formula>
    </cfRule>
  </conditionalFormatting>
  <conditionalFormatting sqref="C96:J97">
    <cfRule type="expression" dxfId="151" priority="9">
      <formula>C$50=1</formula>
    </cfRule>
    <cfRule type="expression" dxfId="150" priority="10">
      <formula>C$50=7</formula>
    </cfRule>
    <cfRule type="expression" dxfId="149" priority="11">
      <formula>COUNTIF(祝日,C$96)=1</formula>
    </cfRule>
  </conditionalFormatting>
  <conditionalFormatting sqref="J98:J107">
    <cfRule type="cellIs" dxfId="148" priority="8" operator="equal">
      <formula>0</formula>
    </cfRule>
  </conditionalFormatting>
  <conditionalFormatting sqref="C124:J124">
    <cfRule type="cellIs" dxfId="147" priority="6" operator="equal">
      <formula>0</formula>
    </cfRule>
    <cfRule type="cellIs" dxfId="146" priority="7" operator="equal">
      <formula>0</formula>
    </cfRule>
  </conditionalFormatting>
  <conditionalFormatting sqref="C111:J112">
    <cfRule type="expression" dxfId="145" priority="3">
      <formula>C$50=1</formula>
    </cfRule>
    <cfRule type="expression" dxfId="144" priority="4">
      <formula>C$50=7</formula>
    </cfRule>
    <cfRule type="expression" dxfId="143" priority="5">
      <formula>COUNTIF(祝日,C$111)=1</formula>
    </cfRule>
  </conditionalFormatting>
  <conditionalFormatting sqref="J113:J122">
    <cfRule type="cellIs" dxfId="142" priority="2" operator="equal">
      <formula>0</formula>
    </cfRule>
  </conditionalFormatting>
  <conditionalFormatting sqref="C16 E16 G16 I16 K16 C30:D30 C32:D32 B35:D36">
    <cfRule type="cellIs" dxfId="141" priority="1" operator="equal">
      <formula>0</formula>
    </cfRule>
  </conditionalFormatting>
  <pageMargins left="0.25" right="0.25" top="0.75" bottom="0.75" header="0.3" footer="0.3"/>
  <pageSetup paperSize="9" scale="82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8CD31-301F-4C0D-8114-7C0ED5A8A13B}">
  <sheetPr>
    <tabColor theme="8" tint="0.59999389629810485"/>
    <pageSetUpPr fitToPage="1"/>
  </sheetPr>
  <dimension ref="B1:K124"/>
  <sheetViews>
    <sheetView showGridLines="0" zoomScaleNormal="100" workbookViewId="0">
      <selection activeCell="A2" sqref="A2"/>
    </sheetView>
  </sheetViews>
  <sheetFormatPr defaultColWidth="11" defaultRowHeight="18.75" outlineLevelRow="1"/>
  <cols>
    <col min="1" max="1" width="4.125" customWidth="1"/>
    <col min="2" max="11" width="10.625" customWidth="1"/>
    <col min="12" max="12" width="8.875" customWidth="1"/>
  </cols>
  <sheetData>
    <row r="1" spans="2:11" ht="12.75" customHeight="1"/>
    <row r="2" spans="2:11" ht="29.25" customHeight="1">
      <c r="B2" s="246" t="s">
        <v>187</v>
      </c>
      <c r="C2" s="210"/>
      <c r="D2" s="210"/>
      <c r="E2" s="210"/>
      <c r="F2" s="210"/>
      <c r="G2" s="210"/>
      <c r="H2" s="210"/>
      <c r="I2" s="210"/>
      <c r="J2" s="210"/>
      <c r="K2" s="210"/>
    </row>
    <row r="3" spans="2:11" ht="15" customHeight="1" thickBot="1"/>
    <row r="4" spans="2:11" outlineLevel="1">
      <c r="B4" s="344" t="s">
        <v>10</v>
      </c>
      <c r="C4" s="345"/>
      <c r="D4" s="344" t="s">
        <v>99</v>
      </c>
      <c r="E4" s="346"/>
      <c r="F4" s="345" t="s">
        <v>100</v>
      </c>
      <c r="G4" s="345"/>
      <c r="H4" s="344" t="s">
        <v>101</v>
      </c>
      <c r="I4" s="346"/>
      <c r="J4" s="345" t="s">
        <v>102</v>
      </c>
      <c r="K4" s="346"/>
    </row>
    <row r="5" spans="2:11" outlineLevel="1">
      <c r="B5" s="242" t="s">
        <v>11</v>
      </c>
      <c r="C5" s="243" t="s">
        <v>9</v>
      </c>
      <c r="D5" s="242" t="s">
        <v>11</v>
      </c>
      <c r="E5" s="244" t="s">
        <v>9</v>
      </c>
      <c r="F5" s="243" t="s">
        <v>11</v>
      </c>
      <c r="G5" s="243" t="s">
        <v>9</v>
      </c>
      <c r="H5" s="242" t="s">
        <v>19</v>
      </c>
      <c r="I5" s="244" t="s">
        <v>9</v>
      </c>
      <c r="J5" s="243" t="s">
        <v>19</v>
      </c>
      <c r="K5" s="244" t="s">
        <v>9</v>
      </c>
    </row>
    <row r="6" spans="2:11" outlineLevel="1">
      <c r="B6" s="211">
        <f>設定!B5</f>
        <v>0</v>
      </c>
      <c r="C6" s="248"/>
      <c r="D6" s="211">
        <f>設定!D5</f>
        <v>0</v>
      </c>
      <c r="E6" s="220"/>
      <c r="F6" s="249">
        <f>設定!F5</f>
        <v>0</v>
      </c>
      <c r="G6" s="248"/>
      <c r="H6" s="221"/>
      <c r="I6" s="220"/>
      <c r="J6" s="249">
        <f>設定!H5</f>
        <v>0</v>
      </c>
      <c r="K6" s="220"/>
    </row>
    <row r="7" spans="2:11" outlineLevel="1">
      <c r="B7" s="211">
        <f>設定!B6</f>
        <v>0</v>
      </c>
      <c r="C7" s="248"/>
      <c r="D7" s="211">
        <f>設定!D6</f>
        <v>0</v>
      </c>
      <c r="E7" s="220"/>
      <c r="F7" s="249">
        <f>設定!F6</f>
        <v>0</v>
      </c>
      <c r="G7" s="248"/>
      <c r="H7" s="221"/>
      <c r="I7" s="220"/>
      <c r="J7" s="249">
        <f>設定!H6</f>
        <v>0</v>
      </c>
      <c r="K7" s="220"/>
    </row>
    <row r="8" spans="2:11" outlineLevel="1">
      <c r="B8" s="211">
        <f>設定!B7</f>
        <v>0</v>
      </c>
      <c r="C8" s="248"/>
      <c r="D8" s="211">
        <f>設定!D7</f>
        <v>0</v>
      </c>
      <c r="E8" s="220"/>
      <c r="F8" s="249">
        <f>設定!F7</f>
        <v>0</v>
      </c>
      <c r="G8" s="248"/>
      <c r="H8" s="221"/>
      <c r="I8" s="220"/>
      <c r="J8" s="249">
        <f>設定!H7</f>
        <v>0</v>
      </c>
      <c r="K8" s="220"/>
    </row>
    <row r="9" spans="2:11" outlineLevel="1">
      <c r="B9" s="211">
        <f>設定!B8</f>
        <v>0</v>
      </c>
      <c r="C9" s="248"/>
      <c r="D9" s="211">
        <f>設定!D8</f>
        <v>0</v>
      </c>
      <c r="E9" s="220"/>
      <c r="F9" s="249">
        <f>設定!F8</f>
        <v>0</v>
      </c>
      <c r="G9" s="248"/>
      <c r="H9" s="221"/>
      <c r="I9" s="220"/>
      <c r="J9" s="249">
        <f>設定!H8</f>
        <v>0</v>
      </c>
      <c r="K9" s="220"/>
    </row>
    <row r="10" spans="2:11" outlineLevel="1">
      <c r="B10" s="211">
        <f>設定!B9</f>
        <v>0</v>
      </c>
      <c r="C10" s="248"/>
      <c r="D10" s="211">
        <f>設定!D9</f>
        <v>0</v>
      </c>
      <c r="E10" s="220"/>
      <c r="F10" s="249">
        <f>設定!F9</f>
        <v>0</v>
      </c>
      <c r="G10" s="248"/>
      <c r="H10" s="221"/>
      <c r="I10" s="220"/>
      <c r="J10" s="249">
        <f>設定!H9</f>
        <v>0</v>
      </c>
      <c r="K10" s="220"/>
    </row>
    <row r="11" spans="2:11" outlineLevel="1">
      <c r="B11" s="211">
        <f>設定!B10</f>
        <v>0</v>
      </c>
      <c r="C11" s="248"/>
      <c r="D11" s="211">
        <f>設定!D10</f>
        <v>0</v>
      </c>
      <c r="E11" s="220"/>
      <c r="F11" s="249">
        <f>設定!F10</f>
        <v>0</v>
      </c>
      <c r="G11" s="248"/>
      <c r="H11" s="221"/>
      <c r="I11" s="220"/>
      <c r="J11" s="249">
        <f>設定!H10</f>
        <v>0</v>
      </c>
      <c r="K11" s="220"/>
    </row>
    <row r="12" spans="2:11" outlineLevel="1">
      <c r="B12" s="211">
        <f>設定!B11</f>
        <v>0</v>
      </c>
      <c r="C12" s="248"/>
      <c r="D12" s="211">
        <f>設定!D11</f>
        <v>0</v>
      </c>
      <c r="E12" s="220"/>
      <c r="F12" s="249">
        <f>設定!F11</f>
        <v>0</v>
      </c>
      <c r="G12" s="248"/>
      <c r="H12" s="221"/>
      <c r="I12" s="220"/>
      <c r="J12" s="249">
        <f>設定!H11</f>
        <v>0</v>
      </c>
      <c r="K12" s="220"/>
    </row>
    <row r="13" spans="2:11" outlineLevel="1">
      <c r="B13" s="211">
        <f>設定!B12</f>
        <v>0</v>
      </c>
      <c r="C13" s="248"/>
      <c r="D13" s="211">
        <f>設定!D12</f>
        <v>0</v>
      </c>
      <c r="E13" s="220"/>
      <c r="F13" s="249">
        <f>設定!F12</f>
        <v>0</v>
      </c>
      <c r="G13" s="248"/>
      <c r="H13" s="221"/>
      <c r="I13" s="220"/>
      <c r="J13" s="249">
        <f>設定!H12</f>
        <v>0</v>
      </c>
      <c r="K13" s="220"/>
    </row>
    <row r="14" spans="2:11" outlineLevel="1">
      <c r="B14" s="211">
        <f>設定!B13</f>
        <v>0</v>
      </c>
      <c r="C14" s="248"/>
      <c r="D14" s="211">
        <f>設定!D13</f>
        <v>0</v>
      </c>
      <c r="E14" s="220"/>
      <c r="F14" s="249">
        <f>設定!F13</f>
        <v>0</v>
      </c>
      <c r="G14" s="248"/>
      <c r="H14" s="221"/>
      <c r="I14" s="220"/>
      <c r="J14" s="249">
        <f>設定!H13</f>
        <v>0</v>
      </c>
      <c r="K14" s="220"/>
    </row>
    <row r="15" spans="2:11" outlineLevel="1">
      <c r="B15" s="211">
        <f>設定!B14</f>
        <v>0</v>
      </c>
      <c r="C15" s="248"/>
      <c r="D15" s="211">
        <f>設定!D14</f>
        <v>0</v>
      </c>
      <c r="E15" s="220"/>
      <c r="F15" s="249">
        <f>設定!F14</f>
        <v>0</v>
      </c>
      <c r="G15" s="248"/>
      <c r="H15" s="221"/>
      <c r="I15" s="220"/>
      <c r="J15" s="249">
        <f>設定!H14</f>
        <v>0</v>
      </c>
      <c r="K15" s="220"/>
    </row>
    <row r="16" spans="2:11" ht="19.5" outlineLevel="1" thickBot="1">
      <c r="B16" s="264" t="s">
        <v>17</v>
      </c>
      <c r="C16" s="267">
        <f>SUM(C6:C15)</f>
        <v>0</v>
      </c>
      <c r="D16" s="264" t="s">
        <v>17</v>
      </c>
      <c r="E16" s="266">
        <f>SUM(E6:E15)</f>
        <v>0</v>
      </c>
      <c r="F16" s="268" t="s">
        <v>17</v>
      </c>
      <c r="G16" s="267">
        <f>SUM(G6:G15)</f>
        <v>0</v>
      </c>
      <c r="H16" s="264" t="s">
        <v>17</v>
      </c>
      <c r="I16" s="266">
        <f>SUM(I6:I15)</f>
        <v>0</v>
      </c>
      <c r="J16" s="268" t="s">
        <v>17</v>
      </c>
      <c r="K16" s="266">
        <f>SUM(K6:K15)</f>
        <v>0</v>
      </c>
    </row>
    <row r="17" spans="2:11" ht="19.5" outlineLevel="1" thickBot="1">
      <c r="B17" s="250"/>
      <c r="C17" s="251"/>
      <c r="D17" s="250"/>
      <c r="E17" s="251"/>
      <c r="F17" s="250"/>
      <c r="G17" s="251"/>
      <c r="H17" s="250"/>
      <c r="I17" s="251"/>
      <c r="J17" s="250"/>
      <c r="K17" s="251"/>
    </row>
    <row r="18" spans="2:11" ht="19.5" outlineLevel="1">
      <c r="B18" s="344" t="s">
        <v>103</v>
      </c>
      <c r="C18" s="345"/>
      <c r="D18" s="346"/>
      <c r="E18" s="212"/>
      <c r="F18" s="341" t="s">
        <v>138</v>
      </c>
      <c r="G18" s="342"/>
      <c r="H18" s="342"/>
      <c r="I18" s="342"/>
      <c r="J18" s="342"/>
      <c r="K18" s="343"/>
    </row>
    <row r="19" spans="2:11" outlineLevel="1">
      <c r="B19" s="242" t="s">
        <v>19</v>
      </c>
      <c r="C19" s="245" t="s">
        <v>40</v>
      </c>
      <c r="D19" s="244" t="s">
        <v>9</v>
      </c>
      <c r="E19" s="213"/>
      <c r="F19" s="279"/>
      <c r="G19" s="280" t="str">
        <f>DAY(C51)&amp;"-"&amp;DAY(I51)&amp;"日"</f>
        <v>20-26日</v>
      </c>
      <c r="H19" s="280" t="str">
        <f>DAY(C66)&amp;"-"&amp;DAY(I66)&amp;"日"</f>
        <v>27-2日</v>
      </c>
      <c r="I19" s="280" t="str">
        <f>DAY(C81)&amp;"-"&amp;DAY(I81)&amp;"日"</f>
        <v>3-9日</v>
      </c>
      <c r="J19" s="280" t="str">
        <f>DAY(C96)&amp;"-"&amp;DAY(I96)&amp;"日"</f>
        <v>10-16日</v>
      </c>
      <c r="K19" s="281" t="str">
        <f>DAY(C111)&amp;"-"&amp;DAY(E111)&amp;"日"</f>
        <v>17-19日</v>
      </c>
    </row>
    <row r="20" spans="2:11" outlineLevel="1">
      <c r="B20" s="211">
        <f>設定!J5</f>
        <v>0</v>
      </c>
      <c r="C20" s="255"/>
      <c r="D20" s="214">
        <f>SUM(J53,J68,J83,J98,J113)</f>
        <v>0</v>
      </c>
      <c r="F20" s="282">
        <f>設定!J5</f>
        <v>0</v>
      </c>
      <c r="G20" s="283">
        <f t="shared" ref="G20:G29" si="0">J53</f>
        <v>0</v>
      </c>
      <c r="H20" s="283">
        <f t="shared" ref="H20:H29" si="1">J68</f>
        <v>0</v>
      </c>
      <c r="I20" s="283">
        <f t="shared" ref="I20:I29" si="2">J83</f>
        <v>0</v>
      </c>
      <c r="J20" s="283">
        <f t="shared" ref="J20:J29" si="3">J98</f>
        <v>0</v>
      </c>
      <c r="K20" s="284">
        <f t="shared" ref="K20:K29" si="4">J113</f>
        <v>0</v>
      </c>
    </row>
    <row r="21" spans="2:11" outlineLevel="1">
      <c r="B21" s="211">
        <f>設定!J6</f>
        <v>0</v>
      </c>
      <c r="C21" s="255"/>
      <c r="D21" s="214">
        <f t="shared" ref="D21:D29" si="5">SUM(J54,J69,J84,J99,J114)</f>
        <v>0</v>
      </c>
      <c r="F21" s="282">
        <f>設定!J6</f>
        <v>0</v>
      </c>
      <c r="G21" s="283">
        <f t="shared" si="0"/>
        <v>0</v>
      </c>
      <c r="H21" s="283">
        <f t="shared" si="1"/>
        <v>0</v>
      </c>
      <c r="I21" s="283">
        <f t="shared" si="2"/>
        <v>0</v>
      </c>
      <c r="J21" s="283">
        <f t="shared" si="3"/>
        <v>0</v>
      </c>
      <c r="K21" s="284">
        <f t="shared" si="4"/>
        <v>0</v>
      </c>
    </row>
    <row r="22" spans="2:11" outlineLevel="1">
      <c r="B22" s="211">
        <f>設定!J7</f>
        <v>0</v>
      </c>
      <c r="C22" s="255"/>
      <c r="D22" s="214">
        <f t="shared" si="5"/>
        <v>0</v>
      </c>
      <c r="F22" s="282">
        <f>設定!J7</f>
        <v>0</v>
      </c>
      <c r="G22" s="283">
        <f t="shared" si="0"/>
        <v>0</v>
      </c>
      <c r="H22" s="283">
        <f t="shared" si="1"/>
        <v>0</v>
      </c>
      <c r="I22" s="283">
        <f t="shared" si="2"/>
        <v>0</v>
      </c>
      <c r="J22" s="283">
        <f t="shared" si="3"/>
        <v>0</v>
      </c>
      <c r="K22" s="284">
        <f t="shared" si="4"/>
        <v>0</v>
      </c>
    </row>
    <row r="23" spans="2:11" outlineLevel="1">
      <c r="B23" s="211">
        <f>設定!J8</f>
        <v>0</v>
      </c>
      <c r="C23" s="255"/>
      <c r="D23" s="214">
        <f t="shared" si="5"/>
        <v>0</v>
      </c>
      <c r="F23" s="282">
        <f>設定!J8</f>
        <v>0</v>
      </c>
      <c r="G23" s="283">
        <f t="shared" si="0"/>
        <v>0</v>
      </c>
      <c r="H23" s="283">
        <f t="shared" si="1"/>
        <v>0</v>
      </c>
      <c r="I23" s="283">
        <f t="shared" si="2"/>
        <v>0</v>
      </c>
      <c r="J23" s="283">
        <f t="shared" si="3"/>
        <v>0</v>
      </c>
      <c r="K23" s="284">
        <f t="shared" si="4"/>
        <v>0</v>
      </c>
    </row>
    <row r="24" spans="2:11" outlineLevel="1">
      <c r="B24" s="211">
        <f>設定!J9</f>
        <v>0</v>
      </c>
      <c r="C24" s="255"/>
      <c r="D24" s="214">
        <f t="shared" si="5"/>
        <v>0</v>
      </c>
      <c r="F24" s="282">
        <f>設定!J9</f>
        <v>0</v>
      </c>
      <c r="G24" s="283">
        <f t="shared" si="0"/>
        <v>0</v>
      </c>
      <c r="H24" s="283">
        <f t="shared" si="1"/>
        <v>0</v>
      </c>
      <c r="I24" s="283">
        <f t="shared" si="2"/>
        <v>0</v>
      </c>
      <c r="J24" s="283">
        <f t="shared" si="3"/>
        <v>0</v>
      </c>
      <c r="K24" s="284">
        <f t="shared" si="4"/>
        <v>0</v>
      </c>
    </row>
    <row r="25" spans="2:11" outlineLevel="1">
      <c r="B25" s="211">
        <f>設定!J10</f>
        <v>0</v>
      </c>
      <c r="C25" s="255"/>
      <c r="D25" s="214">
        <f t="shared" si="5"/>
        <v>0</v>
      </c>
      <c r="F25" s="282">
        <f>設定!J10</f>
        <v>0</v>
      </c>
      <c r="G25" s="283">
        <f t="shared" si="0"/>
        <v>0</v>
      </c>
      <c r="H25" s="283">
        <f t="shared" si="1"/>
        <v>0</v>
      </c>
      <c r="I25" s="283">
        <f t="shared" si="2"/>
        <v>0</v>
      </c>
      <c r="J25" s="283">
        <f t="shared" si="3"/>
        <v>0</v>
      </c>
      <c r="K25" s="284">
        <f t="shared" si="4"/>
        <v>0</v>
      </c>
    </row>
    <row r="26" spans="2:11" outlineLevel="1">
      <c r="B26" s="211">
        <f>設定!J11</f>
        <v>0</v>
      </c>
      <c r="C26" s="255"/>
      <c r="D26" s="214">
        <f t="shared" si="5"/>
        <v>0</v>
      </c>
      <c r="F26" s="282">
        <f>設定!J11</f>
        <v>0</v>
      </c>
      <c r="G26" s="283">
        <f t="shared" si="0"/>
        <v>0</v>
      </c>
      <c r="H26" s="283">
        <f t="shared" si="1"/>
        <v>0</v>
      </c>
      <c r="I26" s="283">
        <f t="shared" si="2"/>
        <v>0</v>
      </c>
      <c r="J26" s="283">
        <f t="shared" si="3"/>
        <v>0</v>
      </c>
      <c r="K26" s="284">
        <f t="shared" si="4"/>
        <v>0</v>
      </c>
    </row>
    <row r="27" spans="2:11" outlineLevel="1">
      <c r="B27" s="211">
        <f>設定!J12</f>
        <v>0</v>
      </c>
      <c r="C27" s="255"/>
      <c r="D27" s="214">
        <f t="shared" si="5"/>
        <v>0</v>
      </c>
      <c r="F27" s="282">
        <f>設定!J12</f>
        <v>0</v>
      </c>
      <c r="G27" s="283">
        <f t="shared" si="0"/>
        <v>0</v>
      </c>
      <c r="H27" s="283">
        <f t="shared" si="1"/>
        <v>0</v>
      </c>
      <c r="I27" s="283">
        <f t="shared" si="2"/>
        <v>0</v>
      </c>
      <c r="J27" s="283">
        <f t="shared" si="3"/>
        <v>0</v>
      </c>
      <c r="K27" s="284">
        <f t="shared" si="4"/>
        <v>0</v>
      </c>
    </row>
    <row r="28" spans="2:11" outlineLevel="1">
      <c r="B28" s="211">
        <f>設定!J13</f>
        <v>0</v>
      </c>
      <c r="C28" s="255"/>
      <c r="D28" s="214">
        <f t="shared" si="5"/>
        <v>0</v>
      </c>
      <c r="F28" s="282">
        <f>設定!J13</f>
        <v>0</v>
      </c>
      <c r="G28" s="283">
        <f t="shared" si="0"/>
        <v>0</v>
      </c>
      <c r="H28" s="283">
        <f t="shared" si="1"/>
        <v>0</v>
      </c>
      <c r="I28" s="283">
        <f t="shared" si="2"/>
        <v>0</v>
      </c>
      <c r="J28" s="283">
        <f t="shared" si="3"/>
        <v>0</v>
      </c>
      <c r="K28" s="284">
        <f t="shared" si="4"/>
        <v>0</v>
      </c>
    </row>
    <row r="29" spans="2:11" outlineLevel="1">
      <c r="B29" s="211">
        <f>設定!J14</f>
        <v>0</v>
      </c>
      <c r="C29" s="255"/>
      <c r="D29" s="214">
        <f t="shared" si="5"/>
        <v>0</v>
      </c>
      <c r="F29" s="282">
        <f>設定!J14</f>
        <v>0</v>
      </c>
      <c r="G29" s="283">
        <f t="shared" si="0"/>
        <v>0</v>
      </c>
      <c r="H29" s="283">
        <f t="shared" si="1"/>
        <v>0</v>
      </c>
      <c r="I29" s="283">
        <f t="shared" si="2"/>
        <v>0</v>
      </c>
      <c r="J29" s="283">
        <f t="shared" si="3"/>
        <v>0</v>
      </c>
      <c r="K29" s="284">
        <f t="shared" si="4"/>
        <v>0</v>
      </c>
    </row>
    <row r="30" spans="2:11" ht="19.5" outlineLevel="1" thickBot="1">
      <c r="B30" s="264" t="s">
        <v>17</v>
      </c>
      <c r="C30" s="265">
        <f>SUM(C20:C29)</f>
        <v>0</v>
      </c>
      <c r="D30" s="266">
        <f>SUM(D20:D29)</f>
        <v>0</v>
      </c>
      <c r="F30" s="279" t="s">
        <v>17</v>
      </c>
      <c r="G30" s="283">
        <f>J64</f>
        <v>0</v>
      </c>
      <c r="H30" s="283">
        <f>J79</f>
        <v>0</v>
      </c>
      <c r="I30" s="283">
        <f>J94</f>
        <v>0</v>
      </c>
      <c r="J30" s="283">
        <f>J109</f>
        <v>0</v>
      </c>
      <c r="K30" s="284">
        <f>J124</f>
        <v>0</v>
      </c>
    </row>
    <row r="31" spans="2:11" ht="19.5" outlineLevel="1" thickBot="1">
      <c r="F31" s="285"/>
      <c r="G31" s="286"/>
      <c r="H31" s="286"/>
      <c r="I31" s="286"/>
      <c r="J31" s="286"/>
      <c r="K31" s="287"/>
    </row>
    <row r="32" spans="2:11" ht="19.5" outlineLevel="1" thickBot="1">
      <c r="B32" s="263" t="s">
        <v>104</v>
      </c>
      <c r="C32" s="333">
        <f>特別費!P54</f>
        <v>0</v>
      </c>
      <c r="D32" s="334"/>
      <c r="F32" s="285"/>
      <c r="G32" s="286"/>
      <c r="H32" s="286"/>
      <c r="I32" s="286"/>
      <c r="J32" s="286"/>
      <c r="K32" s="287"/>
    </row>
    <row r="33" spans="2:11" ht="19.5" outlineLevel="1" thickBot="1">
      <c r="C33" s="209"/>
      <c r="D33" s="209"/>
      <c r="F33" s="285"/>
      <c r="G33" s="286"/>
      <c r="H33" s="286"/>
      <c r="I33" s="286"/>
      <c r="J33" s="286"/>
      <c r="K33" s="287"/>
    </row>
    <row r="34" spans="2:11" outlineLevel="1">
      <c r="B34" s="335" t="s">
        <v>139</v>
      </c>
      <c r="C34" s="336"/>
      <c r="D34" s="337"/>
      <c r="F34" s="285"/>
      <c r="G34" s="286"/>
      <c r="H34" s="286"/>
      <c r="I34" s="286"/>
      <c r="J34" s="286"/>
      <c r="K34" s="287"/>
    </row>
    <row r="35" spans="2:11" outlineLevel="1">
      <c r="B35" s="338">
        <f>D44-C44</f>
        <v>0</v>
      </c>
      <c r="C35" s="339"/>
      <c r="D35" s="340"/>
      <c r="F35" s="216"/>
      <c r="K35" s="217"/>
    </row>
    <row r="36" spans="2:11" ht="19.5" outlineLevel="1" thickBot="1">
      <c r="B36" s="338"/>
      <c r="C36" s="339"/>
      <c r="D36" s="340"/>
      <c r="F36" s="218"/>
      <c r="G36" s="219"/>
      <c r="H36" s="219"/>
      <c r="I36" s="219"/>
      <c r="J36" s="219"/>
      <c r="K36" s="215"/>
    </row>
    <row r="37" spans="2:11" ht="19.5" outlineLevel="1" thickBot="1">
      <c r="B37" s="256" t="s">
        <v>140</v>
      </c>
      <c r="C37" s="257"/>
      <c r="D37" s="258">
        <f>C16</f>
        <v>0</v>
      </c>
    </row>
    <row r="38" spans="2:11" ht="19.5" outlineLevel="1">
      <c r="B38" s="256" t="s">
        <v>141</v>
      </c>
      <c r="C38" s="257">
        <f>E16</f>
        <v>0</v>
      </c>
      <c r="D38" s="258"/>
      <c r="F38" s="341" t="s">
        <v>149</v>
      </c>
      <c r="G38" s="342"/>
      <c r="H38" s="342"/>
      <c r="I38" s="342"/>
      <c r="J38" s="342"/>
      <c r="K38" s="343"/>
    </row>
    <row r="39" spans="2:11" outlineLevel="1">
      <c r="B39" s="256" t="s">
        <v>142</v>
      </c>
      <c r="C39" s="257">
        <f>G16</f>
        <v>0</v>
      </c>
      <c r="D39" s="258"/>
      <c r="F39" s="216"/>
      <c r="K39" s="217"/>
    </row>
    <row r="40" spans="2:11" outlineLevel="1">
      <c r="B40" s="256" t="s">
        <v>46</v>
      </c>
      <c r="C40" s="254">
        <f>I16</f>
        <v>0</v>
      </c>
      <c r="D40" s="258"/>
      <c r="F40" s="216"/>
      <c r="K40" s="217"/>
    </row>
    <row r="41" spans="2:11" outlineLevel="1">
      <c r="B41" s="256" t="s">
        <v>143</v>
      </c>
      <c r="C41" s="257">
        <f>K16</f>
        <v>0</v>
      </c>
      <c r="D41" s="258"/>
      <c r="F41" s="216"/>
      <c r="K41" s="217"/>
    </row>
    <row r="42" spans="2:11" outlineLevel="1">
      <c r="B42" s="256" t="s">
        <v>144</v>
      </c>
      <c r="C42" s="257">
        <f>C32</f>
        <v>0</v>
      </c>
      <c r="D42" s="258"/>
      <c r="F42" s="216"/>
      <c r="K42" s="217"/>
    </row>
    <row r="43" spans="2:11" outlineLevel="1">
      <c r="B43" s="256" t="s">
        <v>145</v>
      </c>
      <c r="C43" s="257">
        <f>D30</f>
        <v>0</v>
      </c>
      <c r="D43" s="253"/>
      <c r="F43" s="216"/>
      <c r="K43" s="217"/>
    </row>
    <row r="44" spans="2:11" outlineLevel="1">
      <c r="B44" s="256" t="s">
        <v>146</v>
      </c>
      <c r="C44" s="257">
        <f>SUM(C38:C43)</f>
        <v>0</v>
      </c>
      <c r="D44" s="258">
        <f>D37</f>
        <v>0</v>
      </c>
      <c r="F44" s="216"/>
      <c r="K44" s="217"/>
    </row>
    <row r="45" spans="2:11" outlineLevel="1">
      <c r="B45" s="222"/>
      <c r="C45" s="223"/>
      <c r="D45" s="224"/>
      <c r="F45" s="216"/>
      <c r="K45" s="217"/>
    </row>
    <row r="46" spans="2:11" outlineLevel="1">
      <c r="B46" s="222"/>
      <c r="C46" s="223"/>
      <c r="D46" s="224"/>
      <c r="F46" s="216"/>
      <c r="K46" s="217"/>
    </row>
    <row r="47" spans="2:11" outlineLevel="1">
      <c r="B47" s="222"/>
      <c r="C47" s="223"/>
      <c r="D47" s="224"/>
      <c r="F47" s="216"/>
      <c r="K47" s="217"/>
    </row>
    <row r="48" spans="2:11" outlineLevel="1">
      <c r="B48" s="222"/>
      <c r="C48" s="223"/>
      <c r="D48" s="224"/>
      <c r="F48" s="216"/>
      <c r="K48" s="217"/>
    </row>
    <row r="49" spans="2:11" ht="19.5" outlineLevel="1" thickBot="1">
      <c r="B49" s="225"/>
      <c r="C49" s="226"/>
      <c r="D49" s="227"/>
      <c r="F49" s="218"/>
      <c r="G49" s="219"/>
      <c r="H49" s="219"/>
      <c r="I49" s="219"/>
      <c r="J49" s="219"/>
      <c r="K49" s="215"/>
    </row>
    <row r="50" spans="2:11" ht="19.5" thickBot="1">
      <c r="B50" s="247"/>
      <c r="C50" s="247">
        <f>WEEKDAY(C51)</f>
        <v>1</v>
      </c>
      <c r="D50" s="247">
        <f t="shared" ref="D50:I50" si="6">WEEKDAY(D51)</f>
        <v>2</v>
      </c>
      <c r="E50" s="247">
        <f t="shared" si="6"/>
        <v>3</v>
      </c>
      <c r="F50" s="247">
        <f t="shared" si="6"/>
        <v>4</v>
      </c>
      <c r="G50" s="247">
        <f t="shared" si="6"/>
        <v>5</v>
      </c>
      <c r="H50" s="247">
        <f t="shared" si="6"/>
        <v>6</v>
      </c>
      <c r="I50" s="247">
        <f t="shared" si="6"/>
        <v>7</v>
      </c>
    </row>
    <row r="51" spans="2:11" ht="21.75">
      <c r="B51" s="278" t="s">
        <v>51</v>
      </c>
      <c r="C51" s="232">
        <f>DATE(2023,8,設定!L5)</f>
        <v>45158</v>
      </c>
      <c r="D51" s="232">
        <f>C51+1</f>
        <v>45159</v>
      </c>
      <c r="E51" s="232">
        <f>D51+1</f>
        <v>45160</v>
      </c>
      <c r="F51" s="232">
        <f t="shared" ref="F51:I51" si="7">E51+1</f>
        <v>45161</v>
      </c>
      <c r="G51" s="232">
        <f t="shared" si="7"/>
        <v>45162</v>
      </c>
      <c r="H51" s="232">
        <f t="shared" si="7"/>
        <v>45163</v>
      </c>
      <c r="I51" s="232">
        <f t="shared" si="7"/>
        <v>45164</v>
      </c>
      <c r="J51" s="269" t="s">
        <v>17</v>
      </c>
    </row>
    <row r="52" spans="2:11" ht="19.5" thickBot="1">
      <c r="B52" s="228" t="s">
        <v>50</v>
      </c>
      <c r="C52" s="233">
        <f>C51</f>
        <v>45158</v>
      </c>
      <c r="D52" s="233">
        <f t="shared" ref="D52:J52" si="8">D51</f>
        <v>45159</v>
      </c>
      <c r="E52" s="233">
        <f t="shared" si="8"/>
        <v>45160</v>
      </c>
      <c r="F52" s="233">
        <f t="shared" si="8"/>
        <v>45161</v>
      </c>
      <c r="G52" s="233">
        <f t="shared" si="8"/>
        <v>45162</v>
      </c>
      <c r="H52" s="233">
        <f t="shared" si="8"/>
        <v>45163</v>
      </c>
      <c r="I52" s="233">
        <f t="shared" si="8"/>
        <v>45164</v>
      </c>
      <c r="J52" s="270" t="str">
        <f t="shared" si="8"/>
        <v>合計</v>
      </c>
    </row>
    <row r="53" spans="2:11">
      <c r="B53" s="229">
        <f>設定!J5</f>
        <v>0</v>
      </c>
      <c r="C53" s="234"/>
      <c r="D53" s="234"/>
      <c r="E53" s="234"/>
      <c r="F53" s="234"/>
      <c r="G53" s="234"/>
      <c r="H53" s="234"/>
      <c r="I53" s="234"/>
      <c r="J53" s="271">
        <f>SUM(C53:I53)</f>
        <v>0</v>
      </c>
    </row>
    <row r="54" spans="2:11">
      <c r="B54" s="230">
        <f>設定!J6</f>
        <v>0</v>
      </c>
      <c r="C54" s="235"/>
      <c r="D54" s="235"/>
      <c r="E54" s="235"/>
      <c r="F54" s="235"/>
      <c r="G54" s="235"/>
      <c r="H54" s="235"/>
      <c r="I54" s="235"/>
      <c r="J54" s="272">
        <f t="shared" ref="J54:J62" si="9">SUM(C54:I54)</f>
        <v>0</v>
      </c>
    </row>
    <row r="55" spans="2:11">
      <c r="B55" s="231">
        <f>設定!J7</f>
        <v>0</v>
      </c>
      <c r="C55" s="236"/>
      <c r="D55" s="236"/>
      <c r="E55" s="236"/>
      <c r="F55" s="236"/>
      <c r="G55" s="236"/>
      <c r="H55" s="236"/>
      <c r="I55" s="236"/>
      <c r="J55" s="273">
        <f t="shared" si="9"/>
        <v>0</v>
      </c>
    </row>
    <row r="56" spans="2:11">
      <c r="B56" s="230">
        <f>設定!J8</f>
        <v>0</v>
      </c>
      <c r="C56" s="235"/>
      <c r="D56" s="235"/>
      <c r="E56" s="235"/>
      <c r="F56" s="235"/>
      <c r="G56" s="235"/>
      <c r="H56" s="235"/>
      <c r="I56" s="235"/>
      <c r="J56" s="272">
        <f t="shared" si="9"/>
        <v>0</v>
      </c>
    </row>
    <row r="57" spans="2:11">
      <c r="B57" s="231">
        <f>設定!J9</f>
        <v>0</v>
      </c>
      <c r="C57" s="236"/>
      <c r="D57" s="236"/>
      <c r="E57" s="236"/>
      <c r="F57" s="236"/>
      <c r="G57" s="236"/>
      <c r="H57" s="236"/>
      <c r="I57" s="236"/>
      <c r="J57" s="273">
        <f t="shared" si="9"/>
        <v>0</v>
      </c>
    </row>
    <row r="58" spans="2:11">
      <c r="B58" s="230">
        <f>設定!J10</f>
        <v>0</v>
      </c>
      <c r="C58" s="235"/>
      <c r="D58" s="235"/>
      <c r="E58" s="235"/>
      <c r="F58" s="235"/>
      <c r="G58" s="235"/>
      <c r="H58" s="235"/>
      <c r="I58" s="235"/>
      <c r="J58" s="272">
        <f t="shared" si="9"/>
        <v>0</v>
      </c>
    </row>
    <row r="59" spans="2:11">
      <c r="B59" s="229">
        <f>設定!J11</f>
        <v>0</v>
      </c>
      <c r="C59" s="234"/>
      <c r="D59" s="234"/>
      <c r="E59" s="234"/>
      <c r="F59" s="234"/>
      <c r="G59" s="234"/>
      <c r="H59" s="234"/>
      <c r="I59" s="234"/>
      <c r="J59" s="271">
        <f t="shared" si="9"/>
        <v>0</v>
      </c>
    </row>
    <row r="60" spans="2:11">
      <c r="B60" s="240">
        <f>設定!J12</f>
        <v>0</v>
      </c>
      <c r="C60" s="235"/>
      <c r="D60" s="235"/>
      <c r="E60" s="235"/>
      <c r="F60" s="235"/>
      <c r="G60" s="235"/>
      <c r="H60" s="235"/>
      <c r="I60" s="235"/>
      <c r="J60" s="274">
        <f t="shared" si="9"/>
        <v>0</v>
      </c>
    </row>
    <row r="61" spans="2:11">
      <c r="B61" s="241">
        <f>設定!J13</f>
        <v>0</v>
      </c>
      <c r="C61" s="236"/>
      <c r="D61" s="236"/>
      <c r="E61" s="236"/>
      <c r="F61" s="236"/>
      <c r="G61" s="236"/>
      <c r="H61" s="236"/>
      <c r="I61" s="236"/>
      <c r="J61" s="275">
        <f t="shared" si="9"/>
        <v>0</v>
      </c>
    </row>
    <row r="62" spans="2:11">
      <c r="B62" s="240">
        <f>設定!J14</f>
        <v>0</v>
      </c>
      <c r="C62" s="235"/>
      <c r="D62" s="235"/>
      <c r="E62" s="235"/>
      <c r="F62" s="235"/>
      <c r="G62" s="235"/>
      <c r="H62" s="235"/>
      <c r="I62" s="235"/>
      <c r="J62" s="274">
        <f t="shared" si="9"/>
        <v>0</v>
      </c>
    </row>
    <row r="63" spans="2:11" ht="19.5" thickBot="1">
      <c r="B63" s="238" t="s">
        <v>45</v>
      </c>
      <c r="C63" s="239"/>
      <c r="D63" s="239"/>
      <c r="E63" s="239"/>
      <c r="F63" s="239"/>
      <c r="G63" s="239"/>
      <c r="H63" s="239"/>
      <c r="I63" s="239"/>
      <c r="J63" s="276"/>
    </row>
    <row r="64" spans="2:11" ht="19.5" thickBot="1">
      <c r="B64" s="237" t="s">
        <v>17</v>
      </c>
      <c r="C64" s="261">
        <f>SUM(C53:C62)</f>
        <v>0</v>
      </c>
      <c r="D64" s="261">
        <f>SUM(D53:D62)</f>
        <v>0</v>
      </c>
      <c r="E64" s="261">
        <f t="shared" ref="E64:J64" si="10">SUM(E53:E62)</f>
        <v>0</v>
      </c>
      <c r="F64" s="261">
        <f>SUM(F53:F62)</f>
        <v>0</v>
      </c>
      <c r="G64" s="261">
        <f t="shared" si="10"/>
        <v>0</v>
      </c>
      <c r="H64" s="261">
        <f>SUM(H53:H62)</f>
        <v>0</v>
      </c>
      <c r="I64" s="261">
        <f t="shared" si="10"/>
        <v>0</v>
      </c>
      <c r="J64" s="262">
        <f t="shared" si="10"/>
        <v>0</v>
      </c>
    </row>
    <row r="65" spans="2:10" ht="8.25" customHeight="1" thickBot="1">
      <c r="B65" s="247">
        <v>1</v>
      </c>
      <c r="C65" s="120">
        <f>WEEKDAY(C66)</f>
        <v>1</v>
      </c>
      <c r="D65" s="120">
        <f t="shared" ref="D65:I65" si="11">WEEKDAY(D66)</f>
        <v>2</v>
      </c>
      <c r="E65" s="120">
        <f t="shared" si="11"/>
        <v>3</v>
      </c>
      <c r="F65" s="120">
        <f t="shared" si="11"/>
        <v>4</v>
      </c>
      <c r="G65" s="120">
        <f t="shared" si="11"/>
        <v>5</v>
      </c>
      <c r="H65" s="120">
        <f t="shared" si="11"/>
        <v>6</v>
      </c>
      <c r="I65" s="120">
        <f t="shared" si="11"/>
        <v>7</v>
      </c>
      <c r="J65" s="277"/>
    </row>
    <row r="66" spans="2:10" ht="21.75">
      <c r="B66" s="252" t="s">
        <v>51</v>
      </c>
      <c r="C66" s="259">
        <f>I51+1</f>
        <v>45165</v>
      </c>
      <c r="D66" s="259">
        <f t="shared" ref="D66:I66" si="12">C66+1</f>
        <v>45166</v>
      </c>
      <c r="E66" s="259">
        <f t="shared" si="12"/>
        <v>45167</v>
      </c>
      <c r="F66" s="259">
        <f t="shared" si="12"/>
        <v>45168</v>
      </c>
      <c r="G66" s="259">
        <f t="shared" si="12"/>
        <v>45169</v>
      </c>
      <c r="H66" s="259">
        <f t="shared" si="12"/>
        <v>45170</v>
      </c>
      <c r="I66" s="259">
        <f t="shared" si="12"/>
        <v>45171</v>
      </c>
      <c r="J66" s="269" t="s">
        <v>17</v>
      </c>
    </row>
    <row r="67" spans="2:10" ht="19.5" thickBot="1">
      <c r="B67" s="228" t="s">
        <v>50</v>
      </c>
      <c r="C67" s="260">
        <f t="shared" ref="C67:J67" si="13">C66</f>
        <v>45165</v>
      </c>
      <c r="D67" s="260">
        <f t="shared" si="13"/>
        <v>45166</v>
      </c>
      <c r="E67" s="260">
        <f t="shared" si="13"/>
        <v>45167</v>
      </c>
      <c r="F67" s="260">
        <f t="shared" si="13"/>
        <v>45168</v>
      </c>
      <c r="G67" s="260">
        <f t="shared" si="13"/>
        <v>45169</v>
      </c>
      <c r="H67" s="260">
        <f t="shared" si="13"/>
        <v>45170</v>
      </c>
      <c r="I67" s="260">
        <f t="shared" si="13"/>
        <v>45171</v>
      </c>
      <c r="J67" s="270" t="str">
        <f t="shared" si="13"/>
        <v>合計</v>
      </c>
    </row>
    <row r="68" spans="2:10">
      <c r="B68" s="229">
        <f>設定!J5</f>
        <v>0</v>
      </c>
      <c r="C68" s="234"/>
      <c r="D68" s="234"/>
      <c r="E68" s="234"/>
      <c r="F68" s="234"/>
      <c r="G68" s="234"/>
      <c r="H68" s="234"/>
      <c r="I68" s="234"/>
      <c r="J68" s="271">
        <f>SUM(C68:I68)</f>
        <v>0</v>
      </c>
    </row>
    <row r="69" spans="2:10">
      <c r="B69" s="230">
        <f>設定!J6</f>
        <v>0</v>
      </c>
      <c r="C69" s="235"/>
      <c r="D69" s="235"/>
      <c r="E69" s="235"/>
      <c r="F69" s="235"/>
      <c r="G69" s="235"/>
      <c r="H69" s="235"/>
      <c r="I69" s="235"/>
      <c r="J69" s="272">
        <f t="shared" ref="J69:J77" si="14">SUM(C69:I69)</f>
        <v>0</v>
      </c>
    </row>
    <row r="70" spans="2:10">
      <c r="B70" s="231">
        <f>設定!J7</f>
        <v>0</v>
      </c>
      <c r="C70" s="236"/>
      <c r="D70" s="236"/>
      <c r="E70" s="236"/>
      <c r="F70" s="236"/>
      <c r="G70" s="236"/>
      <c r="H70" s="236"/>
      <c r="I70" s="236"/>
      <c r="J70" s="273">
        <f t="shared" si="14"/>
        <v>0</v>
      </c>
    </row>
    <row r="71" spans="2:10">
      <c r="B71" s="230">
        <f>設定!J8</f>
        <v>0</v>
      </c>
      <c r="C71" s="235"/>
      <c r="D71" s="235"/>
      <c r="E71" s="235"/>
      <c r="F71" s="235"/>
      <c r="G71" s="235"/>
      <c r="H71" s="235"/>
      <c r="I71" s="235"/>
      <c r="J71" s="272">
        <f t="shared" si="14"/>
        <v>0</v>
      </c>
    </row>
    <row r="72" spans="2:10">
      <c r="B72" s="231">
        <f>設定!J9</f>
        <v>0</v>
      </c>
      <c r="C72" s="236"/>
      <c r="D72" s="236"/>
      <c r="E72" s="236"/>
      <c r="F72" s="236"/>
      <c r="G72" s="236"/>
      <c r="H72" s="236"/>
      <c r="I72" s="236"/>
      <c r="J72" s="273">
        <f t="shared" si="14"/>
        <v>0</v>
      </c>
    </row>
    <row r="73" spans="2:10">
      <c r="B73" s="230">
        <f>設定!J10</f>
        <v>0</v>
      </c>
      <c r="C73" s="235"/>
      <c r="D73" s="235"/>
      <c r="E73" s="235"/>
      <c r="F73" s="235"/>
      <c r="G73" s="235"/>
      <c r="H73" s="235"/>
      <c r="I73" s="235"/>
      <c r="J73" s="272">
        <f t="shared" si="14"/>
        <v>0</v>
      </c>
    </row>
    <row r="74" spans="2:10">
      <c r="B74" s="229">
        <f>設定!J11</f>
        <v>0</v>
      </c>
      <c r="C74" s="234"/>
      <c r="D74" s="234"/>
      <c r="E74" s="234"/>
      <c r="F74" s="234"/>
      <c r="G74" s="234"/>
      <c r="H74" s="234"/>
      <c r="I74" s="234"/>
      <c r="J74" s="271">
        <f t="shared" si="14"/>
        <v>0</v>
      </c>
    </row>
    <row r="75" spans="2:10">
      <c r="B75" s="240">
        <f>設定!J12</f>
        <v>0</v>
      </c>
      <c r="C75" s="235"/>
      <c r="D75" s="235"/>
      <c r="E75" s="235"/>
      <c r="F75" s="235"/>
      <c r="G75" s="235"/>
      <c r="H75" s="235"/>
      <c r="I75" s="235"/>
      <c r="J75" s="274">
        <f t="shared" si="14"/>
        <v>0</v>
      </c>
    </row>
    <row r="76" spans="2:10">
      <c r="B76" s="241">
        <f>設定!J13</f>
        <v>0</v>
      </c>
      <c r="C76" s="236"/>
      <c r="D76" s="236"/>
      <c r="E76" s="236"/>
      <c r="F76" s="236"/>
      <c r="G76" s="236"/>
      <c r="H76" s="236"/>
      <c r="I76" s="236"/>
      <c r="J76" s="275">
        <f t="shared" si="14"/>
        <v>0</v>
      </c>
    </row>
    <row r="77" spans="2:10">
      <c r="B77" s="240">
        <f>設定!J14</f>
        <v>0</v>
      </c>
      <c r="C77" s="235"/>
      <c r="D77" s="235"/>
      <c r="E77" s="235"/>
      <c r="F77" s="235"/>
      <c r="G77" s="235"/>
      <c r="H77" s="235"/>
      <c r="I77" s="235"/>
      <c r="J77" s="274">
        <f t="shared" si="14"/>
        <v>0</v>
      </c>
    </row>
    <row r="78" spans="2:10" ht="19.5" thickBot="1">
      <c r="B78" s="238" t="s">
        <v>45</v>
      </c>
      <c r="C78" s="239"/>
      <c r="D78" s="239"/>
      <c r="E78" s="239"/>
      <c r="F78" s="239"/>
      <c r="G78" s="239"/>
      <c r="H78" s="239"/>
      <c r="I78" s="239"/>
      <c r="J78" s="276"/>
    </row>
    <row r="79" spans="2:10" ht="19.5" thickBot="1">
      <c r="B79" s="237" t="s">
        <v>17</v>
      </c>
      <c r="C79" s="261">
        <f>SUM(C68:C77)</f>
        <v>0</v>
      </c>
      <c r="D79" s="261">
        <f t="shared" ref="D79:J79" si="15">SUM(D68:D77)</f>
        <v>0</v>
      </c>
      <c r="E79" s="261">
        <f t="shared" si="15"/>
        <v>0</v>
      </c>
      <c r="F79" s="261">
        <f t="shared" si="15"/>
        <v>0</v>
      </c>
      <c r="G79" s="261">
        <f t="shared" si="15"/>
        <v>0</v>
      </c>
      <c r="H79" s="261">
        <f t="shared" si="15"/>
        <v>0</v>
      </c>
      <c r="I79" s="261">
        <f t="shared" si="15"/>
        <v>0</v>
      </c>
      <c r="J79" s="262">
        <f t="shared" si="15"/>
        <v>0</v>
      </c>
    </row>
    <row r="80" spans="2:10" ht="7.5" customHeight="1" thickBot="1">
      <c r="B80" s="247">
        <v>1</v>
      </c>
      <c r="C80" s="120">
        <f>WEEKDAY(C81)</f>
        <v>1</v>
      </c>
      <c r="D80" s="120">
        <f t="shared" ref="D80:I80" si="16">WEEKDAY(D81)</f>
        <v>2</v>
      </c>
      <c r="E80" s="120">
        <f t="shared" si="16"/>
        <v>3</v>
      </c>
      <c r="F80" s="120">
        <f t="shared" si="16"/>
        <v>4</v>
      </c>
      <c r="G80" s="120">
        <f t="shared" si="16"/>
        <v>5</v>
      </c>
      <c r="H80" s="120">
        <f t="shared" si="16"/>
        <v>6</v>
      </c>
      <c r="I80" s="120">
        <f t="shared" si="16"/>
        <v>7</v>
      </c>
      <c r="J80" s="277"/>
    </row>
    <row r="81" spans="2:10" ht="21.75">
      <c r="B81" s="252" t="s">
        <v>51</v>
      </c>
      <c r="C81" s="259">
        <f>I66+1</f>
        <v>45172</v>
      </c>
      <c r="D81" s="259">
        <f t="shared" ref="D81:I81" si="17">C81+1</f>
        <v>45173</v>
      </c>
      <c r="E81" s="259">
        <f t="shared" si="17"/>
        <v>45174</v>
      </c>
      <c r="F81" s="259">
        <f t="shared" si="17"/>
        <v>45175</v>
      </c>
      <c r="G81" s="259">
        <f t="shared" si="17"/>
        <v>45176</v>
      </c>
      <c r="H81" s="259">
        <f t="shared" si="17"/>
        <v>45177</v>
      </c>
      <c r="I81" s="259">
        <f t="shared" si="17"/>
        <v>45178</v>
      </c>
      <c r="J81" s="269" t="s">
        <v>17</v>
      </c>
    </row>
    <row r="82" spans="2:10" ht="19.5" thickBot="1">
      <c r="B82" s="228" t="s">
        <v>50</v>
      </c>
      <c r="C82" s="260">
        <f t="shared" ref="C82:J82" si="18">C81</f>
        <v>45172</v>
      </c>
      <c r="D82" s="260">
        <f t="shared" si="18"/>
        <v>45173</v>
      </c>
      <c r="E82" s="260">
        <f t="shared" si="18"/>
        <v>45174</v>
      </c>
      <c r="F82" s="260">
        <f t="shared" si="18"/>
        <v>45175</v>
      </c>
      <c r="G82" s="260">
        <f t="shared" si="18"/>
        <v>45176</v>
      </c>
      <c r="H82" s="260">
        <f t="shared" si="18"/>
        <v>45177</v>
      </c>
      <c r="I82" s="260">
        <f t="shared" si="18"/>
        <v>45178</v>
      </c>
      <c r="J82" s="270" t="str">
        <f t="shared" si="18"/>
        <v>合計</v>
      </c>
    </row>
    <row r="83" spans="2:10">
      <c r="B83" s="229">
        <f>設定!J5</f>
        <v>0</v>
      </c>
      <c r="C83" s="234"/>
      <c r="D83" s="234"/>
      <c r="E83" s="234"/>
      <c r="F83" s="234"/>
      <c r="G83" s="234"/>
      <c r="H83" s="234"/>
      <c r="I83" s="234"/>
      <c r="J83" s="271">
        <f>SUM(C83:I83)</f>
        <v>0</v>
      </c>
    </row>
    <row r="84" spans="2:10">
      <c r="B84" s="230">
        <f>設定!J6</f>
        <v>0</v>
      </c>
      <c r="C84" s="235"/>
      <c r="D84" s="235"/>
      <c r="E84" s="235"/>
      <c r="F84" s="235"/>
      <c r="G84" s="235"/>
      <c r="H84" s="235"/>
      <c r="I84" s="235"/>
      <c r="J84" s="272">
        <f t="shared" ref="J84:J92" si="19">SUM(C84:I84)</f>
        <v>0</v>
      </c>
    </row>
    <row r="85" spans="2:10">
      <c r="B85" s="231">
        <f>設定!J7</f>
        <v>0</v>
      </c>
      <c r="C85" s="236"/>
      <c r="D85" s="236"/>
      <c r="E85" s="236"/>
      <c r="F85" s="236"/>
      <c r="G85" s="236"/>
      <c r="H85" s="236"/>
      <c r="I85" s="236"/>
      <c r="J85" s="273">
        <f t="shared" si="19"/>
        <v>0</v>
      </c>
    </row>
    <row r="86" spans="2:10">
      <c r="B86" s="230">
        <f>設定!J8</f>
        <v>0</v>
      </c>
      <c r="C86" s="235"/>
      <c r="D86" s="235"/>
      <c r="E86" s="235"/>
      <c r="F86" s="235"/>
      <c r="G86" s="235"/>
      <c r="H86" s="235"/>
      <c r="I86" s="235"/>
      <c r="J86" s="272">
        <f t="shared" si="19"/>
        <v>0</v>
      </c>
    </row>
    <row r="87" spans="2:10">
      <c r="B87" s="231">
        <f>設定!J9</f>
        <v>0</v>
      </c>
      <c r="C87" s="236"/>
      <c r="D87" s="236"/>
      <c r="E87" s="236"/>
      <c r="F87" s="236"/>
      <c r="G87" s="236"/>
      <c r="H87" s="236"/>
      <c r="I87" s="236"/>
      <c r="J87" s="273">
        <f t="shared" si="19"/>
        <v>0</v>
      </c>
    </row>
    <row r="88" spans="2:10">
      <c r="B88" s="230">
        <f>設定!J10</f>
        <v>0</v>
      </c>
      <c r="C88" s="235"/>
      <c r="D88" s="235"/>
      <c r="E88" s="235"/>
      <c r="F88" s="235"/>
      <c r="G88" s="235"/>
      <c r="H88" s="235"/>
      <c r="I88" s="235"/>
      <c r="J88" s="272">
        <f t="shared" si="19"/>
        <v>0</v>
      </c>
    </row>
    <row r="89" spans="2:10">
      <c r="B89" s="229">
        <f>設定!J11</f>
        <v>0</v>
      </c>
      <c r="C89" s="234"/>
      <c r="D89" s="234"/>
      <c r="E89" s="234"/>
      <c r="F89" s="234"/>
      <c r="G89" s="234"/>
      <c r="H89" s="234"/>
      <c r="I89" s="234"/>
      <c r="J89" s="271">
        <f t="shared" si="19"/>
        <v>0</v>
      </c>
    </row>
    <row r="90" spans="2:10">
      <c r="B90" s="240">
        <f>設定!J12</f>
        <v>0</v>
      </c>
      <c r="C90" s="235"/>
      <c r="D90" s="235"/>
      <c r="E90" s="235"/>
      <c r="F90" s="235"/>
      <c r="G90" s="235"/>
      <c r="H90" s="235"/>
      <c r="I90" s="235"/>
      <c r="J90" s="274">
        <f t="shared" si="19"/>
        <v>0</v>
      </c>
    </row>
    <row r="91" spans="2:10">
      <c r="B91" s="241">
        <f>設定!J13</f>
        <v>0</v>
      </c>
      <c r="C91" s="236"/>
      <c r="D91" s="236"/>
      <c r="E91" s="236"/>
      <c r="F91" s="236"/>
      <c r="G91" s="236"/>
      <c r="H91" s="236"/>
      <c r="I91" s="236"/>
      <c r="J91" s="275">
        <f t="shared" si="19"/>
        <v>0</v>
      </c>
    </row>
    <row r="92" spans="2:10">
      <c r="B92" s="240">
        <f>設定!J14</f>
        <v>0</v>
      </c>
      <c r="C92" s="235"/>
      <c r="D92" s="235"/>
      <c r="E92" s="235"/>
      <c r="F92" s="235"/>
      <c r="G92" s="235"/>
      <c r="H92" s="235"/>
      <c r="I92" s="235"/>
      <c r="J92" s="274">
        <f t="shared" si="19"/>
        <v>0</v>
      </c>
    </row>
    <row r="93" spans="2:10" ht="19.5" thickBot="1">
      <c r="B93" s="238" t="s">
        <v>45</v>
      </c>
      <c r="C93" s="239"/>
      <c r="D93" s="239"/>
      <c r="E93" s="239"/>
      <c r="F93" s="239"/>
      <c r="G93" s="239"/>
      <c r="H93" s="239"/>
      <c r="I93" s="239"/>
      <c r="J93" s="276"/>
    </row>
    <row r="94" spans="2:10" ht="19.5" thickBot="1">
      <c r="B94" s="237" t="s">
        <v>17</v>
      </c>
      <c r="C94" s="261">
        <f>SUM(C83:C92)</f>
        <v>0</v>
      </c>
      <c r="D94" s="261">
        <f t="shared" ref="D94:J94" si="20">SUM(D83:D92)</f>
        <v>0</v>
      </c>
      <c r="E94" s="261">
        <f t="shared" si="20"/>
        <v>0</v>
      </c>
      <c r="F94" s="261">
        <f t="shared" si="20"/>
        <v>0</v>
      </c>
      <c r="G94" s="261">
        <f t="shared" si="20"/>
        <v>0</v>
      </c>
      <c r="H94" s="261">
        <f t="shared" si="20"/>
        <v>0</v>
      </c>
      <c r="I94" s="261">
        <f t="shared" si="20"/>
        <v>0</v>
      </c>
      <c r="J94" s="262">
        <f t="shared" si="20"/>
        <v>0</v>
      </c>
    </row>
    <row r="95" spans="2:10" ht="8.25" customHeight="1" thickBot="1">
      <c r="B95" s="247">
        <v>1</v>
      </c>
      <c r="C95" s="120">
        <f>WEEKDAY(C96)</f>
        <v>1</v>
      </c>
      <c r="D95" s="120">
        <f t="shared" ref="D95:I95" si="21">WEEKDAY(D96)</f>
        <v>2</v>
      </c>
      <c r="E95" s="120">
        <f t="shared" si="21"/>
        <v>3</v>
      </c>
      <c r="F95" s="120">
        <f t="shared" si="21"/>
        <v>4</v>
      </c>
      <c r="G95" s="120">
        <f t="shared" si="21"/>
        <v>5</v>
      </c>
      <c r="H95" s="120">
        <f t="shared" si="21"/>
        <v>6</v>
      </c>
      <c r="I95" s="120">
        <f t="shared" si="21"/>
        <v>7</v>
      </c>
      <c r="J95" s="277"/>
    </row>
    <row r="96" spans="2:10" ht="21.75">
      <c r="B96" s="252" t="s">
        <v>51</v>
      </c>
      <c r="C96" s="259">
        <f>I81+1</f>
        <v>45179</v>
      </c>
      <c r="D96" s="259">
        <f t="shared" ref="D96:I96" si="22">C96+1</f>
        <v>45180</v>
      </c>
      <c r="E96" s="259">
        <f t="shared" si="22"/>
        <v>45181</v>
      </c>
      <c r="F96" s="259">
        <f t="shared" si="22"/>
        <v>45182</v>
      </c>
      <c r="G96" s="259">
        <f t="shared" si="22"/>
        <v>45183</v>
      </c>
      <c r="H96" s="259">
        <f t="shared" si="22"/>
        <v>45184</v>
      </c>
      <c r="I96" s="259">
        <f t="shared" si="22"/>
        <v>45185</v>
      </c>
      <c r="J96" s="269" t="s">
        <v>17</v>
      </c>
    </row>
    <row r="97" spans="2:10" ht="19.5" thickBot="1">
      <c r="B97" s="228" t="s">
        <v>50</v>
      </c>
      <c r="C97" s="260">
        <f t="shared" ref="C97:J97" si="23">C96</f>
        <v>45179</v>
      </c>
      <c r="D97" s="260">
        <f t="shared" si="23"/>
        <v>45180</v>
      </c>
      <c r="E97" s="260">
        <f t="shared" si="23"/>
        <v>45181</v>
      </c>
      <c r="F97" s="260">
        <f t="shared" si="23"/>
        <v>45182</v>
      </c>
      <c r="G97" s="260">
        <f t="shared" si="23"/>
        <v>45183</v>
      </c>
      <c r="H97" s="260">
        <f t="shared" si="23"/>
        <v>45184</v>
      </c>
      <c r="I97" s="260">
        <f t="shared" si="23"/>
        <v>45185</v>
      </c>
      <c r="J97" s="270" t="str">
        <f t="shared" si="23"/>
        <v>合計</v>
      </c>
    </row>
    <row r="98" spans="2:10">
      <c r="B98" s="229">
        <f>設定!J5</f>
        <v>0</v>
      </c>
      <c r="C98" s="234"/>
      <c r="D98" s="234"/>
      <c r="E98" s="234"/>
      <c r="F98" s="234"/>
      <c r="G98" s="234"/>
      <c r="H98" s="234"/>
      <c r="I98" s="234"/>
      <c r="J98" s="271">
        <f>SUM(C98:I98)</f>
        <v>0</v>
      </c>
    </row>
    <row r="99" spans="2:10">
      <c r="B99" s="230">
        <f>設定!J6</f>
        <v>0</v>
      </c>
      <c r="C99" s="235"/>
      <c r="D99" s="235"/>
      <c r="E99" s="235"/>
      <c r="F99" s="235"/>
      <c r="G99" s="235"/>
      <c r="H99" s="235"/>
      <c r="I99" s="235"/>
      <c r="J99" s="272">
        <f t="shared" ref="J99:J107" si="24">SUM(C99:I99)</f>
        <v>0</v>
      </c>
    </row>
    <row r="100" spans="2:10">
      <c r="B100" s="231">
        <f>設定!J7</f>
        <v>0</v>
      </c>
      <c r="C100" s="236"/>
      <c r="D100" s="236"/>
      <c r="E100" s="236"/>
      <c r="F100" s="236"/>
      <c r="G100" s="236"/>
      <c r="H100" s="236"/>
      <c r="I100" s="236"/>
      <c r="J100" s="273">
        <f t="shared" si="24"/>
        <v>0</v>
      </c>
    </row>
    <row r="101" spans="2:10">
      <c r="B101" s="230">
        <f>設定!J8</f>
        <v>0</v>
      </c>
      <c r="C101" s="235"/>
      <c r="D101" s="235"/>
      <c r="E101" s="235"/>
      <c r="F101" s="235"/>
      <c r="G101" s="235"/>
      <c r="H101" s="235"/>
      <c r="I101" s="235"/>
      <c r="J101" s="272">
        <f t="shared" si="24"/>
        <v>0</v>
      </c>
    </row>
    <row r="102" spans="2:10">
      <c r="B102" s="231">
        <f>設定!J9</f>
        <v>0</v>
      </c>
      <c r="C102" s="236"/>
      <c r="D102" s="236"/>
      <c r="E102" s="236"/>
      <c r="F102" s="236"/>
      <c r="G102" s="236"/>
      <c r="H102" s="236"/>
      <c r="I102" s="236"/>
      <c r="J102" s="273">
        <f t="shared" si="24"/>
        <v>0</v>
      </c>
    </row>
    <row r="103" spans="2:10">
      <c r="B103" s="230">
        <f>設定!J10</f>
        <v>0</v>
      </c>
      <c r="C103" s="235"/>
      <c r="D103" s="235"/>
      <c r="E103" s="235"/>
      <c r="F103" s="235"/>
      <c r="G103" s="235"/>
      <c r="H103" s="235"/>
      <c r="I103" s="235"/>
      <c r="J103" s="272">
        <f t="shared" si="24"/>
        <v>0</v>
      </c>
    </row>
    <row r="104" spans="2:10">
      <c r="B104" s="229">
        <f>設定!J11</f>
        <v>0</v>
      </c>
      <c r="C104" s="234"/>
      <c r="D104" s="234"/>
      <c r="E104" s="234"/>
      <c r="F104" s="234"/>
      <c r="G104" s="234"/>
      <c r="H104" s="234"/>
      <c r="I104" s="234"/>
      <c r="J104" s="271">
        <f t="shared" si="24"/>
        <v>0</v>
      </c>
    </row>
    <row r="105" spans="2:10">
      <c r="B105" s="240">
        <f>設定!J12</f>
        <v>0</v>
      </c>
      <c r="C105" s="235"/>
      <c r="D105" s="235"/>
      <c r="E105" s="235"/>
      <c r="F105" s="235"/>
      <c r="G105" s="235"/>
      <c r="H105" s="235"/>
      <c r="I105" s="235"/>
      <c r="J105" s="274">
        <f t="shared" si="24"/>
        <v>0</v>
      </c>
    </row>
    <row r="106" spans="2:10">
      <c r="B106" s="241">
        <f>設定!J13</f>
        <v>0</v>
      </c>
      <c r="C106" s="236"/>
      <c r="D106" s="236"/>
      <c r="E106" s="236"/>
      <c r="F106" s="236"/>
      <c r="G106" s="236"/>
      <c r="H106" s="236"/>
      <c r="I106" s="236"/>
      <c r="J106" s="275">
        <f t="shared" si="24"/>
        <v>0</v>
      </c>
    </row>
    <row r="107" spans="2:10">
      <c r="B107" s="240">
        <f>設定!J14</f>
        <v>0</v>
      </c>
      <c r="C107" s="235"/>
      <c r="D107" s="235"/>
      <c r="E107" s="235"/>
      <c r="F107" s="235"/>
      <c r="G107" s="235"/>
      <c r="H107" s="235"/>
      <c r="I107" s="235"/>
      <c r="J107" s="274">
        <f t="shared" si="24"/>
        <v>0</v>
      </c>
    </row>
    <row r="108" spans="2:10" ht="19.5" thickBot="1">
      <c r="B108" s="238" t="s">
        <v>45</v>
      </c>
      <c r="C108" s="239"/>
      <c r="D108" s="239"/>
      <c r="E108" s="239"/>
      <c r="F108" s="239"/>
      <c r="G108" s="239"/>
      <c r="H108" s="239"/>
      <c r="I108" s="239"/>
      <c r="J108" s="276"/>
    </row>
    <row r="109" spans="2:10" ht="19.5" thickBot="1">
      <c r="B109" s="237" t="s">
        <v>17</v>
      </c>
      <c r="C109" s="261">
        <f>SUM(C98:C107)</f>
        <v>0</v>
      </c>
      <c r="D109" s="261">
        <f t="shared" ref="D109:J109" si="25">SUM(D98:D107)</f>
        <v>0</v>
      </c>
      <c r="E109" s="261">
        <f t="shared" si="25"/>
        <v>0</v>
      </c>
      <c r="F109" s="261">
        <f t="shared" si="25"/>
        <v>0</v>
      </c>
      <c r="G109" s="261">
        <f t="shared" si="25"/>
        <v>0</v>
      </c>
      <c r="H109" s="261">
        <f t="shared" si="25"/>
        <v>0</v>
      </c>
      <c r="I109" s="261">
        <f t="shared" si="25"/>
        <v>0</v>
      </c>
      <c r="J109" s="262">
        <f t="shared" si="25"/>
        <v>0</v>
      </c>
    </row>
    <row r="110" spans="2:10" ht="8.25" customHeight="1" thickBot="1">
      <c r="B110" s="247">
        <v>1</v>
      </c>
      <c r="C110" s="120">
        <f>WEEKDAY(C111)</f>
        <v>1</v>
      </c>
      <c r="D110" s="120">
        <f t="shared" ref="D110:E110" si="26">WEEKDAY(D111)</f>
        <v>2</v>
      </c>
      <c r="E110" s="120">
        <f t="shared" si="26"/>
        <v>3</v>
      </c>
      <c r="F110" s="120"/>
      <c r="G110" s="120"/>
      <c r="H110" s="120"/>
      <c r="I110" s="120"/>
      <c r="J110" s="277"/>
    </row>
    <row r="111" spans="2:10" ht="21.75">
      <c r="B111" s="252" t="s">
        <v>51</v>
      </c>
      <c r="C111" s="259">
        <f>I96+1</f>
        <v>45186</v>
      </c>
      <c r="D111" s="259">
        <f t="shared" ref="D111:E111" si="27">C111+1</f>
        <v>45187</v>
      </c>
      <c r="E111" s="259">
        <f t="shared" si="27"/>
        <v>45188</v>
      </c>
      <c r="F111" s="259"/>
      <c r="G111" s="259"/>
      <c r="H111" s="259"/>
      <c r="I111" s="259"/>
      <c r="J111" s="269" t="s">
        <v>17</v>
      </c>
    </row>
    <row r="112" spans="2:10" ht="19.5" thickBot="1">
      <c r="B112" s="228" t="s">
        <v>50</v>
      </c>
      <c r="C112" s="260">
        <f t="shared" ref="C112:E112" si="28">C111</f>
        <v>45186</v>
      </c>
      <c r="D112" s="260">
        <f t="shared" si="28"/>
        <v>45187</v>
      </c>
      <c r="E112" s="260">
        <f t="shared" si="28"/>
        <v>45188</v>
      </c>
      <c r="F112" s="260"/>
      <c r="G112" s="260"/>
      <c r="H112" s="260"/>
      <c r="I112" s="260"/>
      <c r="J112" s="270" t="str">
        <f t="shared" ref="J112" si="29">J111</f>
        <v>合計</v>
      </c>
    </row>
    <row r="113" spans="2:10">
      <c r="B113" s="229">
        <f>設定!J5</f>
        <v>0</v>
      </c>
      <c r="C113" s="234"/>
      <c r="D113" s="234"/>
      <c r="E113" s="234"/>
      <c r="F113" s="234"/>
      <c r="G113" s="234"/>
      <c r="H113" s="234"/>
      <c r="I113" s="234"/>
      <c r="J113" s="271">
        <f>SUM(C113:I113)</f>
        <v>0</v>
      </c>
    </row>
    <row r="114" spans="2:10">
      <c r="B114" s="230">
        <f>設定!J6</f>
        <v>0</v>
      </c>
      <c r="C114" s="235"/>
      <c r="D114" s="235"/>
      <c r="E114" s="235"/>
      <c r="F114" s="235"/>
      <c r="G114" s="235"/>
      <c r="H114" s="235"/>
      <c r="I114" s="235"/>
      <c r="J114" s="272">
        <f t="shared" ref="J114:J122" si="30">SUM(C114:I114)</f>
        <v>0</v>
      </c>
    </row>
    <row r="115" spans="2:10">
      <c r="B115" s="231">
        <f>設定!J7</f>
        <v>0</v>
      </c>
      <c r="C115" s="236"/>
      <c r="D115" s="236"/>
      <c r="E115" s="236"/>
      <c r="F115" s="236"/>
      <c r="G115" s="236"/>
      <c r="H115" s="236"/>
      <c r="I115" s="236"/>
      <c r="J115" s="273">
        <f t="shared" si="30"/>
        <v>0</v>
      </c>
    </row>
    <row r="116" spans="2:10">
      <c r="B116" s="230">
        <f>設定!J8</f>
        <v>0</v>
      </c>
      <c r="C116" s="235"/>
      <c r="D116" s="235"/>
      <c r="E116" s="235"/>
      <c r="F116" s="235"/>
      <c r="G116" s="235"/>
      <c r="H116" s="235"/>
      <c r="I116" s="235"/>
      <c r="J116" s="272">
        <f t="shared" si="30"/>
        <v>0</v>
      </c>
    </row>
    <row r="117" spans="2:10">
      <c r="B117" s="231">
        <f>設定!J9</f>
        <v>0</v>
      </c>
      <c r="C117" s="236"/>
      <c r="D117" s="236"/>
      <c r="E117" s="236"/>
      <c r="F117" s="236"/>
      <c r="G117" s="236"/>
      <c r="H117" s="236"/>
      <c r="I117" s="236"/>
      <c r="J117" s="273">
        <f t="shared" si="30"/>
        <v>0</v>
      </c>
    </row>
    <row r="118" spans="2:10">
      <c r="B118" s="230">
        <f>設定!J10</f>
        <v>0</v>
      </c>
      <c r="C118" s="235"/>
      <c r="D118" s="235"/>
      <c r="E118" s="235"/>
      <c r="F118" s="235"/>
      <c r="G118" s="235"/>
      <c r="H118" s="235"/>
      <c r="I118" s="235"/>
      <c r="J118" s="272">
        <f t="shared" si="30"/>
        <v>0</v>
      </c>
    </row>
    <row r="119" spans="2:10">
      <c r="B119" s="229">
        <f>設定!J11</f>
        <v>0</v>
      </c>
      <c r="C119" s="234"/>
      <c r="D119" s="234"/>
      <c r="E119" s="234"/>
      <c r="F119" s="234"/>
      <c r="G119" s="234"/>
      <c r="H119" s="234"/>
      <c r="I119" s="234"/>
      <c r="J119" s="271">
        <f t="shared" si="30"/>
        <v>0</v>
      </c>
    </row>
    <row r="120" spans="2:10">
      <c r="B120" s="240">
        <f>設定!J12</f>
        <v>0</v>
      </c>
      <c r="C120" s="235"/>
      <c r="D120" s="235"/>
      <c r="E120" s="235"/>
      <c r="F120" s="235"/>
      <c r="G120" s="235"/>
      <c r="H120" s="235"/>
      <c r="I120" s="235"/>
      <c r="J120" s="274">
        <f t="shared" si="30"/>
        <v>0</v>
      </c>
    </row>
    <row r="121" spans="2:10">
      <c r="B121" s="241">
        <f>設定!J13</f>
        <v>0</v>
      </c>
      <c r="C121" s="236"/>
      <c r="D121" s="236"/>
      <c r="E121" s="236"/>
      <c r="F121" s="236"/>
      <c r="G121" s="236"/>
      <c r="H121" s="236"/>
      <c r="I121" s="236"/>
      <c r="J121" s="275">
        <f t="shared" si="30"/>
        <v>0</v>
      </c>
    </row>
    <row r="122" spans="2:10">
      <c r="B122" s="240">
        <f>設定!J14</f>
        <v>0</v>
      </c>
      <c r="C122" s="235"/>
      <c r="D122" s="235"/>
      <c r="E122" s="235"/>
      <c r="F122" s="235"/>
      <c r="G122" s="235"/>
      <c r="H122" s="235"/>
      <c r="I122" s="235"/>
      <c r="J122" s="274">
        <f t="shared" si="30"/>
        <v>0</v>
      </c>
    </row>
    <row r="123" spans="2:10" ht="19.5" thickBot="1">
      <c r="B123" s="238" t="s">
        <v>45</v>
      </c>
      <c r="C123" s="239"/>
      <c r="D123" s="239"/>
      <c r="E123" s="239"/>
      <c r="F123" s="239"/>
      <c r="G123" s="239"/>
      <c r="H123" s="239"/>
      <c r="I123" s="239"/>
      <c r="J123" s="276"/>
    </row>
    <row r="124" spans="2:10" ht="19.5" thickBot="1">
      <c r="B124" s="237" t="s">
        <v>17</v>
      </c>
      <c r="C124" s="261">
        <f>SUM(C113:C122)</f>
        <v>0</v>
      </c>
      <c r="D124" s="261">
        <f t="shared" ref="D124:J124" si="31">SUM(D113:D122)</f>
        <v>0</v>
      </c>
      <c r="E124" s="261">
        <f t="shared" si="31"/>
        <v>0</v>
      </c>
      <c r="F124" s="261">
        <f t="shared" si="31"/>
        <v>0</v>
      </c>
      <c r="G124" s="261">
        <f t="shared" si="31"/>
        <v>0</v>
      </c>
      <c r="H124" s="261">
        <f t="shared" si="31"/>
        <v>0</v>
      </c>
      <c r="I124" s="261">
        <f t="shared" si="31"/>
        <v>0</v>
      </c>
      <c r="J124" s="262">
        <f t="shared" si="31"/>
        <v>0</v>
      </c>
    </row>
  </sheetData>
  <sheetProtection selectLockedCells="1" autoFilter="0"/>
  <autoFilter ref="B51:J124" xr:uid="{E12D2844-317F-F04B-91AA-24B1507444E2}"/>
  <mergeCells count="11">
    <mergeCell ref="C32:D32"/>
    <mergeCell ref="B34:D34"/>
    <mergeCell ref="B35:D36"/>
    <mergeCell ref="F38:K38"/>
    <mergeCell ref="B4:C4"/>
    <mergeCell ref="D4:E4"/>
    <mergeCell ref="F4:G4"/>
    <mergeCell ref="H4:I4"/>
    <mergeCell ref="J4:K4"/>
    <mergeCell ref="B18:D18"/>
    <mergeCell ref="F18:K18"/>
  </mergeCells>
  <phoneticPr fontId="1"/>
  <conditionalFormatting sqref="D37:D42 D44:D49">
    <cfRule type="cellIs" dxfId="140" priority="65" operator="equal">
      <formula>0</formula>
    </cfRule>
  </conditionalFormatting>
  <conditionalFormatting sqref="D20:D29">
    <cfRule type="cellIs" dxfId="139" priority="64" operator="equal">
      <formula>0</formula>
    </cfRule>
  </conditionalFormatting>
  <conditionalFormatting sqref="E19">
    <cfRule type="cellIs" dxfId="138" priority="63" operator="equal">
      <formula>0</formula>
    </cfRule>
  </conditionalFormatting>
  <conditionalFormatting sqref="B613">
    <cfRule type="expression" dxfId="137" priority="57">
      <formula>$C612=1</formula>
    </cfRule>
  </conditionalFormatting>
  <conditionalFormatting sqref="C64:J64">
    <cfRule type="cellIs" dxfId="136" priority="30" operator="equal">
      <formula>0</formula>
    </cfRule>
    <cfRule type="cellIs" dxfId="135" priority="31" operator="equal">
      <formula>0</formula>
    </cfRule>
  </conditionalFormatting>
  <conditionalFormatting sqref="C51:J52">
    <cfRule type="expression" dxfId="134" priority="27">
      <formula>C$50=1</formula>
    </cfRule>
    <cfRule type="expression" dxfId="133" priority="28">
      <formula>C$50=7</formula>
    </cfRule>
    <cfRule type="expression" dxfId="132" priority="29">
      <formula>COUNTIF(祝日,C$51)=1</formula>
    </cfRule>
  </conditionalFormatting>
  <conditionalFormatting sqref="J53:J62">
    <cfRule type="cellIs" dxfId="131" priority="26" operator="equal">
      <formula>0</formula>
    </cfRule>
  </conditionalFormatting>
  <conditionalFormatting sqref="C79:J79">
    <cfRule type="cellIs" dxfId="130" priority="24" operator="equal">
      <formula>0</formula>
    </cfRule>
    <cfRule type="cellIs" dxfId="129" priority="25" operator="equal">
      <formula>0</formula>
    </cfRule>
  </conditionalFormatting>
  <conditionalFormatting sqref="C66:J67">
    <cfRule type="expression" dxfId="128" priority="21">
      <formula>C$50=1</formula>
    </cfRule>
    <cfRule type="expression" dxfId="127" priority="22">
      <formula>C$50=7</formula>
    </cfRule>
    <cfRule type="expression" dxfId="126" priority="23">
      <formula>COUNTIF(祝日,C$66)=1</formula>
    </cfRule>
  </conditionalFormatting>
  <conditionalFormatting sqref="J68:J77">
    <cfRule type="cellIs" dxfId="125" priority="20" operator="equal">
      <formula>0</formula>
    </cfRule>
  </conditionalFormatting>
  <conditionalFormatting sqref="C94:J94">
    <cfRule type="cellIs" dxfId="124" priority="18" operator="equal">
      <formula>0</formula>
    </cfRule>
    <cfRule type="cellIs" dxfId="123" priority="19" operator="equal">
      <formula>0</formula>
    </cfRule>
  </conditionalFormatting>
  <conditionalFormatting sqref="C81:J82">
    <cfRule type="expression" dxfId="122" priority="15">
      <formula>C$50=1</formula>
    </cfRule>
    <cfRule type="expression" dxfId="121" priority="16">
      <formula>C$50=7</formula>
    </cfRule>
    <cfRule type="expression" dxfId="120" priority="17">
      <formula>COUNTIF(祝日,C$81)=1</formula>
    </cfRule>
  </conditionalFormatting>
  <conditionalFormatting sqref="J83:J92">
    <cfRule type="cellIs" dxfId="119" priority="14" operator="equal">
      <formula>0</formula>
    </cfRule>
  </conditionalFormatting>
  <conditionalFormatting sqref="C109:J109">
    <cfRule type="cellIs" dxfId="118" priority="12" operator="equal">
      <formula>0</formula>
    </cfRule>
    <cfRule type="cellIs" dxfId="117" priority="13" operator="equal">
      <formula>0</formula>
    </cfRule>
  </conditionalFormatting>
  <conditionalFormatting sqref="C96:J97">
    <cfRule type="expression" dxfId="116" priority="9">
      <formula>C$50=1</formula>
    </cfRule>
    <cfRule type="expression" dxfId="115" priority="10">
      <formula>C$50=7</formula>
    </cfRule>
    <cfRule type="expression" dxfId="114" priority="11">
      <formula>COUNTIF(祝日,C$96)=1</formula>
    </cfRule>
  </conditionalFormatting>
  <conditionalFormatting sqref="J98:J107">
    <cfRule type="cellIs" dxfId="113" priority="8" operator="equal">
      <formula>0</formula>
    </cfRule>
  </conditionalFormatting>
  <conditionalFormatting sqref="C124:J124">
    <cfRule type="cellIs" dxfId="112" priority="6" operator="equal">
      <formula>0</formula>
    </cfRule>
    <cfRule type="cellIs" dxfId="111" priority="7" operator="equal">
      <formula>0</formula>
    </cfRule>
  </conditionalFormatting>
  <conditionalFormatting sqref="C111:J112">
    <cfRule type="expression" dxfId="110" priority="3">
      <formula>C$50=1</formula>
    </cfRule>
    <cfRule type="expression" dxfId="109" priority="4">
      <formula>C$50=7</formula>
    </cfRule>
    <cfRule type="expression" dxfId="108" priority="5">
      <formula>COUNTIF(祝日,C$111)=1</formula>
    </cfRule>
  </conditionalFormatting>
  <conditionalFormatting sqref="J113:J122">
    <cfRule type="cellIs" dxfId="107" priority="2" operator="equal">
      <formula>0</formula>
    </cfRule>
  </conditionalFormatting>
  <conditionalFormatting sqref="C16 E16 G16 I16 K16 C30:D30 C32:D32 B35:D36">
    <cfRule type="cellIs" dxfId="106" priority="1" operator="equal">
      <formula>0</formula>
    </cfRule>
  </conditionalFormatting>
  <pageMargins left="0.25" right="0.25" top="0.75" bottom="0.75" header="0.3" footer="0.3"/>
  <pageSetup paperSize="9" scale="82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89CEB-8A8A-4E17-8CE0-5C7E74621EBE}">
  <sheetPr>
    <tabColor theme="8" tint="0.59999389629810485"/>
    <pageSetUpPr fitToPage="1"/>
  </sheetPr>
  <dimension ref="B1:K124"/>
  <sheetViews>
    <sheetView showGridLines="0" zoomScaleNormal="100" workbookViewId="0">
      <selection activeCell="A2" sqref="A2"/>
    </sheetView>
  </sheetViews>
  <sheetFormatPr defaultColWidth="11" defaultRowHeight="18.75" outlineLevelRow="1"/>
  <cols>
    <col min="1" max="1" width="4.125" customWidth="1"/>
    <col min="2" max="11" width="10.625" customWidth="1"/>
    <col min="12" max="12" width="8.875" customWidth="1"/>
  </cols>
  <sheetData>
    <row r="1" spans="2:11" ht="12.75" customHeight="1"/>
    <row r="2" spans="2:11" ht="29.25" customHeight="1">
      <c r="B2" s="246" t="s">
        <v>188</v>
      </c>
      <c r="C2" s="210"/>
      <c r="D2" s="210"/>
      <c r="E2" s="210"/>
      <c r="F2" s="210"/>
      <c r="G2" s="210"/>
      <c r="H2" s="210"/>
      <c r="I2" s="210"/>
      <c r="J2" s="210"/>
      <c r="K2" s="210"/>
    </row>
    <row r="3" spans="2:11" ht="15" customHeight="1" thickBot="1"/>
    <row r="4" spans="2:11" outlineLevel="1">
      <c r="B4" s="344" t="s">
        <v>10</v>
      </c>
      <c r="C4" s="345"/>
      <c r="D4" s="344" t="s">
        <v>99</v>
      </c>
      <c r="E4" s="346"/>
      <c r="F4" s="345" t="s">
        <v>100</v>
      </c>
      <c r="G4" s="345"/>
      <c r="H4" s="344" t="s">
        <v>101</v>
      </c>
      <c r="I4" s="346"/>
      <c r="J4" s="345" t="s">
        <v>102</v>
      </c>
      <c r="K4" s="346"/>
    </row>
    <row r="5" spans="2:11" outlineLevel="1">
      <c r="B5" s="242" t="s">
        <v>11</v>
      </c>
      <c r="C5" s="243" t="s">
        <v>9</v>
      </c>
      <c r="D5" s="242" t="s">
        <v>11</v>
      </c>
      <c r="E5" s="244" t="s">
        <v>9</v>
      </c>
      <c r="F5" s="243" t="s">
        <v>11</v>
      </c>
      <c r="G5" s="243" t="s">
        <v>9</v>
      </c>
      <c r="H5" s="242" t="s">
        <v>19</v>
      </c>
      <c r="I5" s="244" t="s">
        <v>9</v>
      </c>
      <c r="J5" s="243" t="s">
        <v>19</v>
      </c>
      <c r="K5" s="244" t="s">
        <v>9</v>
      </c>
    </row>
    <row r="6" spans="2:11" outlineLevel="1">
      <c r="B6" s="211">
        <f>設定!B5</f>
        <v>0</v>
      </c>
      <c r="C6" s="248"/>
      <c r="D6" s="211">
        <f>設定!D5</f>
        <v>0</v>
      </c>
      <c r="E6" s="220"/>
      <c r="F6" s="249">
        <f>設定!F5</f>
        <v>0</v>
      </c>
      <c r="G6" s="248"/>
      <c r="H6" s="221"/>
      <c r="I6" s="220"/>
      <c r="J6" s="249">
        <f>設定!H5</f>
        <v>0</v>
      </c>
      <c r="K6" s="220"/>
    </row>
    <row r="7" spans="2:11" outlineLevel="1">
      <c r="B7" s="211">
        <f>設定!B6</f>
        <v>0</v>
      </c>
      <c r="C7" s="248"/>
      <c r="D7" s="211">
        <f>設定!D6</f>
        <v>0</v>
      </c>
      <c r="E7" s="220"/>
      <c r="F7" s="249">
        <f>設定!F6</f>
        <v>0</v>
      </c>
      <c r="G7" s="248"/>
      <c r="H7" s="221"/>
      <c r="I7" s="220"/>
      <c r="J7" s="249">
        <f>設定!H6</f>
        <v>0</v>
      </c>
      <c r="K7" s="220"/>
    </row>
    <row r="8" spans="2:11" outlineLevel="1">
      <c r="B8" s="211">
        <f>設定!B7</f>
        <v>0</v>
      </c>
      <c r="C8" s="248"/>
      <c r="D8" s="211">
        <f>設定!D7</f>
        <v>0</v>
      </c>
      <c r="E8" s="220"/>
      <c r="F8" s="249">
        <f>設定!F7</f>
        <v>0</v>
      </c>
      <c r="G8" s="248"/>
      <c r="H8" s="221"/>
      <c r="I8" s="220"/>
      <c r="J8" s="249">
        <f>設定!H7</f>
        <v>0</v>
      </c>
      <c r="K8" s="220"/>
    </row>
    <row r="9" spans="2:11" outlineLevel="1">
      <c r="B9" s="211">
        <f>設定!B8</f>
        <v>0</v>
      </c>
      <c r="C9" s="248"/>
      <c r="D9" s="211">
        <f>設定!D8</f>
        <v>0</v>
      </c>
      <c r="E9" s="220"/>
      <c r="F9" s="249">
        <f>設定!F8</f>
        <v>0</v>
      </c>
      <c r="G9" s="248"/>
      <c r="H9" s="221"/>
      <c r="I9" s="220"/>
      <c r="J9" s="249">
        <f>設定!H8</f>
        <v>0</v>
      </c>
      <c r="K9" s="220"/>
    </row>
    <row r="10" spans="2:11" outlineLevel="1">
      <c r="B10" s="211">
        <f>設定!B9</f>
        <v>0</v>
      </c>
      <c r="C10" s="248"/>
      <c r="D10" s="211">
        <f>設定!D9</f>
        <v>0</v>
      </c>
      <c r="E10" s="220"/>
      <c r="F10" s="249">
        <f>設定!F9</f>
        <v>0</v>
      </c>
      <c r="G10" s="248"/>
      <c r="H10" s="221"/>
      <c r="I10" s="220"/>
      <c r="J10" s="249">
        <f>設定!H9</f>
        <v>0</v>
      </c>
      <c r="K10" s="220"/>
    </row>
    <row r="11" spans="2:11" outlineLevel="1">
      <c r="B11" s="211">
        <f>設定!B10</f>
        <v>0</v>
      </c>
      <c r="C11" s="248"/>
      <c r="D11" s="211">
        <f>設定!D10</f>
        <v>0</v>
      </c>
      <c r="E11" s="220"/>
      <c r="F11" s="249">
        <f>設定!F10</f>
        <v>0</v>
      </c>
      <c r="G11" s="248"/>
      <c r="H11" s="221"/>
      <c r="I11" s="220"/>
      <c r="J11" s="249">
        <f>設定!H10</f>
        <v>0</v>
      </c>
      <c r="K11" s="220"/>
    </row>
    <row r="12" spans="2:11" outlineLevel="1">
      <c r="B12" s="211">
        <f>設定!B11</f>
        <v>0</v>
      </c>
      <c r="C12" s="248"/>
      <c r="D12" s="211">
        <f>設定!D11</f>
        <v>0</v>
      </c>
      <c r="E12" s="220"/>
      <c r="F12" s="249">
        <f>設定!F11</f>
        <v>0</v>
      </c>
      <c r="G12" s="248"/>
      <c r="H12" s="221"/>
      <c r="I12" s="220"/>
      <c r="J12" s="249">
        <f>設定!H11</f>
        <v>0</v>
      </c>
      <c r="K12" s="220"/>
    </row>
    <row r="13" spans="2:11" outlineLevel="1">
      <c r="B13" s="211">
        <f>設定!B12</f>
        <v>0</v>
      </c>
      <c r="C13" s="248"/>
      <c r="D13" s="211">
        <f>設定!D12</f>
        <v>0</v>
      </c>
      <c r="E13" s="220"/>
      <c r="F13" s="249">
        <f>設定!F12</f>
        <v>0</v>
      </c>
      <c r="G13" s="248"/>
      <c r="H13" s="221"/>
      <c r="I13" s="220"/>
      <c r="J13" s="249">
        <f>設定!H12</f>
        <v>0</v>
      </c>
      <c r="K13" s="220"/>
    </row>
    <row r="14" spans="2:11" outlineLevel="1">
      <c r="B14" s="211">
        <f>設定!B13</f>
        <v>0</v>
      </c>
      <c r="C14" s="248"/>
      <c r="D14" s="211">
        <f>設定!D13</f>
        <v>0</v>
      </c>
      <c r="E14" s="220"/>
      <c r="F14" s="249">
        <f>設定!F13</f>
        <v>0</v>
      </c>
      <c r="G14" s="248"/>
      <c r="H14" s="221"/>
      <c r="I14" s="220"/>
      <c r="J14" s="249">
        <f>設定!H13</f>
        <v>0</v>
      </c>
      <c r="K14" s="220"/>
    </row>
    <row r="15" spans="2:11" outlineLevel="1">
      <c r="B15" s="211">
        <f>設定!B14</f>
        <v>0</v>
      </c>
      <c r="C15" s="248"/>
      <c r="D15" s="211">
        <f>設定!D14</f>
        <v>0</v>
      </c>
      <c r="E15" s="220"/>
      <c r="F15" s="249">
        <f>設定!F14</f>
        <v>0</v>
      </c>
      <c r="G15" s="248"/>
      <c r="H15" s="221"/>
      <c r="I15" s="220"/>
      <c r="J15" s="249">
        <f>設定!H14</f>
        <v>0</v>
      </c>
      <c r="K15" s="220"/>
    </row>
    <row r="16" spans="2:11" ht="19.5" outlineLevel="1" thickBot="1">
      <c r="B16" s="264" t="s">
        <v>17</v>
      </c>
      <c r="C16" s="267">
        <f>SUM(C6:C15)</f>
        <v>0</v>
      </c>
      <c r="D16" s="264" t="s">
        <v>17</v>
      </c>
      <c r="E16" s="266">
        <f>SUM(E6:E15)</f>
        <v>0</v>
      </c>
      <c r="F16" s="268" t="s">
        <v>17</v>
      </c>
      <c r="G16" s="267">
        <f>SUM(G6:G15)</f>
        <v>0</v>
      </c>
      <c r="H16" s="264" t="s">
        <v>17</v>
      </c>
      <c r="I16" s="266">
        <f>SUM(I6:I15)</f>
        <v>0</v>
      </c>
      <c r="J16" s="268" t="s">
        <v>17</v>
      </c>
      <c r="K16" s="266">
        <f>SUM(K6:K15)</f>
        <v>0</v>
      </c>
    </row>
    <row r="17" spans="2:11" ht="19.5" outlineLevel="1" thickBot="1">
      <c r="B17" s="250"/>
      <c r="C17" s="251"/>
      <c r="D17" s="250"/>
      <c r="E17" s="251"/>
      <c r="F17" s="250"/>
      <c r="G17" s="251"/>
      <c r="H17" s="250"/>
      <c r="I17" s="251"/>
      <c r="J17" s="250"/>
      <c r="K17" s="251"/>
    </row>
    <row r="18" spans="2:11" ht="19.5" outlineLevel="1">
      <c r="B18" s="344" t="s">
        <v>103</v>
      </c>
      <c r="C18" s="345"/>
      <c r="D18" s="346"/>
      <c r="E18" s="212"/>
      <c r="F18" s="341" t="s">
        <v>138</v>
      </c>
      <c r="G18" s="342"/>
      <c r="H18" s="342"/>
      <c r="I18" s="342"/>
      <c r="J18" s="342"/>
      <c r="K18" s="343"/>
    </row>
    <row r="19" spans="2:11" outlineLevel="1">
      <c r="B19" s="242" t="s">
        <v>19</v>
      </c>
      <c r="C19" s="245" t="s">
        <v>40</v>
      </c>
      <c r="D19" s="244" t="s">
        <v>9</v>
      </c>
      <c r="E19" s="213"/>
      <c r="F19" s="285"/>
      <c r="G19" s="286" t="str">
        <f>DAY(C51)&amp;"-"&amp;DAY(I51)&amp;"日"</f>
        <v>20-26日</v>
      </c>
      <c r="H19" s="286" t="str">
        <f>DAY(C66)&amp;"-"&amp;DAY(I66)&amp;"日"</f>
        <v>27-3日</v>
      </c>
      <c r="I19" s="286" t="str">
        <f>DAY(C81)&amp;"-"&amp;DAY(I81)&amp;"日"</f>
        <v>4-10日</v>
      </c>
      <c r="J19" s="286" t="str">
        <f>DAY(C96)&amp;"-"&amp;DAY(I96)&amp;"日"</f>
        <v>11-17日</v>
      </c>
      <c r="K19" s="287" t="str">
        <f>DAY(C111)&amp;"-"&amp;DAY(D111)&amp;"日"</f>
        <v>18-19日</v>
      </c>
    </row>
    <row r="20" spans="2:11" outlineLevel="1">
      <c r="B20" s="211">
        <f>設定!J5</f>
        <v>0</v>
      </c>
      <c r="C20" s="255"/>
      <c r="D20" s="214">
        <f>SUM(J53,J68,J83,J98,J113)</f>
        <v>0</v>
      </c>
      <c r="F20" s="288">
        <f>設定!J5</f>
        <v>0</v>
      </c>
      <c r="G20" s="289">
        <f t="shared" ref="G20:G29" si="0">J53</f>
        <v>0</v>
      </c>
      <c r="H20" s="289">
        <f t="shared" ref="H20:H29" si="1">J68</f>
        <v>0</v>
      </c>
      <c r="I20" s="289">
        <f t="shared" ref="I20:I29" si="2">J83</f>
        <v>0</v>
      </c>
      <c r="J20" s="289">
        <f t="shared" ref="J20:J29" si="3">J98</f>
        <v>0</v>
      </c>
      <c r="K20" s="290">
        <f t="shared" ref="K20:K29" si="4">J113</f>
        <v>0</v>
      </c>
    </row>
    <row r="21" spans="2:11" outlineLevel="1">
      <c r="B21" s="211">
        <f>設定!J6</f>
        <v>0</v>
      </c>
      <c r="C21" s="255"/>
      <c r="D21" s="214">
        <f t="shared" ref="D21:D29" si="5">SUM(J54,J69,J84,J99,J114)</f>
        <v>0</v>
      </c>
      <c r="F21" s="288">
        <f>設定!J6</f>
        <v>0</v>
      </c>
      <c r="G21" s="289">
        <f t="shared" si="0"/>
        <v>0</v>
      </c>
      <c r="H21" s="289">
        <f t="shared" si="1"/>
        <v>0</v>
      </c>
      <c r="I21" s="289">
        <f t="shared" si="2"/>
        <v>0</v>
      </c>
      <c r="J21" s="289">
        <f t="shared" si="3"/>
        <v>0</v>
      </c>
      <c r="K21" s="290">
        <f t="shared" si="4"/>
        <v>0</v>
      </c>
    </row>
    <row r="22" spans="2:11" outlineLevel="1">
      <c r="B22" s="211">
        <f>設定!J7</f>
        <v>0</v>
      </c>
      <c r="C22" s="255"/>
      <c r="D22" s="214">
        <f t="shared" si="5"/>
        <v>0</v>
      </c>
      <c r="F22" s="288">
        <f>設定!J7</f>
        <v>0</v>
      </c>
      <c r="G22" s="289">
        <f t="shared" si="0"/>
        <v>0</v>
      </c>
      <c r="H22" s="289">
        <f t="shared" si="1"/>
        <v>0</v>
      </c>
      <c r="I22" s="289">
        <f t="shared" si="2"/>
        <v>0</v>
      </c>
      <c r="J22" s="289">
        <f t="shared" si="3"/>
        <v>0</v>
      </c>
      <c r="K22" s="290">
        <f t="shared" si="4"/>
        <v>0</v>
      </c>
    </row>
    <row r="23" spans="2:11" outlineLevel="1">
      <c r="B23" s="211">
        <f>設定!J8</f>
        <v>0</v>
      </c>
      <c r="C23" s="255"/>
      <c r="D23" s="214">
        <f t="shared" si="5"/>
        <v>0</v>
      </c>
      <c r="F23" s="288">
        <f>設定!J8</f>
        <v>0</v>
      </c>
      <c r="G23" s="289">
        <f t="shared" si="0"/>
        <v>0</v>
      </c>
      <c r="H23" s="289">
        <f t="shared" si="1"/>
        <v>0</v>
      </c>
      <c r="I23" s="289">
        <f t="shared" si="2"/>
        <v>0</v>
      </c>
      <c r="J23" s="289">
        <f t="shared" si="3"/>
        <v>0</v>
      </c>
      <c r="K23" s="290">
        <f t="shared" si="4"/>
        <v>0</v>
      </c>
    </row>
    <row r="24" spans="2:11" outlineLevel="1">
      <c r="B24" s="211">
        <f>設定!J9</f>
        <v>0</v>
      </c>
      <c r="C24" s="255"/>
      <c r="D24" s="214">
        <f t="shared" si="5"/>
        <v>0</v>
      </c>
      <c r="F24" s="288">
        <f>設定!J9</f>
        <v>0</v>
      </c>
      <c r="G24" s="289">
        <f t="shared" si="0"/>
        <v>0</v>
      </c>
      <c r="H24" s="289">
        <f t="shared" si="1"/>
        <v>0</v>
      </c>
      <c r="I24" s="289">
        <f t="shared" si="2"/>
        <v>0</v>
      </c>
      <c r="J24" s="289">
        <f t="shared" si="3"/>
        <v>0</v>
      </c>
      <c r="K24" s="290">
        <f t="shared" si="4"/>
        <v>0</v>
      </c>
    </row>
    <row r="25" spans="2:11" outlineLevel="1">
      <c r="B25" s="211">
        <f>設定!J10</f>
        <v>0</v>
      </c>
      <c r="C25" s="255"/>
      <c r="D25" s="214">
        <f t="shared" si="5"/>
        <v>0</v>
      </c>
      <c r="F25" s="288">
        <f>設定!J10</f>
        <v>0</v>
      </c>
      <c r="G25" s="289">
        <f t="shared" si="0"/>
        <v>0</v>
      </c>
      <c r="H25" s="289">
        <f t="shared" si="1"/>
        <v>0</v>
      </c>
      <c r="I25" s="289">
        <f t="shared" si="2"/>
        <v>0</v>
      </c>
      <c r="J25" s="289">
        <f t="shared" si="3"/>
        <v>0</v>
      </c>
      <c r="K25" s="290">
        <f t="shared" si="4"/>
        <v>0</v>
      </c>
    </row>
    <row r="26" spans="2:11" outlineLevel="1">
      <c r="B26" s="211">
        <f>設定!J11</f>
        <v>0</v>
      </c>
      <c r="C26" s="255"/>
      <c r="D26" s="214">
        <f t="shared" si="5"/>
        <v>0</v>
      </c>
      <c r="F26" s="288">
        <f>設定!J11</f>
        <v>0</v>
      </c>
      <c r="G26" s="289">
        <f t="shared" si="0"/>
        <v>0</v>
      </c>
      <c r="H26" s="289">
        <f t="shared" si="1"/>
        <v>0</v>
      </c>
      <c r="I26" s="289">
        <f t="shared" si="2"/>
        <v>0</v>
      </c>
      <c r="J26" s="289">
        <f t="shared" si="3"/>
        <v>0</v>
      </c>
      <c r="K26" s="290">
        <f t="shared" si="4"/>
        <v>0</v>
      </c>
    </row>
    <row r="27" spans="2:11" outlineLevel="1">
      <c r="B27" s="211">
        <f>設定!J12</f>
        <v>0</v>
      </c>
      <c r="C27" s="255"/>
      <c r="D27" s="214">
        <f t="shared" si="5"/>
        <v>0</v>
      </c>
      <c r="F27" s="288">
        <f>設定!J12</f>
        <v>0</v>
      </c>
      <c r="G27" s="289">
        <f t="shared" si="0"/>
        <v>0</v>
      </c>
      <c r="H27" s="289">
        <f t="shared" si="1"/>
        <v>0</v>
      </c>
      <c r="I27" s="289">
        <f t="shared" si="2"/>
        <v>0</v>
      </c>
      <c r="J27" s="289">
        <f t="shared" si="3"/>
        <v>0</v>
      </c>
      <c r="K27" s="290">
        <f t="shared" si="4"/>
        <v>0</v>
      </c>
    </row>
    <row r="28" spans="2:11" outlineLevel="1">
      <c r="B28" s="211">
        <f>設定!J13</f>
        <v>0</v>
      </c>
      <c r="C28" s="255"/>
      <c r="D28" s="214">
        <f t="shared" si="5"/>
        <v>0</v>
      </c>
      <c r="F28" s="288">
        <f>設定!J13</f>
        <v>0</v>
      </c>
      <c r="G28" s="289">
        <f t="shared" si="0"/>
        <v>0</v>
      </c>
      <c r="H28" s="289">
        <f t="shared" si="1"/>
        <v>0</v>
      </c>
      <c r="I28" s="289">
        <f t="shared" si="2"/>
        <v>0</v>
      </c>
      <c r="J28" s="289">
        <f t="shared" si="3"/>
        <v>0</v>
      </c>
      <c r="K28" s="290">
        <f t="shared" si="4"/>
        <v>0</v>
      </c>
    </row>
    <row r="29" spans="2:11" outlineLevel="1">
      <c r="B29" s="211">
        <f>設定!J14</f>
        <v>0</v>
      </c>
      <c r="C29" s="255"/>
      <c r="D29" s="214">
        <f t="shared" si="5"/>
        <v>0</v>
      </c>
      <c r="F29" s="288">
        <f>設定!J14</f>
        <v>0</v>
      </c>
      <c r="G29" s="289">
        <f t="shared" si="0"/>
        <v>0</v>
      </c>
      <c r="H29" s="289">
        <f t="shared" si="1"/>
        <v>0</v>
      </c>
      <c r="I29" s="289">
        <f t="shared" si="2"/>
        <v>0</v>
      </c>
      <c r="J29" s="289">
        <f t="shared" si="3"/>
        <v>0</v>
      </c>
      <c r="K29" s="290">
        <f t="shared" si="4"/>
        <v>0</v>
      </c>
    </row>
    <row r="30" spans="2:11" ht="19.5" outlineLevel="1" thickBot="1">
      <c r="B30" s="264" t="s">
        <v>17</v>
      </c>
      <c r="C30" s="265">
        <f>SUM(C20:C29)</f>
        <v>0</v>
      </c>
      <c r="D30" s="266">
        <f>SUM(D20:D29)</f>
        <v>0</v>
      </c>
      <c r="F30" s="285" t="s">
        <v>17</v>
      </c>
      <c r="G30" s="289">
        <f>J64</f>
        <v>0</v>
      </c>
      <c r="H30" s="289">
        <f>J79</f>
        <v>0</v>
      </c>
      <c r="I30" s="289">
        <f>J94</f>
        <v>0</v>
      </c>
      <c r="J30" s="289">
        <f>J109</f>
        <v>0</v>
      </c>
      <c r="K30" s="290">
        <f>J124</f>
        <v>0</v>
      </c>
    </row>
    <row r="31" spans="2:11" ht="19.5" outlineLevel="1" thickBot="1">
      <c r="F31" s="285"/>
      <c r="G31" s="286"/>
      <c r="H31" s="286"/>
      <c r="I31" s="286"/>
      <c r="J31" s="286"/>
      <c r="K31" s="287"/>
    </row>
    <row r="32" spans="2:11" ht="19.5" outlineLevel="1" thickBot="1">
      <c r="B32" s="263" t="s">
        <v>104</v>
      </c>
      <c r="C32" s="333">
        <f>特別費!P60</f>
        <v>0</v>
      </c>
      <c r="D32" s="334"/>
      <c r="F32" s="285"/>
      <c r="G32" s="286"/>
      <c r="H32" s="286"/>
      <c r="I32" s="286"/>
      <c r="J32" s="286"/>
      <c r="K32" s="287"/>
    </row>
    <row r="33" spans="2:11" ht="19.5" outlineLevel="1" thickBot="1">
      <c r="C33" s="209"/>
      <c r="D33" s="209"/>
      <c r="F33" s="216"/>
      <c r="K33" s="217"/>
    </row>
    <row r="34" spans="2:11" outlineLevel="1">
      <c r="B34" s="335" t="s">
        <v>139</v>
      </c>
      <c r="C34" s="336"/>
      <c r="D34" s="337"/>
      <c r="F34" s="216"/>
      <c r="K34" s="217"/>
    </row>
    <row r="35" spans="2:11" outlineLevel="1">
      <c r="B35" s="338">
        <f>D44-C44</f>
        <v>0</v>
      </c>
      <c r="C35" s="339"/>
      <c r="D35" s="340"/>
      <c r="F35" s="216"/>
      <c r="K35" s="217"/>
    </row>
    <row r="36" spans="2:11" ht="19.5" outlineLevel="1" thickBot="1">
      <c r="B36" s="338"/>
      <c r="C36" s="339"/>
      <c r="D36" s="340"/>
      <c r="F36" s="218"/>
      <c r="G36" s="219"/>
      <c r="H36" s="219"/>
      <c r="I36" s="219"/>
      <c r="J36" s="219"/>
      <c r="K36" s="215"/>
    </row>
    <row r="37" spans="2:11" ht="19.5" outlineLevel="1" thickBot="1">
      <c r="B37" s="256" t="s">
        <v>140</v>
      </c>
      <c r="C37" s="257"/>
      <c r="D37" s="258">
        <f>C16</f>
        <v>0</v>
      </c>
    </row>
    <row r="38" spans="2:11" ht="19.5" outlineLevel="1">
      <c r="B38" s="256" t="s">
        <v>141</v>
      </c>
      <c r="C38" s="257">
        <f>E16</f>
        <v>0</v>
      </c>
      <c r="D38" s="258"/>
      <c r="F38" s="341" t="s">
        <v>149</v>
      </c>
      <c r="G38" s="342"/>
      <c r="H38" s="342"/>
      <c r="I38" s="342"/>
      <c r="J38" s="342"/>
      <c r="K38" s="343"/>
    </row>
    <row r="39" spans="2:11" outlineLevel="1">
      <c r="B39" s="256" t="s">
        <v>142</v>
      </c>
      <c r="C39" s="257">
        <f>G16</f>
        <v>0</v>
      </c>
      <c r="D39" s="258"/>
      <c r="F39" s="216"/>
      <c r="K39" s="217"/>
    </row>
    <row r="40" spans="2:11" outlineLevel="1">
      <c r="B40" s="256" t="s">
        <v>46</v>
      </c>
      <c r="C40" s="254">
        <f>I16</f>
        <v>0</v>
      </c>
      <c r="D40" s="258"/>
      <c r="F40" s="216"/>
      <c r="K40" s="217"/>
    </row>
    <row r="41" spans="2:11" outlineLevel="1">
      <c r="B41" s="256" t="s">
        <v>143</v>
      </c>
      <c r="C41" s="257">
        <f>K16</f>
        <v>0</v>
      </c>
      <c r="D41" s="258"/>
      <c r="F41" s="216"/>
      <c r="K41" s="217"/>
    </row>
    <row r="42" spans="2:11" outlineLevel="1">
      <c r="B42" s="256" t="s">
        <v>144</v>
      </c>
      <c r="C42" s="257">
        <f>C32</f>
        <v>0</v>
      </c>
      <c r="D42" s="258"/>
      <c r="F42" s="216"/>
      <c r="K42" s="217"/>
    </row>
    <row r="43" spans="2:11" outlineLevel="1">
      <c r="B43" s="256" t="s">
        <v>145</v>
      </c>
      <c r="C43" s="257">
        <f>D30</f>
        <v>0</v>
      </c>
      <c r="D43" s="253"/>
      <c r="F43" s="216"/>
      <c r="K43" s="217"/>
    </row>
    <row r="44" spans="2:11" outlineLevel="1">
      <c r="B44" s="256" t="s">
        <v>146</v>
      </c>
      <c r="C44" s="257">
        <f>SUM(C38:C43)</f>
        <v>0</v>
      </c>
      <c r="D44" s="258">
        <f>D37</f>
        <v>0</v>
      </c>
      <c r="F44" s="216"/>
      <c r="K44" s="217"/>
    </row>
    <row r="45" spans="2:11" outlineLevel="1">
      <c r="B45" s="222"/>
      <c r="C45" s="223"/>
      <c r="D45" s="224"/>
      <c r="F45" s="216"/>
      <c r="K45" s="217"/>
    </row>
    <row r="46" spans="2:11" outlineLevel="1">
      <c r="B46" s="222"/>
      <c r="C46" s="223"/>
      <c r="D46" s="224"/>
      <c r="F46" s="216"/>
      <c r="K46" s="217"/>
    </row>
    <row r="47" spans="2:11" outlineLevel="1">
      <c r="B47" s="222"/>
      <c r="C47" s="223"/>
      <c r="D47" s="224"/>
      <c r="F47" s="216"/>
      <c r="K47" s="217"/>
    </row>
    <row r="48" spans="2:11" outlineLevel="1">
      <c r="B48" s="222"/>
      <c r="C48" s="223"/>
      <c r="D48" s="224"/>
      <c r="F48" s="216"/>
      <c r="K48" s="217"/>
    </row>
    <row r="49" spans="2:11" ht="19.5" outlineLevel="1" thickBot="1">
      <c r="B49" s="225"/>
      <c r="C49" s="226"/>
      <c r="D49" s="227"/>
      <c r="F49" s="218"/>
      <c r="G49" s="219"/>
      <c r="H49" s="219"/>
      <c r="I49" s="219"/>
      <c r="J49" s="219"/>
      <c r="K49" s="215"/>
    </row>
    <row r="50" spans="2:11" ht="19.5" thickBot="1">
      <c r="B50" s="247"/>
      <c r="C50" s="247">
        <f>WEEKDAY(C51)</f>
        <v>4</v>
      </c>
      <c r="D50" s="247">
        <f t="shared" ref="D50:I50" si="6">WEEKDAY(D51)</f>
        <v>5</v>
      </c>
      <c r="E50" s="247">
        <f t="shared" si="6"/>
        <v>6</v>
      </c>
      <c r="F50" s="247">
        <f t="shared" si="6"/>
        <v>7</v>
      </c>
      <c r="G50" s="247">
        <f t="shared" si="6"/>
        <v>1</v>
      </c>
      <c r="H50" s="247">
        <f t="shared" si="6"/>
        <v>2</v>
      </c>
      <c r="I50" s="247">
        <f t="shared" si="6"/>
        <v>3</v>
      </c>
    </row>
    <row r="51" spans="2:11" ht="21.75">
      <c r="B51" s="278" t="s">
        <v>51</v>
      </c>
      <c r="C51" s="232">
        <f>DATE(2023,9,設定!L5)</f>
        <v>45189</v>
      </c>
      <c r="D51" s="232">
        <f>C51+1</f>
        <v>45190</v>
      </c>
      <c r="E51" s="232">
        <f>D51+1</f>
        <v>45191</v>
      </c>
      <c r="F51" s="232">
        <f t="shared" ref="F51:I51" si="7">E51+1</f>
        <v>45192</v>
      </c>
      <c r="G51" s="232">
        <f t="shared" si="7"/>
        <v>45193</v>
      </c>
      <c r="H51" s="232">
        <f t="shared" si="7"/>
        <v>45194</v>
      </c>
      <c r="I51" s="232">
        <f t="shared" si="7"/>
        <v>45195</v>
      </c>
      <c r="J51" s="269" t="s">
        <v>17</v>
      </c>
    </row>
    <row r="52" spans="2:11" ht="19.5" thickBot="1">
      <c r="B52" s="228" t="s">
        <v>50</v>
      </c>
      <c r="C52" s="233">
        <f>C51</f>
        <v>45189</v>
      </c>
      <c r="D52" s="233">
        <f t="shared" ref="D52:J52" si="8">D51</f>
        <v>45190</v>
      </c>
      <c r="E52" s="233">
        <f t="shared" si="8"/>
        <v>45191</v>
      </c>
      <c r="F52" s="233">
        <f t="shared" si="8"/>
        <v>45192</v>
      </c>
      <c r="G52" s="233">
        <f t="shared" si="8"/>
        <v>45193</v>
      </c>
      <c r="H52" s="233">
        <f t="shared" si="8"/>
        <v>45194</v>
      </c>
      <c r="I52" s="233">
        <f t="shared" si="8"/>
        <v>45195</v>
      </c>
      <c r="J52" s="270" t="str">
        <f t="shared" si="8"/>
        <v>合計</v>
      </c>
    </row>
    <row r="53" spans="2:11">
      <c r="B53" s="229">
        <f>設定!J5</f>
        <v>0</v>
      </c>
      <c r="C53" s="234"/>
      <c r="D53" s="234"/>
      <c r="E53" s="234"/>
      <c r="F53" s="234"/>
      <c r="G53" s="234"/>
      <c r="H53" s="234"/>
      <c r="I53" s="234"/>
      <c r="J53" s="271">
        <f>SUM(C53:I53)</f>
        <v>0</v>
      </c>
    </row>
    <row r="54" spans="2:11">
      <c r="B54" s="230">
        <f>設定!J6</f>
        <v>0</v>
      </c>
      <c r="C54" s="235"/>
      <c r="D54" s="235"/>
      <c r="E54" s="235"/>
      <c r="F54" s="235"/>
      <c r="G54" s="235"/>
      <c r="H54" s="235"/>
      <c r="I54" s="235"/>
      <c r="J54" s="272">
        <f t="shared" ref="J54:J62" si="9">SUM(C54:I54)</f>
        <v>0</v>
      </c>
    </row>
    <row r="55" spans="2:11">
      <c r="B55" s="231">
        <f>設定!J7</f>
        <v>0</v>
      </c>
      <c r="C55" s="236"/>
      <c r="D55" s="236"/>
      <c r="E55" s="236"/>
      <c r="F55" s="236"/>
      <c r="G55" s="236"/>
      <c r="H55" s="236"/>
      <c r="I55" s="236"/>
      <c r="J55" s="273">
        <f t="shared" si="9"/>
        <v>0</v>
      </c>
    </row>
    <row r="56" spans="2:11">
      <c r="B56" s="230">
        <f>設定!J8</f>
        <v>0</v>
      </c>
      <c r="C56" s="235"/>
      <c r="D56" s="235"/>
      <c r="E56" s="235"/>
      <c r="F56" s="235"/>
      <c r="G56" s="235"/>
      <c r="H56" s="235"/>
      <c r="I56" s="235"/>
      <c r="J56" s="272">
        <f t="shared" si="9"/>
        <v>0</v>
      </c>
    </row>
    <row r="57" spans="2:11">
      <c r="B57" s="231">
        <f>設定!J9</f>
        <v>0</v>
      </c>
      <c r="C57" s="236"/>
      <c r="D57" s="236"/>
      <c r="E57" s="236"/>
      <c r="F57" s="236"/>
      <c r="G57" s="236"/>
      <c r="H57" s="236"/>
      <c r="I57" s="236"/>
      <c r="J57" s="273">
        <f t="shared" si="9"/>
        <v>0</v>
      </c>
    </row>
    <row r="58" spans="2:11">
      <c r="B58" s="230">
        <f>設定!J10</f>
        <v>0</v>
      </c>
      <c r="C58" s="235"/>
      <c r="D58" s="235"/>
      <c r="E58" s="235"/>
      <c r="F58" s="235"/>
      <c r="G58" s="235"/>
      <c r="H58" s="235"/>
      <c r="I58" s="235"/>
      <c r="J58" s="272">
        <f t="shared" si="9"/>
        <v>0</v>
      </c>
    </row>
    <row r="59" spans="2:11">
      <c r="B59" s="229">
        <f>設定!J11</f>
        <v>0</v>
      </c>
      <c r="C59" s="234"/>
      <c r="D59" s="234"/>
      <c r="E59" s="234"/>
      <c r="F59" s="234"/>
      <c r="G59" s="234"/>
      <c r="H59" s="234"/>
      <c r="I59" s="234"/>
      <c r="J59" s="271">
        <f t="shared" si="9"/>
        <v>0</v>
      </c>
    </row>
    <row r="60" spans="2:11">
      <c r="B60" s="240">
        <f>設定!J12</f>
        <v>0</v>
      </c>
      <c r="C60" s="235"/>
      <c r="D60" s="235"/>
      <c r="E60" s="235"/>
      <c r="F60" s="235"/>
      <c r="G60" s="235"/>
      <c r="H60" s="235"/>
      <c r="I60" s="235"/>
      <c r="J60" s="274">
        <f t="shared" si="9"/>
        <v>0</v>
      </c>
    </row>
    <row r="61" spans="2:11">
      <c r="B61" s="241">
        <f>設定!J13</f>
        <v>0</v>
      </c>
      <c r="C61" s="236"/>
      <c r="D61" s="236"/>
      <c r="E61" s="236"/>
      <c r="F61" s="236"/>
      <c r="G61" s="236"/>
      <c r="H61" s="236"/>
      <c r="I61" s="236"/>
      <c r="J61" s="275">
        <f t="shared" si="9"/>
        <v>0</v>
      </c>
    </row>
    <row r="62" spans="2:11">
      <c r="B62" s="240">
        <f>設定!J14</f>
        <v>0</v>
      </c>
      <c r="C62" s="235"/>
      <c r="D62" s="235"/>
      <c r="E62" s="235"/>
      <c r="F62" s="235"/>
      <c r="G62" s="235"/>
      <c r="H62" s="235"/>
      <c r="I62" s="235"/>
      <c r="J62" s="274">
        <f t="shared" si="9"/>
        <v>0</v>
      </c>
    </row>
    <row r="63" spans="2:11" ht="19.5" thickBot="1">
      <c r="B63" s="238" t="s">
        <v>45</v>
      </c>
      <c r="C63" s="239"/>
      <c r="D63" s="239"/>
      <c r="E63" s="239"/>
      <c r="F63" s="239"/>
      <c r="G63" s="239"/>
      <c r="H63" s="239"/>
      <c r="I63" s="239"/>
      <c r="J63" s="276"/>
    </row>
    <row r="64" spans="2:11" ht="19.5" thickBot="1">
      <c r="B64" s="237" t="s">
        <v>17</v>
      </c>
      <c r="C64" s="261">
        <f>SUM(C53:C62)</f>
        <v>0</v>
      </c>
      <c r="D64" s="261">
        <f>SUM(D53:D62)</f>
        <v>0</v>
      </c>
      <c r="E64" s="261">
        <f t="shared" ref="E64:J64" si="10">SUM(E53:E62)</f>
        <v>0</v>
      </c>
      <c r="F64" s="261">
        <f>SUM(F53:F62)</f>
        <v>0</v>
      </c>
      <c r="G64" s="261">
        <f t="shared" si="10"/>
        <v>0</v>
      </c>
      <c r="H64" s="261">
        <f>SUM(H53:H62)</f>
        <v>0</v>
      </c>
      <c r="I64" s="261">
        <f t="shared" si="10"/>
        <v>0</v>
      </c>
      <c r="J64" s="262">
        <f t="shared" si="10"/>
        <v>0</v>
      </c>
    </row>
    <row r="65" spans="2:10" ht="8.25" customHeight="1" thickBot="1">
      <c r="B65" s="247">
        <v>1</v>
      </c>
      <c r="C65" s="120">
        <f>WEEKDAY(C66)</f>
        <v>4</v>
      </c>
      <c r="D65" s="120">
        <f t="shared" ref="D65:I65" si="11">WEEKDAY(D66)</f>
        <v>5</v>
      </c>
      <c r="E65" s="120">
        <f t="shared" si="11"/>
        <v>6</v>
      </c>
      <c r="F65" s="120">
        <f t="shared" si="11"/>
        <v>7</v>
      </c>
      <c r="G65" s="120">
        <f t="shared" si="11"/>
        <v>1</v>
      </c>
      <c r="H65" s="120">
        <f t="shared" si="11"/>
        <v>2</v>
      </c>
      <c r="I65" s="120">
        <f t="shared" si="11"/>
        <v>3</v>
      </c>
      <c r="J65" s="277"/>
    </row>
    <row r="66" spans="2:10" ht="21.75">
      <c r="B66" s="252" t="s">
        <v>51</v>
      </c>
      <c r="C66" s="259">
        <f>I51+1</f>
        <v>45196</v>
      </c>
      <c r="D66" s="259">
        <f t="shared" ref="D66:I66" si="12">C66+1</f>
        <v>45197</v>
      </c>
      <c r="E66" s="259">
        <f t="shared" si="12"/>
        <v>45198</v>
      </c>
      <c r="F66" s="259">
        <f t="shared" si="12"/>
        <v>45199</v>
      </c>
      <c r="G66" s="259">
        <f t="shared" si="12"/>
        <v>45200</v>
      </c>
      <c r="H66" s="259">
        <f t="shared" si="12"/>
        <v>45201</v>
      </c>
      <c r="I66" s="259">
        <f t="shared" si="12"/>
        <v>45202</v>
      </c>
      <c r="J66" s="269" t="s">
        <v>17</v>
      </c>
    </row>
    <row r="67" spans="2:10" ht="19.5" thickBot="1">
      <c r="B67" s="228" t="s">
        <v>50</v>
      </c>
      <c r="C67" s="260">
        <f t="shared" ref="C67:J67" si="13">C66</f>
        <v>45196</v>
      </c>
      <c r="D67" s="260">
        <f t="shared" si="13"/>
        <v>45197</v>
      </c>
      <c r="E67" s="260">
        <f t="shared" si="13"/>
        <v>45198</v>
      </c>
      <c r="F67" s="260">
        <f t="shared" si="13"/>
        <v>45199</v>
      </c>
      <c r="G67" s="260">
        <f t="shared" si="13"/>
        <v>45200</v>
      </c>
      <c r="H67" s="260">
        <f t="shared" si="13"/>
        <v>45201</v>
      </c>
      <c r="I67" s="260">
        <f t="shared" si="13"/>
        <v>45202</v>
      </c>
      <c r="J67" s="270" t="str">
        <f t="shared" si="13"/>
        <v>合計</v>
      </c>
    </row>
    <row r="68" spans="2:10">
      <c r="B68" s="229">
        <f>設定!J5</f>
        <v>0</v>
      </c>
      <c r="C68" s="234"/>
      <c r="D68" s="234"/>
      <c r="E68" s="234"/>
      <c r="F68" s="234"/>
      <c r="G68" s="234"/>
      <c r="H68" s="234"/>
      <c r="I68" s="234"/>
      <c r="J68" s="271">
        <f>SUM(C68:I68)</f>
        <v>0</v>
      </c>
    </row>
    <row r="69" spans="2:10">
      <c r="B69" s="230">
        <f>設定!J6</f>
        <v>0</v>
      </c>
      <c r="C69" s="235"/>
      <c r="D69" s="235"/>
      <c r="E69" s="235"/>
      <c r="F69" s="235"/>
      <c r="G69" s="235"/>
      <c r="H69" s="235"/>
      <c r="I69" s="235"/>
      <c r="J69" s="272">
        <f t="shared" ref="J69:J77" si="14">SUM(C69:I69)</f>
        <v>0</v>
      </c>
    </row>
    <row r="70" spans="2:10">
      <c r="B70" s="231">
        <f>設定!J7</f>
        <v>0</v>
      </c>
      <c r="C70" s="236"/>
      <c r="D70" s="236"/>
      <c r="E70" s="236"/>
      <c r="F70" s="236"/>
      <c r="G70" s="236"/>
      <c r="H70" s="236"/>
      <c r="I70" s="236"/>
      <c r="J70" s="273">
        <f t="shared" si="14"/>
        <v>0</v>
      </c>
    </row>
    <row r="71" spans="2:10">
      <c r="B71" s="230">
        <f>設定!J8</f>
        <v>0</v>
      </c>
      <c r="C71" s="235"/>
      <c r="D71" s="235"/>
      <c r="E71" s="235"/>
      <c r="F71" s="235"/>
      <c r="G71" s="235"/>
      <c r="H71" s="235"/>
      <c r="I71" s="235"/>
      <c r="J71" s="272">
        <f t="shared" si="14"/>
        <v>0</v>
      </c>
    </row>
    <row r="72" spans="2:10">
      <c r="B72" s="231">
        <f>設定!J9</f>
        <v>0</v>
      </c>
      <c r="C72" s="236"/>
      <c r="D72" s="236"/>
      <c r="E72" s="236"/>
      <c r="F72" s="236"/>
      <c r="G72" s="236"/>
      <c r="H72" s="236"/>
      <c r="I72" s="236"/>
      <c r="J72" s="273">
        <f t="shared" si="14"/>
        <v>0</v>
      </c>
    </row>
    <row r="73" spans="2:10">
      <c r="B73" s="230">
        <f>設定!J10</f>
        <v>0</v>
      </c>
      <c r="C73" s="235"/>
      <c r="D73" s="235"/>
      <c r="E73" s="235"/>
      <c r="F73" s="235"/>
      <c r="G73" s="235"/>
      <c r="H73" s="235"/>
      <c r="I73" s="235"/>
      <c r="J73" s="272">
        <f t="shared" si="14"/>
        <v>0</v>
      </c>
    </row>
    <row r="74" spans="2:10">
      <c r="B74" s="229">
        <f>設定!J11</f>
        <v>0</v>
      </c>
      <c r="C74" s="234"/>
      <c r="D74" s="234"/>
      <c r="E74" s="234"/>
      <c r="F74" s="234"/>
      <c r="G74" s="234"/>
      <c r="H74" s="234"/>
      <c r="I74" s="234"/>
      <c r="J74" s="271">
        <f t="shared" si="14"/>
        <v>0</v>
      </c>
    </row>
    <row r="75" spans="2:10">
      <c r="B75" s="240">
        <f>設定!J12</f>
        <v>0</v>
      </c>
      <c r="C75" s="235"/>
      <c r="D75" s="235"/>
      <c r="E75" s="235"/>
      <c r="F75" s="235"/>
      <c r="G75" s="235"/>
      <c r="H75" s="235"/>
      <c r="I75" s="235"/>
      <c r="J75" s="274">
        <f t="shared" si="14"/>
        <v>0</v>
      </c>
    </row>
    <row r="76" spans="2:10">
      <c r="B76" s="241">
        <f>設定!J13</f>
        <v>0</v>
      </c>
      <c r="C76" s="236"/>
      <c r="D76" s="236"/>
      <c r="E76" s="236"/>
      <c r="F76" s="236"/>
      <c r="G76" s="236"/>
      <c r="H76" s="236"/>
      <c r="I76" s="236"/>
      <c r="J76" s="275">
        <f t="shared" si="14"/>
        <v>0</v>
      </c>
    </row>
    <row r="77" spans="2:10">
      <c r="B77" s="240">
        <f>設定!J14</f>
        <v>0</v>
      </c>
      <c r="C77" s="235"/>
      <c r="D77" s="235"/>
      <c r="E77" s="235"/>
      <c r="F77" s="235"/>
      <c r="G77" s="235"/>
      <c r="H77" s="235"/>
      <c r="I77" s="235"/>
      <c r="J77" s="274">
        <f t="shared" si="14"/>
        <v>0</v>
      </c>
    </row>
    <row r="78" spans="2:10" ht="19.5" thickBot="1">
      <c r="B78" s="238" t="s">
        <v>45</v>
      </c>
      <c r="C78" s="239"/>
      <c r="D78" s="239"/>
      <c r="E78" s="239"/>
      <c r="F78" s="239"/>
      <c r="G78" s="239"/>
      <c r="H78" s="239"/>
      <c r="I78" s="239"/>
      <c r="J78" s="276"/>
    </row>
    <row r="79" spans="2:10" ht="19.5" thickBot="1">
      <c r="B79" s="237" t="s">
        <v>17</v>
      </c>
      <c r="C79" s="261">
        <f>SUM(C68:C77)</f>
        <v>0</v>
      </c>
      <c r="D79" s="261">
        <f t="shared" ref="D79:J79" si="15">SUM(D68:D77)</f>
        <v>0</v>
      </c>
      <c r="E79" s="261">
        <f t="shared" si="15"/>
        <v>0</v>
      </c>
      <c r="F79" s="261">
        <f t="shared" si="15"/>
        <v>0</v>
      </c>
      <c r="G79" s="261">
        <f t="shared" si="15"/>
        <v>0</v>
      </c>
      <c r="H79" s="261">
        <f t="shared" si="15"/>
        <v>0</v>
      </c>
      <c r="I79" s="261">
        <f t="shared" si="15"/>
        <v>0</v>
      </c>
      <c r="J79" s="262">
        <f t="shared" si="15"/>
        <v>0</v>
      </c>
    </row>
    <row r="80" spans="2:10" ht="7.5" customHeight="1" thickBot="1">
      <c r="B80" s="247">
        <v>1</v>
      </c>
      <c r="C80" s="120">
        <f>WEEKDAY(C81)</f>
        <v>4</v>
      </c>
      <c r="D80" s="120">
        <f t="shared" ref="D80:I80" si="16">WEEKDAY(D81)</f>
        <v>5</v>
      </c>
      <c r="E80" s="120">
        <f t="shared" si="16"/>
        <v>6</v>
      </c>
      <c r="F80" s="120">
        <f t="shared" si="16"/>
        <v>7</v>
      </c>
      <c r="G80" s="120">
        <f t="shared" si="16"/>
        <v>1</v>
      </c>
      <c r="H80" s="120">
        <f t="shared" si="16"/>
        <v>2</v>
      </c>
      <c r="I80" s="120">
        <f t="shared" si="16"/>
        <v>3</v>
      </c>
      <c r="J80" s="277"/>
    </row>
    <row r="81" spans="2:10" ht="21.75">
      <c r="B81" s="252" t="s">
        <v>51</v>
      </c>
      <c r="C81" s="259">
        <f>I66+1</f>
        <v>45203</v>
      </c>
      <c r="D81" s="259">
        <f t="shared" ref="D81:I81" si="17">C81+1</f>
        <v>45204</v>
      </c>
      <c r="E81" s="259">
        <f t="shared" si="17"/>
        <v>45205</v>
      </c>
      <c r="F81" s="259">
        <f t="shared" si="17"/>
        <v>45206</v>
      </c>
      <c r="G81" s="259">
        <f t="shared" si="17"/>
        <v>45207</v>
      </c>
      <c r="H81" s="259">
        <f t="shared" si="17"/>
        <v>45208</v>
      </c>
      <c r="I81" s="259">
        <f t="shared" si="17"/>
        <v>45209</v>
      </c>
      <c r="J81" s="269" t="s">
        <v>17</v>
      </c>
    </row>
    <row r="82" spans="2:10" ht="19.5" thickBot="1">
      <c r="B82" s="228" t="s">
        <v>50</v>
      </c>
      <c r="C82" s="260">
        <f t="shared" ref="C82:J82" si="18">C81</f>
        <v>45203</v>
      </c>
      <c r="D82" s="260">
        <f t="shared" si="18"/>
        <v>45204</v>
      </c>
      <c r="E82" s="260">
        <f t="shared" si="18"/>
        <v>45205</v>
      </c>
      <c r="F82" s="260">
        <f t="shared" si="18"/>
        <v>45206</v>
      </c>
      <c r="G82" s="260">
        <f t="shared" si="18"/>
        <v>45207</v>
      </c>
      <c r="H82" s="260">
        <f t="shared" si="18"/>
        <v>45208</v>
      </c>
      <c r="I82" s="260">
        <f t="shared" si="18"/>
        <v>45209</v>
      </c>
      <c r="J82" s="270" t="str">
        <f t="shared" si="18"/>
        <v>合計</v>
      </c>
    </row>
    <row r="83" spans="2:10">
      <c r="B83" s="229">
        <f>設定!J5</f>
        <v>0</v>
      </c>
      <c r="C83" s="234"/>
      <c r="D83" s="234"/>
      <c r="E83" s="234"/>
      <c r="F83" s="234"/>
      <c r="G83" s="234"/>
      <c r="H83" s="234"/>
      <c r="I83" s="234"/>
      <c r="J83" s="271">
        <f>SUM(C83:I83)</f>
        <v>0</v>
      </c>
    </row>
    <row r="84" spans="2:10">
      <c r="B84" s="230">
        <f>設定!J6</f>
        <v>0</v>
      </c>
      <c r="C84" s="235"/>
      <c r="D84" s="235"/>
      <c r="E84" s="235"/>
      <c r="F84" s="235"/>
      <c r="G84" s="235"/>
      <c r="H84" s="235"/>
      <c r="I84" s="235"/>
      <c r="J84" s="272">
        <f t="shared" ref="J84:J92" si="19">SUM(C84:I84)</f>
        <v>0</v>
      </c>
    </row>
    <row r="85" spans="2:10">
      <c r="B85" s="231">
        <f>設定!J7</f>
        <v>0</v>
      </c>
      <c r="C85" s="236"/>
      <c r="D85" s="236"/>
      <c r="E85" s="236"/>
      <c r="F85" s="236"/>
      <c r="G85" s="236"/>
      <c r="H85" s="236"/>
      <c r="I85" s="236"/>
      <c r="J85" s="273">
        <f t="shared" si="19"/>
        <v>0</v>
      </c>
    </row>
    <row r="86" spans="2:10">
      <c r="B86" s="230">
        <f>設定!J8</f>
        <v>0</v>
      </c>
      <c r="C86" s="235"/>
      <c r="D86" s="235"/>
      <c r="E86" s="235"/>
      <c r="F86" s="235"/>
      <c r="G86" s="235"/>
      <c r="H86" s="235"/>
      <c r="I86" s="235"/>
      <c r="J86" s="272">
        <f t="shared" si="19"/>
        <v>0</v>
      </c>
    </row>
    <row r="87" spans="2:10">
      <c r="B87" s="231">
        <f>設定!J9</f>
        <v>0</v>
      </c>
      <c r="C87" s="236"/>
      <c r="D87" s="236"/>
      <c r="E87" s="236"/>
      <c r="F87" s="236"/>
      <c r="G87" s="236"/>
      <c r="H87" s="236"/>
      <c r="I87" s="236"/>
      <c r="J87" s="273">
        <f t="shared" si="19"/>
        <v>0</v>
      </c>
    </row>
    <row r="88" spans="2:10">
      <c r="B88" s="230">
        <f>設定!J10</f>
        <v>0</v>
      </c>
      <c r="C88" s="235"/>
      <c r="D88" s="235"/>
      <c r="E88" s="235"/>
      <c r="F88" s="235"/>
      <c r="G88" s="235"/>
      <c r="H88" s="235"/>
      <c r="I88" s="235"/>
      <c r="J88" s="272">
        <f t="shared" si="19"/>
        <v>0</v>
      </c>
    </row>
    <row r="89" spans="2:10">
      <c r="B89" s="229">
        <f>設定!J11</f>
        <v>0</v>
      </c>
      <c r="C89" s="234"/>
      <c r="D89" s="234"/>
      <c r="E89" s="234"/>
      <c r="F89" s="234"/>
      <c r="G89" s="234"/>
      <c r="H89" s="234"/>
      <c r="I89" s="234"/>
      <c r="J89" s="271">
        <f t="shared" si="19"/>
        <v>0</v>
      </c>
    </row>
    <row r="90" spans="2:10">
      <c r="B90" s="240">
        <f>設定!J12</f>
        <v>0</v>
      </c>
      <c r="C90" s="235"/>
      <c r="D90" s="235"/>
      <c r="E90" s="235"/>
      <c r="F90" s="235"/>
      <c r="G90" s="235"/>
      <c r="H90" s="235"/>
      <c r="I90" s="235"/>
      <c r="J90" s="274">
        <f t="shared" si="19"/>
        <v>0</v>
      </c>
    </row>
    <row r="91" spans="2:10">
      <c r="B91" s="241">
        <f>設定!J13</f>
        <v>0</v>
      </c>
      <c r="C91" s="236"/>
      <c r="D91" s="236"/>
      <c r="E91" s="236"/>
      <c r="F91" s="236"/>
      <c r="G91" s="236"/>
      <c r="H91" s="236"/>
      <c r="I91" s="236"/>
      <c r="J91" s="275">
        <f t="shared" si="19"/>
        <v>0</v>
      </c>
    </row>
    <row r="92" spans="2:10">
      <c r="B92" s="240">
        <f>設定!J14</f>
        <v>0</v>
      </c>
      <c r="C92" s="235"/>
      <c r="D92" s="235"/>
      <c r="E92" s="235"/>
      <c r="F92" s="235"/>
      <c r="G92" s="235"/>
      <c r="H92" s="235"/>
      <c r="I92" s="235"/>
      <c r="J92" s="274">
        <f t="shared" si="19"/>
        <v>0</v>
      </c>
    </row>
    <row r="93" spans="2:10" ht="19.5" thickBot="1">
      <c r="B93" s="238" t="s">
        <v>45</v>
      </c>
      <c r="C93" s="239"/>
      <c r="D93" s="239"/>
      <c r="E93" s="239"/>
      <c r="F93" s="239"/>
      <c r="G93" s="239"/>
      <c r="H93" s="239"/>
      <c r="I93" s="239"/>
      <c r="J93" s="276"/>
    </row>
    <row r="94" spans="2:10" ht="19.5" thickBot="1">
      <c r="B94" s="237" t="s">
        <v>17</v>
      </c>
      <c r="C94" s="261">
        <f>SUM(C83:C92)</f>
        <v>0</v>
      </c>
      <c r="D94" s="261">
        <f t="shared" ref="D94:J94" si="20">SUM(D83:D92)</f>
        <v>0</v>
      </c>
      <c r="E94" s="261">
        <f t="shared" si="20"/>
        <v>0</v>
      </c>
      <c r="F94" s="261">
        <f t="shared" si="20"/>
        <v>0</v>
      </c>
      <c r="G94" s="261">
        <f t="shared" si="20"/>
        <v>0</v>
      </c>
      <c r="H94" s="261">
        <f t="shared" si="20"/>
        <v>0</v>
      </c>
      <c r="I94" s="261">
        <f t="shared" si="20"/>
        <v>0</v>
      </c>
      <c r="J94" s="262">
        <f t="shared" si="20"/>
        <v>0</v>
      </c>
    </row>
    <row r="95" spans="2:10" ht="8.25" customHeight="1" thickBot="1">
      <c r="B95" s="247">
        <v>1</v>
      </c>
      <c r="C95" s="120">
        <f>WEEKDAY(C96)</f>
        <v>4</v>
      </c>
      <c r="D95" s="120">
        <f t="shared" ref="D95:I95" si="21">WEEKDAY(D96)</f>
        <v>5</v>
      </c>
      <c r="E95" s="120">
        <f t="shared" si="21"/>
        <v>6</v>
      </c>
      <c r="F95" s="120">
        <f t="shared" si="21"/>
        <v>7</v>
      </c>
      <c r="G95" s="120">
        <f t="shared" si="21"/>
        <v>1</v>
      </c>
      <c r="H95" s="120">
        <f t="shared" si="21"/>
        <v>2</v>
      </c>
      <c r="I95" s="120">
        <f t="shared" si="21"/>
        <v>3</v>
      </c>
      <c r="J95" s="277"/>
    </row>
    <row r="96" spans="2:10" ht="21.75">
      <c r="B96" s="252" t="s">
        <v>51</v>
      </c>
      <c r="C96" s="259">
        <f>I81+1</f>
        <v>45210</v>
      </c>
      <c r="D96" s="259">
        <f t="shared" ref="D96:I96" si="22">C96+1</f>
        <v>45211</v>
      </c>
      <c r="E96" s="259">
        <f t="shared" si="22"/>
        <v>45212</v>
      </c>
      <c r="F96" s="259">
        <f t="shared" si="22"/>
        <v>45213</v>
      </c>
      <c r="G96" s="259">
        <f t="shared" si="22"/>
        <v>45214</v>
      </c>
      <c r="H96" s="259">
        <f t="shared" si="22"/>
        <v>45215</v>
      </c>
      <c r="I96" s="259">
        <f t="shared" si="22"/>
        <v>45216</v>
      </c>
      <c r="J96" s="269" t="s">
        <v>17</v>
      </c>
    </row>
    <row r="97" spans="2:10" ht="19.5" thickBot="1">
      <c r="B97" s="228" t="s">
        <v>50</v>
      </c>
      <c r="C97" s="260">
        <f t="shared" ref="C97:J97" si="23">C96</f>
        <v>45210</v>
      </c>
      <c r="D97" s="260">
        <f t="shared" si="23"/>
        <v>45211</v>
      </c>
      <c r="E97" s="260">
        <f t="shared" si="23"/>
        <v>45212</v>
      </c>
      <c r="F97" s="260">
        <f t="shared" si="23"/>
        <v>45213</v>
      </c>
      <c r="G97" s="260">
        <f t="shared" si="23"/>
        <v>45214</v>
      </c>
      <c r="H97" s="260">
        <f t="shared" si="23"/>
        <v>45215</v>
      </c>
      <c r="I97" s="260">
        <f t="shared" si="23"/>
        <v>45216</v>
      </c>
      <c r="J97" s="270" t="str">
        <f t="shared" si="23"/>
        <v>合計</v>
      </c>
    </row>
    <row r="98" spans="2:10">
      <c r="B98" s="229">
        <f>設定!J5</f>
        <v>0</v>
      </c>
      <c r="C98" s="234"/>
      <c r="D98" s="234"/>
      <c r="E98" s="234"/>
      <c r="F98" s="234"/>
      <c r="G98" s="234"/>
      <c r="H98" s="234"/>
      <c r="I98" s="234"/>
      <c r="J98" s="271">
        <f>SUM(C98:I98)</f>
        <v>0</v>
      </c>
    </row>
    <row r="99" spans="2:10">
      <c r="B99" s="230">
        <f>設定!J6</f>
        <v>0</v>
      </c>
      <c r="C99" s="235"/>
      <c r="D99" s="235"/>
      <c r="E99" s="235"/>
      <c r="F99" s="235"/>
      <c r="G99" s="235"/>
      <c r="H99" s="235"/>
      <c r="I99" s="235"/>
      <c r="J99" s="272">
        <f t="shared" ref="J99:J107" si="24">SUM(C99:I99)</f>
        <v>0</v>
      </c>
    </row>
    <row r="100" spans="2:10">
      <c r="B100" s="231">
        <f>設定!J7</f>
        <v>0</v>
      </c>
      <c r="C100" s="236"/>
      <c r="D100" s="236"/>
      <c r="E100" s="236"/>
      <c r="F100" s="236"/>
      <c r="G100" s="236"/>
      <c r="H100" s="236"/>
      <c r="I100" s="236"/>
      <c r="J100" s="273">
        <f t="shared" si="24"/>
        <v>0</v>
      </c>
    </row>
    <row r="101" spans="2:10">
      <c r="B101" s="230">
        <f>設定!J8</f>
        <v>0</v>
      </c>
      <c r="C101" s="235"/>
      <c r="D101" s="235"/>
      <c r="E101" s="235"/>
      <c r="F101" s="235"/>
      <c r="G101" s="235"/>
      <c r="H101" s="235"/>
      <c r="I101" s="235"/>
      <c r="J101" s="272">
        <f t="shared" si="24"/>
        <v>0</v>
      </c>
    </row>
    <row r="102" spans="2:10">
      <c r="B102" s="231">
        <f>設定!J9</f>
        <v>0</v>
      </c>
      <c r="C102" s="236"/>
      <c r="D102" s="236"/>
      <c r="E102" s="236"/>
      <c r="F102" s="236"/>
      <c r="G102" s="236"/>
      <c r="H102" s="236"/>
      <c r="I102" s="236"/>
      <c r="J102" s="273">
        <f t="shared" si="24"/>
        <v>0</v>
      </c>
    </row>
    <row r="103" spans="2:10">
      <c r="B103" s="230">
        <f>設定!J10</f>
        <v>0</v>
      </c>
      <c r="C103" s="235"/>
      <c r="D103" s="235"/>
      <c r="E103" s="235"/>
      <c r="F103" s="235"/>
      <c r="G103" s="235"/>
      <c r="H103" s="235"/>
      <c r="I103" s="235"/>
      <c r="J103" s="272">
        <f t="shared" si="24"/>
        <v>0</v>
      </c>
    </row>
    <row r="104" spans="2:10">
      <c r="B104" s="229">
        <f>設定!J11</f>
        <v>0</v>
      </c>
      <c r="C104" s="234"/>
      <c r="D104" s="234"/>
      <c r="E104" s="234"/>
      <c r="F104" s="234"/>
      <c r="G104" s="234"/>
      <c r="H104" s="234"/>
      <c r="I104" s="234"/>
      <c r="J104" s="271">
        <f t="shared" si="24"/>
        <v>0</v>
      </c>
    </row>
    <row r="105" spans="2:10">
      <c r="B105" s="240">
        <f>設定!J12</f>
        <v>0</v>
      </c>
      <c r="C105" s="235"/>
      <c r="D105" s="235"/>
      <c r="E105" s="235"/>
      <c r="F105" s="235"/>
      <c r="G105" s="235"/>
      <c r="H105" s="235"/>
      <c r="I105" s="235"/>
      <c r="J105" s="274">
        <f t="shared" si="24"/>
        <v>0</v>
      </c>
    </row>
    <row r="106" spans="2:10">
      <c r="B106" s="241">
        <f>設定!J13</f>
        <v>0</v>
      </c>
      <c r="C106" s="236"/>
      <c r="D106" s="236"/>
      <c r="E106" s="236"/>
      <c r="F106" s="236"/>
      <c r="G106" s="236"/>
      <c r="H106" s="236"/>
      <c r="I106" s="236"/>
      <c r="J106" s="275">
        <f t="shared" si="24"/>
        <v>0</v>
      </c>
    </row>
    <row r="107" spans="2:10">
      <c r="B107" s="240">
        <f>設定!J14</f>
        <v>0</v>
      </c>
      <c r="C107" s="235"/>
      <c r="D107" s="235"/>
      <c r="E107" s="235"/>
      <c r="F107" s="235"/>
      <c r="G107" s="235"/>
      <c r="H107" s="235"/>
      <c r="I107" s="235"/>
      <c r="J107" s="274">
        <f t="shared" si="24"/>
        <v>0</v>
      </c>
    </row>
    <row r="108" spans="2:10" ht="19.5" thickBot="1">
      <c r="B108" s="238" t="s">
        <v>45</v>
      </c>
      <c r="C108" s="239"/>
      <c r="D108" s="239"/>
      <c r="E108" s="239"/>
      <c r="F108" s="239"/>
      <c r="G108" s="239"/>
      <c r="H108" s="239"/>
      <c r="I108" s="239"/>
      <c r="J108" s="276"/>
    </row>
    <row r="109" spans="2:10" ht="19.5" thickBot="1">
      <c r="B109" s="237" t="s">
        <v>17</v>
      </c>
      <c r="C109" s="261">
        <f>SUM(C98:C107)</f>
        <v>0</v>
      </c>
      <c r="D109" s="261">
        <f t="shared" ref="D109:J109" si="25">SUM(D98:D107)</f>
        <v>0</v>
      </c>
      <c r="E109" s="261">
        <f t="shared" si="25"/>
        <v>0</v>
      </c>
      <c r="F109" s="261">
        <f t="shared" si="25"/>
        <v>0</v>
      </c>
      <c r="G109" s="261">
        <f t="shared" si="25"/>
        <v>0</v>
      </c>
      <c r="H109" s="261">
        <f t="shared" si="25"/>
        <v>0</v>
      </c>
      <c r="I109" s="261">
        <f t="shared" si="25"/>
        <v>0</v>
      </c>
      <c r="J109" s="262">
        <f t="shared" si="25"/>
        <v>0</v>
      </c>
    </row>
    <row r="110" spans="2:10" ht="8.25" customHeight="1" thickBot="1">
      <c r="B110" s="247">
        <v>1</v>
      </c>
      <c r="C110" s="120">
        <f>WEEKDAY(C111)</f>
        <v>4</v>
      </c>
      <c r="D110" s="120">
        <f t="shared" ref="D110:E110" si="26">WEEKDAY(D111)</f>
        <v>5</v>
      </c>
      <c r="E110" s="120">
        <f t="shared" si="26"/>
        <v>7</v>
      </c>
      <c r="F110" s="120"/>
      <c r="G110" s="120"/>
      <c r="H110" s="120"/>
      <c r="I110" s="120"/>
      <c r="J110" s="277"/>
    </row>
    <row r="111" spans="2:10" ht="21.75">
      <c r="B111" s="252" t="s">
        <v>51</v>
      </c>
      <c r="C111" s="259">
        <f>I96+1</f>
        <v>45217</v>
      </c>
      <c r="D111" s="259">
        <f t="shared" ref="D111" si="27">C111+1</f>
        <v>45218</v>
      </c>
      <c r="E111" s="259"/>
      <c r="F111" s="259"/>
      <c r="G111" s="259"/>
      <c r="H111" s="259"/>
      <c r="I111" s="259"/>
      <c r="J111" s="269" t="s">
        <v>17</v>
      </c>
    </row>
    <row r="112" spans="2:10" ht="19.5" thickBot="1">
      <c r="B112" s="228" t="s">
        <v>50</v>
      </c>
      <c r="C112" s="260">
        <f t="shared" ref="C112:D112" si="28">C111</f>
        <v>45217</v>
      </c>
      <c r="D112" s="260">
        <f t="shared" si="28"/>
        <v>45218</v>
      </c>
      <c r="E112" s="260"/>
      <c r="F112" s="260"/>
      <c r="G112" s="260"/>
      <c r="H112" s="260"/>
      <c r="I112" s="260"/>
      <c r="J112" s="270" t="str">
        <f t="shared" ref="J112" si="29">J111</f>
        <v>合計</v>
      </c>
    </row>
    <row r="113" spans="2:10">
      <c r="B113" s="229">
        <f>設定!J5</f>
        <v>0</v>
      </c>
      <c r="C113" s="234"/>
      <c r="D113" s="234"/>
      <c r="E113" s="234"/>
      <c r="F113" s="234"/>
      <c r="G113" s="234"/>
      <c r="H113" s="234"/>
      <c r="I113" s="234"/>
      <c r="J113" s="271">
        <f>SUM(C113:I113)</f>
        <v>0</v>
      </c>
    </row>
    <row r="114" spans="2:10">
      <c r="B114" s="230">
        <f>設定!J6</f>
        <v>0</v>
      </c>
      <c r="C114" s="235"/>
      <c r="D114" s="235"/>
      <c r="E114" s="235"/>
      <c r="F114" s="235"/>
      <c r="G114" s="235"/>
      <c r="H114" s="235"/>
      <c r="I114" s="235"/>
      <c r="J114" s="272">
        <f t="shared" ref="J114:J122" si="30">SUM(C114:I114)</f>
        <v>0</v>
      </c>
    </row>
    <row r="115" spans="2:10">
      <c r="B115" s="231">
        <f>設定!J7</f>
        <v>0</v>
      </c>
      <c r="C115" s="236"/>
      <c r="D115" s="236"/>
      <c r="E115" s="236"/>
      <c r="F115" s="236"/>
      <c r="G115" s="236"/>
      <c r="H115" s="236"/>
      <c r="I115" s="236"/>
      <c r="J115" s="273">
        <f t="shared" si="30"/>
        <v>0</v>
      </c>
    </row>
    <row r="116" spans="2:10">
      <c r="B116" s="230">
        <f>設定!J8</f>
        <v>0</v>
      </c>
      <c r="C116" s="235"/>
      <c r="D116" s="235"/>
      <c r="E116" s="235"/>
      <c r="F116" s="235"/>
      <c r="G116" s="235"/>
      <c r="H116" s="235"/>
      <c r="I116" s="235"/>
      <c r="J116" s="272">
        <f t="shared" si="30"/>
        <v>0</v>
      </c>
    </row>
    <row r="117" spans="2:10">
      <c r="B117" s="231">
        <f>設定!J9</f>
        <v>0</v>
      </c>
      <c r="C117" s="236"/>
      <c r="D117" s="236"/>
      <c r="E117" s="236"/>
      <c r="F117" s="236"/>
      <c r="G117" s="236"/>
      <c r="H117" s="236"/>
      <c r="I117" s="236"/>
      <c r="J117" s="273">
        <f t="shared" si="30"/>
        <v>0</v>
      </c>
    </row>
    <row r="118" spans="2:10">
      <c r="B118" s="230">
        <f>設定!J10</f>
        <v>0</v>
      </c>
      <c r="C118" s="235"/>
      <c r="D118" s="235"/>
      <c r="E118" s="235"/>
      <c r="F118" s="235"/>
      <c r="G118" s="235"/>
      <c r="H118" s="235"/>
      <c r="I118" s="235"/>
      <c r="J118" s="272">
        <f t="shared" si="30"/>
        <v>0</v>
      </c>
    </row>
    <row r="119" spans="2:10">
      <c r="B119" s="229">
        <f>設定!J11</f>
        <v>0</v>
      </c>
      <c r="C119" s="234"/>
      <c r="D119" s="234"/>
      <c r="E119" s="234"/>
      <c r="F119" s="234"/>
      <c r="G119" s="234"/>
      <c r="H119" s="234"/>
      <c r="I119" s="234"/>
      <c r="J119" s="271">
        <f t="shared" si="30"/>
        <v>0</v>
      </c>
    </row>
    <row r="120" spans="2:10">
      <c r="B120" s="240">
        <f>設定!J12</f>
        <v>0</v>
      </c>
      <c r="C120" s="235"/>
      <c r="D120" s="235"/>
      <c r="E120" s="235"/>
      <c r="F120" s="235"/>
      <c r="G120" s="235"/>
      <c r="H120" s="235"/>
      <c r="I120" s="235"/>
      <c r="J120" s="274">
        <f t="shared" si="30"/>
        <v>0</v>
      </c>
    </row>
    <row r="121" spans="2:10">
      <c r="B121" s="241">
        <f>設定!J13</f>
        <v>0</v>
      </c>
      <c r="C121" s="236"/>
      <c r="D121" s="236"/>
      <c r="E121" s="236"/>
      <c r="F121" s="236"/>
      <c r="G121" s="236"/>
      <c r="H121" s="236"/>
      <c r="I121" s="236"/>
      <c r="J121" s="275">
        <f t="shared" si="30"/>
        <v>0</v>
      </c>
    </row>
    <row r="122" spans="2:10">
      <c r="B122" s="240">
        <f>設定!J14</f>
        <v>0</v>
      </c>
      <c r="C122" s="235"/>
      <c r="D122" s="235"/>
      <c r="E122" s="235"/>
      <c r="F122" s="235"/>
      <c r="G122" s="235"/>
      <c r="H122" s="235"/>
      <c r="I122" s="235"/>
      <c r="J122" s="274">
        <f t="shared" si="30"/>
        <v>0</v>
      </c>
    </row>
    <row r="123" spans="2:10" ht="19.5" thickBot="1">
      <c r="B123" s="238" t="s">
        <v>45</v>
      </c>
      <c r="C123" s="239"/>
      <c r="D123" s="239"/>
      <c r="E123" s="239"/>
      <c r="F123" s="239"/>
      <c r="G123" s="239"/>
      <c r="H123" s="239"/>
      <c r="I123" s="239"/>
      <c r="J123" s="276"/>
    </row>
    <row r="124" spans="2:10" ht="19.5" thickBot="1">
      <c r="B124" s="237" t="s">
        <v>17</v>
      </c>
      <c r="C124" s="261">
        <f>SUM(C113:C122)</f>
        <v>0</v>
      </c>
      <c r="D124" s="261">
        <f t="shared" ref="D124:J124" si="31">SUM(D113:D122)</f>
        <v>0</v>
      </c>
      <c r="E124" s="261">
        <f t="shared" si="31"/>
        <v>0</v>
      </c>
      <c r="F124" s="261">
        <f t="shared" si="31"/>
        <v>0</v>
      </c>
      <c r="G124" s="261">
        <f t="shared" si="31"/>
        <v>0</v>
      </c>
      <c r="H124" s="261">
        <f t="shared" si="31"/>
        <v>0</v>
      </c>
      <c r="I124" s="261">
        <f t="shared" si="31"/>
        <v>0</v>
      </c>
      <c r="J124" s="262">
        <f t="shared" si="31"/>
        <v>0</v>
      </c>
    </row>
  </sheetData>
  <sheetProtection selectLockedCells="1" autoFilter="0"/>
  <autoFilter ref="B51:J124" xr:uid="{E12D2844-317F-F04B-91AA-24B1507444E2}"/>
  <mergeCells count="11">
    <mergeCell ref="C32:D32"/>
    <mergeCell ref="B34:D34"/>
    <mergeCell ref="B35:D36"/>
    <mergeCell ref="F38:K38"/>
    <mergeCell ref="B4:C4"/>
    <mergeCell ref="D4:E4"/>
    <mergeCell ref="F4:G4"/>
    <mergeCell ref="H4:I4"/>
    <mergeCell ref="J4:K4"/>
    <mergeCell ref="B18:D18"/>
    <mergeCell ref="F18:K18"/>
  </mergeCells>
  <phoneticPr fontId="1"/>
  <conditionalFormatting sqref="D37:D42 D44:D49">
    <cfRule type="cellIs" dxfId="105" priority="65" operator="equal">
      <formula>0</formula>
    </cfRule>
  </conditionalFormatting>
  <conditionalFormatting sqref="D20:D29">
    <cfRule type="cellIs" dxfId="104" priority="64" operator="equal">
      <formula>0</formula>
    </cfRule>
  </conditionalFormatting>
  <conditionalFormatting sqref="E19">
    <cfRule type="cellIs" dxfId="103" priority="63" operator="equal">
      <formula>0</formula>
    </cfRule>
  </conditionalFormatting>
  <conditionalFormatting sqref="B613">
    <cfRule type="expression" dxfId="102" priority="57">
      <formula>$C612=1</formula>
    </cfRule>
  </conditionalFormatting>
  <conditionalFormatting sqref="C64:J64">
    <cfRule type="cellIs" dxfId="101" priority="30" operator="equal">
      <formula>0</formula>
    </cfRule>
    <cfRule type="cellIs" dxfId="100" priority="31" operator="equal">
      <formula>0</formula>
    </cfRule>
  </conditionalFormatting>
  <conditionalFormatting sqref="C51:J52">
    <cfRule type="expression" dxfId="99" priority="27">
      <formula>C$50=1</formula>
    </cfRule>
    <cfRule type="expression" dxfId="98" priority="28">
      <formula>C$50=7</formula>
    </cfRule>
    <cfRule type="expression" dxfId="97" priority="29">
      <formula>COUNTIF(祝日,C$51)=1</formula>
    </cfRule>
  </conditionalFormatting>
  <conditionalFormatting sqref="J53:J62">
    <cfRule type="cellIs" dxfId="96" priority="26" operator="equal">
      <formula>0</formula>
    </cfRule>
  </conditionalFormatting>
  <conditionalFormatting sqref="C79:J79">
    <cfRule type="cellIs" dxfId="95" priority="24" operator="equal">
      <formula>0</formula>
    </cfRule>
    <cfRule type="cellIs" dxfId="94" priority="25" operator="equal">
      <formula>0</formula>
    </cfRule>
  </conditionalFormatting>
  <conditionalFormatting sqref="C66:J67">
    <cfRule type="expression" dxfId="93" priority="21">
      <formula>C$50=1</formula>
    </cfRule>
    <cfRule type="expression" dxfId="92" priority="22">
      <formula>C$50=7</formula>
    </cfRule>
    <cfRule type="expression" dxfId="91" priority="23">
      <formula>COUNTIF(祝日,C$66)=1</formula>
    </cfRule>
  </conditionalFormatting>
  <conditionalFormatting sqref="J68:J77">
    <cfRule type="cellIs" dxfId="90" priority="20" operator="equal">
      <formula>0</formula>
    </cfRule>
  </conditionalFormatting>
  <conditionalFormatting sqref="C94:J94">
    <cfRule type="cellIs" dxfId="89" priority="18" operator="equal">
      <formula>0</formula>
    </cfRule>
    <cfRule type="cellIs" dxfId="88" priority="19" operator="equal">
      <formula>0</formula>
    </cfRule>
  </conditionalFormatting>
  <conditionalFormatting sqref="C81:J82">
    <cfRule type="expression" dxfId="87" priority="15">
      <formula>C$50=1</formula>
    </cfRule>
    <cfRule type="expression" dxfId="86" priority="16">
      <formula>C$50=7</formula>
    </cfRule>
    <cfRule type="expression" dxfId="85" priority="17">
      <formula>COUNTIF(祝日,C$81)=1</formula>
    </cfRule>
  </conditionalFormatting>
  <conditionalFormatting sqref="J83:J92">
    <cfRule type="cellIs" dxfId="84" priority="14" operator="equal">
      <formula>0</formula>
    </cfRule>
  </conditionalFormatting>
  <conditionalFormatting sqref="C109:J109">
    <cfRule type="cellIs" dxfId="83" priority="12" operator="equal">
      <formula>0</formula>
    </cfRule>
    <cfRule type="cellIs" dxfId="82" priority="13" operator="equal">
      <formula>0</formula>
    </cfRule>
  </conditionalFormatting>
  <conditionalFormatting sqref="C96:J97">
    <cfRule type="expression" dxfId="81" priority="9">
      <formula>C$50=1</formula>
    </cfRule>
    <cfRule type="expression" dxfId="80" priority="10">
      <formula>C$50=7</formula>
    </cfRule>
    <cfRule type="expression" dxfId="79" priority="11">
      <formula>COUNTIF(祝日,C$96)=1</formula>
    </cfRule>
  </conditionalFormatting>
  <conditionalFormatting sqref="J98:J107">
    <cfRule type="cellIs" dxfId="78" priority="8" operator="equal">
      <formula>0</formula>
    </cfRule>
  </conditionalFormatting>
  <conditionalFormatting sqref="C124:J124">
    <cfRule type="cellIs" dxfId="77" priority="6" operator="equal">
      <formula>0</formula>
    </cfRule>
    <cfRule type="cellIs" dxfId="76" priority="7" operator="equal">
      <formula>0</formula>
    </cfRule>
  </conditionalFormatting>
  <conditionalFormatting sqref="C111:J112">
    <cfRule type="expression" dxfId="75" priority="3">
      <formula>C$50=1</formula>
    </cfRule>
    <cfRule type="expression" dxfId="74" priority="4">
      <formula>C$50=7</formula>
    </cfRule>
    <cfRule type="expression" dxfId="73" priority="5">
      <formula>COUNTIF(祝日,C$111)=1</formula>
    </cfRule>
  </conditionalFormatting>
  <conditionalFormatting sqref="J113:J122">
    <cfRule type="cellIs" dxfId="72" priority="2" operator="equal">
      <formula>0</formula>
    </cfRule>
  </conditionalFormatting>
  <conditionalFormatting sqref="C16 E16 G16 I16 K16 C30:D30 C32:D32 B35:D36">
    <cfRule type="cellIs" dxfId="71" priority="1" stopIfTrue="1" operator="equal">
      <formula>0</formula>
    </cfRule>
  </conditionalFormatting>
  <pageMargins left="0.25" right="0.25" top="0.75" bottom="0.75" header="0.3" footer="0.3"/>
  <pageSetup paperSize="9" scale="82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FB2FB-459D-4B1E-8FA9-5CAF09253A6A}">
  <sheetPr>
    <tabColor theme="8" tint="0.59999389629810485"/>
    <pageSetUpPr fitToPage="1"/>
  </sheetPr>
  <dimension ref="B1:K124"/>
  <sheetViews>
    <sheetView showGridLines="0" zoomScaleNormal="100" workbookViewId="0">
      <selection activeCell="A2" sqref="A2"/>
    </sheetView>
  </sheetViews>
  <sheetFormatPr defaultColWidth="11" defaultRowHeight="18.75" outlineLevelRow="1"/>
  <cols>
    <col min="1" max="1" width="4.125" customWidth="1"/>
    <col min="2" max="11" width="10.625" customWidth="1"/>
    <col min="12" max="12" width="8.875" customWidth="1"/>
  </cols>
  <sheetData>
    <row r="1" spans="2:11" ht="12.75" customHeight="1"/>
    <row r="2" spans="2:11" ht="29.25" customHeight="1">
      <c r="B2" s="246" t="s">
        <v>189</v>
      </c>
      <c r="C2" s="210"/>
      <c r="D2" s="210"/>
      <c r="E2" s="210"/>
      <c r="F2" s="210"/>
      <c r="G2" s="210"/>
      <c r="H2" s="210"/>
      <c r="I2" s="210"/>
      <c r="J2" s="210"/>
      <c r="K2" s="210"/>
    </row>
    <row r="3" spans="2:11" ht="15" customHeight="1" thickBot="1"/>
    <row r="4" spans="2:11" outlineLevel="1">
      <c r="B4" s="344" t="s">
        <v>10</v>
      </c>
      <c r="C4" s="345"/>
      <c r="D4" s="344" t="s">
        <v>99</v>
      </c>
      <c r="E4" s="346"/>
      <c r="F4" s="345" t="s">
        <v>100</v>
      </c>
      <c r="G4" s="345"/>
      <c r="H4" s="344" t="s">
        <v>101</v>
      </c>
      <c r="I4" s="346"/>
      <c r="J4" s="345" t="s">
        <v>102</v>
      </c>
      <c r="K4" s="346"/>
    </row>
    <row r="5" spans="2:11" outlineLevel="1">
      <c r="B5" s="242" t="s">
        <v>11</v>
      </c>
      <c r="C5" s="243" t="s">
        <v>9</v>
      </c>
      <c r="D5" s="242" t="s">
        <v>11</v>
      </c>
      <c r="E5" s="244" t="s">
        <v>9</v>
      </c>
      <c r="F5" s="243" t="s">
        <v>11</v>
      </c>
      <c r="G5" s="243" t="s">
        <v>9</v>
      </c>
      <c r="H5" s="242" t="s">
        <v>19</v>
      </c>
      <c r="I5" s="244" t="s">
        <v>9</v>
      </c>
      <c r="J5" s="243" t="s">
        <v>19</v>
      </c>
      <c r="K5" s="244" t="s">
        <v>9</v>
      </c>
    </row>
    <row r="6" spans="2:11" outlineLevel="1">
      <c r="B6" s="211">
        <f>設定!B5</f>
        <v>0</v>
      </c>
      <c r="C6" s="248"/>
      <c r="D6" s="211">
        <f>設定!D5</f>
        <v>0</v>
      </c>
      <c r="E6" s="220"/>
      <c r="F6" s="249">
        <f>設定!F5</f>
        <v>0</v>
      </c>
      <c r="G6" s="248"/>
      <c r="H6" s="221"/>
      <c r="I6" s="220"/>
      <c r="J6" s="249">
        <f>設定!H5</f>
        <v>0</v>
      </c>
      <c r="K6" s="220"/>
    </row>
    <row r="7" spans="2:11" outlineLevel="1">
      <c r="B7" s="211">
        <f>設定!B6</f>
        <v>0</v>
      </c>
      <c r="C7" s="248"/>
      <c r="D7" s="211">
        <f>設定!D6</f>
        <v>0</v>
      </c>
      <c r="E7" s="220"/>
      <c r="F7" s="249">
        <f>設定!F6</f>
        <v>0</v>
      </c>
      <c r="G7" s="248"/>
      <c r="H7" s="221"/>
      <c r="I7" s="220"/>
      <c r="J7" s="249">
        <f>設定!H6</f>
        <v>0</v>
      </c>
      <c r="K7" s="220"/>
    </row>
    <row r="8" spans="2:11" outlineLevel="1">
      <c r="B8" s="211">
        <f>設定!B7</f>
        <v>0</v>
      </c>
      <c r="C8" s="248"/>
      <c r="D8" s="211">
        <f>設定!D7</f>
        <v>0</v>
      </c>
      <c r="E8" s="220"/>
      <c r="F8" s="249">
        <f>設定!F7</f>
        <v>0</v>
      </c>
      <c r="G8" s="248"/>
      <c r="H8" s="221"/>
      <c r="I8" s="220"/>
      <c r="J8" s="249">
        <f>設定!H7</f>
        <v>0</v>
      </c>
      <c r="K8" s="220"/>
    </row>
    <row r="9" spans="2:11" outlineLevel="1">
      <c r="B9" s="211">
        <f>設定!B8</f>
        <v>0</v>
      </c>
      <c r="C9" s="248"/>
      <c r="D9" s="211">
        <f>設定!D8</f>
        <v>0</v>
      </c>
      <c r="E9" s="220"/>
      <c r="F9" s="249">
        <f>設定!F8</f>
        <v>0</v>
      </c>
      <c r="G9" s="248"/>
      <c r="H9" s="221"/>
      <c r="I9" s="220"/>
      <c r="J9" s="249">
        <f>設定!H8</f>
        <v>0</v>
      </c>
      <c r="K9" s="220"/>
    </row>
    <row r="10" spans="2:11" outlineLevel="1">
      <c r="B10" s="211">
        <f>設定!B9</f>
        <v>0</v>
      </c>
      <c r="C10" s="248"/>
      <c r="D10" s="211">
        <f>設定!D9</f>
        <v>0</v>
      </c>
      <c r="E10" s="220"/>
      <c r="F10" s="249">
        <f>設定!F9</f>
        <v>0</v>
      </c>
      <c r="G10" s="248"/>
      <c r="H10" s="221"/>
      <c r="I10" s="220"/>
      <c r="J10" s="249">
        <f>設定!H9</f>
        <v>0</v>
      </c>
      <c r="K10" s="220"/>
    </row>
    <row r="11" spans="2:11" outlineLevel="1">
      <c r="B11" s="211">
        <f>設定!B10</f>
        <v>0</v>
      </c>
      <c r="C11" s="248"/>
      <c r="D11" s="211">
        <f>設定!D10</f>
        <v>0</v>
      </c>
      <c r="E11" s="220"/>
      <c r="F11" s="249">
        <f>設定!F10</f>
        <v>0</v>
      </c>
      <c r="G11" s="248"/>
      <c r="H11" s="221"/>
      <c r="I11" s="220"/>
      <c r="J11" s="249">
        <f>設定!H10</f>
        <v>0</v>
      </c>
      <c r="K11" s="220"/>
    </row>
    <row r="12" spans="2:11" outlineLevel="1">
      <c r="B12" s="211">
        <f>設定!B11</f>
        <v>0</v>
      </c>
      <c r="C12" s="248"/>
      <c r="D12" s="211">
        <f>設定!D11</f>
        <v>0</v>
      </c>
      <c r="E12" s="220"/>
      <c r="F12" s="249">
        <f>設定!F11</f>
        <v>0</v>
      </c>
      <c r="G12" s="248"/>
      <c r="H12" s="221"/>
      <c r="I12" s="220"/>
      <c r="J12" s="249">
        <f>設定!H11</f>
        <v>0</v>
      </c>
      <c r="K12" s="220"/>
    </row>
    <row r="13" spans="2:11" outlineLevel="1">
      <c r="B13" s="211">
        <f>設定!B12</f>
        <v>0</v>
      </c>
      <c r="C13" s="248"/>
      <c r="D13" s="211">
        <f>設定!D12</f>
        <v>0</v>
      </c>
      <c r="E13" s="220"/>
      <c r="F13" s="249">
        <f>設定!F12</f>
        <v>0</v>
      </c>
      <c r="G13" s="248"/>
      <c r="H13" s="221"/>
      <c r="I13" s="220"/>
      <c r="J13" s="249">
        <f>設定!H12</f>
        <v>0</v>
      </c>
      <c r="K13" s="220"/>
    </row>
    <row r="14" spans="2:11" outlineLevel="1">
      <c r="B14" s="211">
        <f>設定!B13</f>
        <v>0</v>
      </c>
      <c r="C14" s="248"/>
      <c r="D14" s="211">
        <f>設定!D13</f>
        <v>0</v>
      </c>
      <c r="E14" s="220"/>
      <c r="F14" s="249">
        <f>設定!F13</f>
        <v>0</v>
      </c>
      <c r="G14" s="248"/>
      <c r="H14" s="221"/>
      <c r="I14" s="220"/>
      <c r="J14" s="249">
        <f>設定!H13</f>
        <v>0</v>
      </c>
      <c r="K14" s="220"/>
    </row>
    <row r="15" spans="2:11" outlineLevel="1">
      <c r="B15" s="211">
        <f>設定!B14</f>
        <v>0</v>
      </c>
      <c r="C15" s="248"/>
      <c r="D15" s="211">
        <f>設定!D14</f>
        <v>0</v>
      </c>
      <c r="E15" s="220"/>
      <c r="F15" s="249">
        <f>設定!F14</f>
        <v>0</v>
      </c>
      <c r="G15" s="248"/>
      <c r="H15" s="221"/>
      <c r="I15" s="220"/>
      <c r="J15" s="249">
        <f>設定!H14</f>
        <v>0</v>
      </c>
      <c r="K15" s="220"/>
    </row>
    <row r="16" spans="2:11" ht="19.5" outlineLevel="1" thickBot="1">
      <c r="B16" s="264" t="s">
        <v>17</v>
      </c>
      <c r="C16" s="267">
        <f>SUM(C6:C15)</f>
        <v>0</v>
      </c>
      <c r="D16" s="264" t="s">
        <v>17</v>
      </c>
      <c r="E16" s="266">
        <f>SUM(E6:E15)</f>
        <v>0</v>
      </c>
      <c r="F16" s="268" t="s">
        <v>17</v>
      </c>
      <c r="G16" s="267">
        <f>SUM(G6:G15)</f>
        <v>0</v>
      </c>
      <c r="H16" s="264" t="s">
        <v>17</v>
      </c>
      <c r="I16" s="266">
        <f>SUM(I6:I15)</f>
        <v>0</v>
      </c>
      <c r="J16" s="268" t="s">
        <v>17</v>
      </c>
      <c r="K16" s="266">
        <f>SUM(K6:K15)</f>
        <v>0</v>
      </c>
    </row>
    <row r="17" spans="2:11" ht="19.5" outlineLevel="1" thickBot="1">
      <c r="B17" s="250"/>
      <c r="C17" s="251"/>
      <c r="D17" s="250"/>
      <c r="E17" s="251"/>
      <c r="F17" s="250"/>
      <c r="G17" s="251"/>
      <c r="H17" s="250"/>
      <c r="I17" s="251"/>
      <c r="J17" s="250"/>
      <c r="K17" s="251"/>
    </row>
    <row r="18" spans="2:11" ht="19.5" outlineLevel="1">
      <c r="B18" s="344" t="s">
        <v>103</v>
      </c>
      <c r="C18" s="345"/>
      <c r="D18" s="346"/>
      <c r="E18" s="212"/>
      <c r="F18" s="341" t="s">
        <v>138</v>
      </c>
      <c r="G18" s="342"/>
      <c r="H18" s="342"/>
      <c r="I18" s="342"/>
      <c r="J18" s="342"/>
      <c r="K18" s="343"/>
    </row>
    <row r="19" spans="2:11" outlineLevel="1">
      <c r="B19" s="242" t="s">
        <v>19</v>
      </c>
      <c r="C19" s="245" t="s">
        <v>40</v>
      </c>
      <c r="D19" s="244" t="s">
        <v>9</v>
      </c>
      <c r="E19" s="213"/>
      <c r="F19" s="279"/>
      <c r="G19" s="280" t="str">
        <f>DAY(C51)&amp;"-"&amp;DAY(I51)&amp;"日"</f>
        <v>20-26日</v>
      </c>
      <c r="H19" s="280" t="str">
        <f>DAY(C66)&amp;"-"&amp;DAY(I66)&amp;"日"</f>
        <v>27-2日</v>
      </c>
      <c r="I19" s="280" t="str">
        <f>DAY(C81)&amp;"-"&amp;DAY(I81)&amp;"日"</f>
        <v>3-9日</v>
      </c>
      <c r="J19" s="280" t="str">
        <f>DAY(C96)&amp;"-"&amp;DAY(I96)&amp;"日"</f>
        <v>10-16日</v>
      </c>
      <c r="K19" s="281" t="str">
        <f>DAY(C111)&amp;"-"&amp;DAY(E111)&amp;"日"</f>
        <v>17-19日</v>
      </c>
    </row>
    <row r="20" spans="2:11" outlineLevel="1">
      <c r="B20" s="211">
        <f>設定!J5</f>
        <v>0</v>
      </c>
      <c r="C20" s="255"/>
      <c r="D20" s="214">
        <f>SUM(J53,J68,J83,J98,J113)</f>
        <v>0</v>
      </c>
      <c r="F20" s="282">
        <f>設定!J5</f>
        <v>0</v>
      </c>
      <c r="G20" s="283">
        <f t="shared" ref="G20:G29" si="0">J53</f>
        <v>0</v>
      </c>
      <c r="H20" s="283">
        <f t="shared" ref="H20:H29" si="1">J68</f>
        <v>0</v>
      </c>
      <c r="I20" s="283">
        <f t="shared" ref="I20:I29" si="2">J83</f>
        <v>0</v>
      </c>
      <c r="J20" s="283">
        <f t="shared" ref="J20:J29" si="3">J98</f>
        <v>0</v>
      </c>
      <c r="K20" s="284">
        <f t="shared" ref="K20:K29" si="4">J113</f>
        <v>0</v>
      </c>
    </row>
    <row r="21" spans="2:11" outlineLevel="1">
      <c r="B21" s="211">
        <f>設定!J6</f>
        <v>0</v>
      </c>
      <c r="C21" s="255"/>
      <c r="D21" s="214">
        <f t="shared" ref="D21:D29" si="5">SUM(J54,J69,J84,J99,J114)</f>
        <v>0</v>
      </c>
      <c r="F21" s="282">
        <f>設定!J6</f>
        <v>0</v>
      </c>
      <c r="G21" s="283">
        <f t="shared" si="0"/>
        <v>0</v>
      </c>
      <c r="H21" s="283">
        <f t="shared" si="1"/>
        <v>0</v>
      </c>
      <c r="I21" s="283">
        <f t="shared" si="2"/>
        <v>0</v>
      </c>
      <c r="J21" s="283">
        <f t="shared" si="3"/>
        <v>0</v>
      </c>
      <c r="K21" s="284">
        <f t="shared" si="4"/>
        <v>0</v>
      </c>
    </row>
    <row r="22" spans="2:11" outlineLevel="1">
      <c r="B22" s="211">
        <f>設定!J7</f>
        <v>0</v>
      </c>
      <c r="C22" s="255"/>
      <c r="D22" s="214">
        <f t="shared" si="5"/>
        <v>0</v>
      </c>
      <c r="F22" s="282">
        <f>設定!J7</f>
        <v>0</v>
      </c>
      <c r="G22" s="283">
        <f t="shared" si="0"/>
        <v>0</v>
      </c>
      <c r="H22" s="283">
        <f t="shared" si="1"/>
        <v>0</v>
      </c>
      <c r="I22" s="283">
        <f t="shared" si="2"/>
        <v>0</v>
      </c>
      <c r="J22" s="283">
        <f t="shared" si="3"/>
        <v>0</v>
      </c>
      <c r="K22" s="284">
        <f t="shared" si="4"/>
        <v>0</v>
      </c>
    </row>
    <row r="23" spans="2:11" outlineLevel="1">
      <c r="B23" s="211">
        <f>設定!J8</f>
        <v>0</v>
      </c>
      <c r="C23" s="255"/>
      <c r="D23" s="214">
        <f t="shared" si="5"/>
        <v>0</v>
      </c>
      <c r="F23" s="282">
        <f>設定!J8</f>
        <v>0</v>
      </c>
      <c r="G23" s="283">
        <f t="shared" si="0"/>
        <v>0</v>
      </c>
      <c r="H23" s="283">
        <f t="shared" si="1"/>
        <v>0</v>
      </c>
      <c r="I23" s="283">
        <f t="shared" si="2"/>
        <v>0</v>
      </c>
      <c r="J23" s="283">
        <f t="shared" si="3"/>
        <v>0</v>
      </c>
      <c r="K23" s="284">
        <f t="shared" si="4"/>
        <v>0</v>
      </c>
    </row>
    <row r="24" spans="2:11" outlineLevel="1">
      <c r="B24" s="211">
        <f>設定!J9</f>
        <v>0</v>
      </c>
      <c r="C24" s="255"/>
      <c r="D24" s="214">
        <f t="shared" si="5"/>
        <v>0</v>
      </c>
      <c r="F24" s="282">
        <f>設定!J9</f>
        <v>0</v>
      </c>
      <c r="G24" s="283">
        <f t="shared" si="0"/>
        <v>0</v>
      </c>
      <c r="H24" s="283">
        <f t="shared" si="1"/>
        <v>0</v>
      </c>
      <c r="I24" s="283">
        <f t="shared" si="2"/>
        <v>0</v>
      </c>
      <c r="J24" s="283">
        <f t="shared" si="3"/>
        <v>0</v>
      </c>
      <c r="K24" s="284">
        <f t="shared" si="4"/>
        <v>0</v>
      </c>
    </row>
    <row r="25" spans="2:11" outlineLevel="1">
      <c r="B25" s="211">
        <f>設定!J10</f>
        <v>0</v>
      </c>
      <c r="C25" s="255"/>
      <c r="D25" s="214">
        <f t="shared" si="5"/>
        <v>0</v>
      </c>
      <c r="F25" s="282">
        <f>設定!J10</f>
        <v>0</v>
      </c>
      <c r="G25" s="283">
        <f t="shared" si="0"/>
        <v>0</v>
      </c>
      <c r="H25" s="283">
        <f t="shared" si="1"/>
        <v>0</v>
      </c>
      <c r="I25" s="283">
        <f t="shared" si="2"/>
        <v>0</v>
      </c>
      <c r="J25" s="283">
        <f t="shared" si="3"/>
        <v>0</v>
      </c>
      <c r="K25" s="284">
        <f t="shared" si="4"/>
        <v>0</v>
      </c>
    </row>
    <row r="26" spans="2:11" outlineLevel="1">
      <c r="B26" s="211">
        <f>設定!J11</f>
        <v>0</v>
      </c>
      <c r="C26" s="255"/>
      <c r="D26" s="214">
        <f t="shared" si="5"/>
        <v>0</v>
      </c>
      <c r="F26" s="282">
        <f>設定!J11</f>
        <v>0</v>
      </c>
      <c r="G26" s="283">
        <f t="shared" si="0"/>
        <v>0</v>
      </c>
      <c r="H26" s="283">
        <f t="shared" si="1"/>
        <v>0</v>
      </c>
      <c r="I26" s="283">
        <f t="shared" si="2"/>
        <v>0</v>
      </c>
      <c r="J26" s="283">
        <f t="shared" si="3"/>
        <v>0</v>
      </c>
      <c r="K26" s="284">
        <f t="shared" si="4"/>
        <v>0</v>
      </c>
    </row>
    <row r="27" spans="2:11" outlineLevel="1">
      <c r="B27" s="211">
        <f>設定!J12</f>
        <v>0</v>
      </c>
      <c r="C27" s="255"/>
      <c r="D27" s="214">
        <f t="shared" si="5"/>
        <v>0</v>
      </c>
      <c r="F27" s="282">
        <f>設定!J12</f>
        <v>0</v>
      </c>
      <c r="G27" s="283">
        <f t="shared" si="0"/>
        <v>0</v>
      </c>
      <c r="H27" s="283">
        <f t="shared" si="1"/>
        <v>0</v>
      </c>
      <c r="I27" s="283">
        <f t="shared" si="2"/>
        <v>0</v>
      </c>
      <c r="J27" s="283">
        <f t="shared" si="3"/>
        <v>0</v>
      </c>
      <c r="K27" s="284">
        <f t="shared" si="4"/>
        <v>0</v>
      </c>
    </row>
    <row r="28" spans="2:11" outlineLevel="1">
      <c r="B28" s="211">
        <f>設定!J13</f>
        <v>0</v>
      </c>
      <c r="C28" s="255"/>
      <c r="D28" s="214">
        <f t="shared" si="5"/>
        <v>0</v>
      </c>
      <c r="F28" s="282">
        <f>設定!J13</f>
        <v>0</v>
      </c>
      <c r="G28" s="283">
        <f t="shared" si="0"/>
        <v>0</v>
      </c>
      <c r="H28" s="283">
        <f t="shared" si="1"/>
        <v>0</v>
      </c>
      <c r="I28" s="283">
        <f t="shared" si="2"/>
        <v>0</v>
      </c>
      <c r="J28" s="283">
        <f t="shared" si="3"/>
        <v>0</v>
      </c>
      <c r="K28" s="284">
        <f t="shared" si="4"/>
        <v>0</v>
      </c>
    </row>
    <row r="29" spans="2:11" outlineLevel="1">
      <c r="B29" s="211">
        <f>設定!J14</f>
        <v>0</v>
      </c>
      <c r="C29" s="255"/>
      <c r="D29" s="214">
        <f t="shared" si="5"/>
        <v>0</v>
      </c>
      <c r="F29" s="282">
        <f>設定!J14</f>
        <v>0</v>
      </c>
      <c r="G29" s="283">
        <f t="shared" si="0"/>
        <v>0</v>
      </c>
      <c r="H29" s="283">
        <f t="shared" si="1"/>
        <v>0</v>
      </c>
      <c r="I29" s="283">
        <f t="shared" si="2"/>
        <v>0</v>
      </c>
      <c r="J29" s="283">
        <f t="shared" si="3"/>
        <v>0</v>
      </c>
      <c r="K29" s="284">
        <f t="shared" si="4"/>
        <v>0</v>
      </c>
    </row>
    <row r="30" spans="2:11" ht="19.5" outlineLevel="1" thickBot="1">
      <c r="B30" s="264" t="s">
        <v>17</v>
      </c>
      <c r="C30" s="265">
        <f>SUM(C20:C29)</f>
        <v>0</v>
      </c>
      <c r="D30" s="266">
        <f>SUM(D20:D29)</f>
        <v>0</v>
      </c>
      <c r="F30" s="279" t="s">
        <v>17</v>
      </c>
      <c r="G30" s="283">
        <f>J64</f>
        <v>0</v>
      </c>
      <c r="H30" s="283">
        <f>J79</f>
        <v>0</v>
      </c>
      <c r="I30" s="283">
        <f>J94</f>
        <v>0</v>
      </c>
      <c r="J30" s="283">
        <f>J109</f>
        <v>0</v>
      </c>
      <c r="K30" s="284">
        <f>J124</f>
        <v>0</v>
      </c>
    </row>
    <row r="31" spans="2:11" ht="19.5" outlineLevel="1" thickBot="1">
      <c r="F31" s="285"/>
      <c r="G31" s="286"/>
      <c r="H31" s="286"/>
      <c r="I31" s="286"/>
      <c r="J31" s="286"/>
      <c r="K31" s="287"/>
    </row>
    <row r="32" spans="2:11" ht="19.5" outlineLevel="1" thickBot="1">
      <c r="B32" s="263" t="s">
        <v>104</v>
      </c>
      <c r="C32" s="333">
        <f>特別費!P66</f>
        <v>0</v>
      </c>
      <c r="D32" s="334"/>
      <c r="F32" s="216"/>
      <c r="K32" s="217"/>
    </row>
    <row r="33" spans="2:11" ht="19.5" outlineLevel="1" thickBot="1">
      <c r="C33" s="209"/>
      <c r="D33" s="209"/>
      <c r="F33" s="216"/>
      <c r="K33" s="217"/>
    </row>
    <row r="34" spans="2:11" outlineLevel="1">
      <c r="B34" s="335" t="s">
        <v>139</v>
      </c>
      <c r="C34" s="336"/>
      <c r="D34" s="337"/>
      <c r="F34" s="216"/>
      <c r="K34" s="217"/>
    </row>
    <row r="35" spans="2:11" outlineLevel="1">
      <c r="B35" s="338">
        <f>D44-C44</f>
        <v>0</v>
      </c>
      <c r="C35" s="339"/>
      <c r="D35" s="340"/>
      <c r="F35" s="216"/>
      <c r="K35" s="217"/>
    </row>
    <row r="36" spans="2:11" ht="19.5" outlineLevel="1" thickBot="1">
      <c r="B36" s="338"/>
      <c r="C36" s="339"/>
      <c r="D36" s="340"/>
      <c r="F36" s="218"/>
      <c r="G36" s="219"/>
      <c r="H36" s="219"/>
      <c r="I36" s="219"/>
      <c r="J36" s="219"/>
      <c r="K36" s="215"/>
    </row>
    <row r="37" spans="2:11" ht="19.5" outlineLevel="1" thickBot="1">
      <c r="B37" s="256" t="s">
        <v>140</v>
      </c>
      <c r="C37" s="257"/>
      <c r="D37" s="258">
        <f>C16</f>
        <v>0</v>
      </c>
    </row>
    <row r="38" spans="2:11" ht="19.5" outlineLevel="1">
      <c r="B38" s="256" t="s">
        <v>141</v>
      </c>
      <c r="C38" s="257">
        <f>E16</f>
        <v>0</v>
      </c>
      <c r="D38" s="258"/>
      <c r="F38" s="341" t="s">
        <v>149</v>
      </c>
      <c r="G38" s="342"/>
      <c r="H38" s="342"/>
      <c r="I38" s="342"/>
      <c r="J38" s="342"/>
      <c r="K38" s="343"/>
    </row>
    <row r="39" spans="2:11" outlineLevel="1">
      <c r="B39" s="256" t="s">
        <v>142</v>
      </c>
      <c r="C39" s="257">
        <f>G16</f>
        <v>0</v>
      </c>
      <c r="D39" s="258"/>
      <c r="F39" s="216"/>
      <c r="K39" s="217"/>
    </row>
    <row r="40" spans="2:11" outlineLevel="1">
      <c r="B40" s="256" t="s">
        <v>46</v>
      </c>
      <c r="C40" s="254">
        <f>I16</f>
        <v>0</v>
      </c>
      <c r="D40" s="258"/>
      <c r="F40" s="216"/>
      <c r="K40" s="217"/>
    </row>
    <row r="41" spans="2:11" outlineLevel="1">
      <c r="B41" s="256" t="s">
        <v>143</v>
      </c>
      <c r="C41" s="257">
        <f>K16</f>
        <v>0</v>
      </c>
      <c r="D41" s="258"/>
      <c r="F41" s="216"/>
      <c r="K41" s="217"/>
    </row>
    <row r="42" spans="2:11" outlineLevel="1">
      <c r="B42" s="256" t="s">
        <v>144</v>
      </c>
      <c r="C42" s="257">
        <f>C32</f>
        <v>0</v>
      </c>
      <c r="D42" s="258"/>
      <c r="F42" s="216"/>
      <c r="K42" s="217"/>
    </row>
    <row r="43" spans="2:11" outlineLevel="1">
      <c r="B43" s="256" t="s">
        <v>145</v>
      </c>
      <c r="C43" s="257">
        <f>D30</f>
        <v>0</v>
      </c>
      <c r="D43" s="253"/>
      <c r="F43" s="216"/>
      <c r="K43" s="217"/>
    </row>
    <row r="44" spans="2:11" outlineLevel="1">
      <c r="B44" s="256" t="s">
        <v>146</v>
      </c>
      <c r="C44" s="257">
        <f>SUM(C38:C43)</f>
        <v>0</v>
      </c>
      <c r="D44" s="258">
        <f>D37</f>
        <v>0</v>
      </c>
      <c r="F44" s="216"/>
      <c r="K44" s="217"/>
    </row>
    <row r="45" spans="2:11" outlineLevel="1">
      <c r="B45" s="222"/>
      <c r="C45" s="223"/>
      <c r="D45" s="224"/>
      <c r="F45" s="216"/>
      <c r="K45" s="217"/>
    </row>
    <row r="46" spans="2:11" outlineLevel="1">
      <c r="B46" s="222"/>
      <c r="C46" s="223"/>
      <c r="D46" s="224"/>
      <c r="F46" s="216"/>
      <c r="K46" s="217"/>
    </row>
    <row r="47" spans="2:11" outlineLevel="1">
      <c r="B47" s="222"/>
      <c r="C47" s="223"/>
      <c r="D47" s="224"/>
      <c r="F47" s="216"/>
      <c r="K47" s="217"/>
    </row>
    <row r="48" spans="2:11" outlineLevel="1">
      <c r="B48" s="222"/>
      <c r="C48" s="223"/>
      <c r="D48" s="224"/>
      <c r="F48" s="216"/>
      <c r="K48" s="217"/>
    </row>
    <row r="49" spans="2:11" ht="19.5" outlineLevel="1" thickBot="1">
      <c r="B49" s="225"/>
      <c r="C49" s="226"/>
      <c r="D49" s="227"/>
      <c r="F49" s="218"/>
      <c r="G49" s="219"/>
      <c r="H49" s="219"/>
      <c r="I49" s="219"/>
      <c r="J49" s="219"/>
      <c r="K49" s="215"/>
    </row>
    <row r="50" spans="2:11" ht="19.5" thickBot="1">
      <c r="B50" s="247"/>
      <c r="C50" s="247">
        <f>WEEKDAY(C51)</f>
        <v>6</v>
      </c>
      <c r="D50" s="247">
        <f t="shared" ref="D50:I50" si="6">WEEKDAY(D51)</f>
        <v>7</v>
      </c>
      <c r="E50" s="247">
        <f t="shared" si="6"/>
        <v>1</v>
      </c>
      <c r="F50" s="247">
        <f t="shared" si="6"/>
        <v>2</v>
      </c>
      <c r="G50" s="247">
        <f t="shared" si="6"/>
        <v>3</v>
      </c>
      <c r="H50" s="247">
        <f t="shared" si="6"/>
        <v>4</v>
      </c>
      <c r="I50" s="247">
        <f t="shared" si="6"/>
        <v>5</v>
      </c>
    </row>
    <row r="51" spans="2:11" ht="21.75">
      <c r="B51" s="278" t="s">
        <v>51</v>
      </c>
      <c r="C51" s="232">
        <f>DATE(2023,10,設定!L5)</f>
        <v>45219</v>
      </c>
      <c r="D51" s="232">
        <f>C51+1</f>
        <v>45220</v>
      </c>
      <c r="E51" s="232">
        <f>D51+1</f>
        <v>45221</v>
      </c>
      <c r="F51" s="232">
        <f t="shared" ref="F51:I51" si="7">E51+1</f>
        <v>45222</v>
      </c>
      <c r="G51" s="232">
        <f t="shared" si="7"/>
        <v>45223</v>
      </c>
      <c r="H51" s="232">
        <f t="shared" si="7"/>
        <v>45224</v>
      </c>
      <c r="I51" s="232">
        <f t="shared" si="7"/>
        <v>45225</v>
      </c>
      <c r="J51" s="269" t="s">
        <v>17</v>
      </c>
    </row>
    <row r="52" spans="2:11" ht="19.5" thickBot="1">
      <c r="B52" s="228" t="s">
        <v>50</v>
      </c>
      <c r="C52" s="233">
        <f>C51</f>
        <v>45219</v>
      </c>
      <c r="D52" s="233">
        <f t="shared" ref="D52:J52" si="8">D51</f>
        <v>45220</v>
      </c>
      <c r="E52" s="233">
        <f t="shared" si="8"/>
        <v>45221</v>
      </c>
      <c r="F52" s="233">
        <f t="shared" si="8"/>
        <v>45222</v>
      </c>
      <c r="G52" s="233">
        <f t="shared" si="8"/>
        <v>45223</v>
      </c>
      <c r="H52" s="233">
        <f t="shared" si="8"/>
        <v>45224</v>
      </c>
      <c r="I52" s="233">
        <f t="shared" si="8"/>
        <v>45225</v>
      </c>
      <c r="J52" s="270" t="str">
        <f t="shared" si="8"/>
        <v>合計</v>
      </c>
    </row>
    <row r="53" spans="2:11">
      <c r="B53" s="229">
        <f>設定!J5</f>
        <v>0</v>
      </c>
      <c r="C53" s="234"/>
      <c r="D53" s="234"/>
      <c r="E53" s="234"/>
      <c r="F53" s="234"/>
      <c r="G53" s="234"/>
      <c r="H53" s="234"/>
      <c r="I53" s="234"/>
      <c r="J53" s="271">
        <f>SUM(C53:I53)</f>
        <v>0</v>
      </c>
    </row>
    <row r="54" spans="2:11">
      <c r="B54" s="230">
        <f>設定!J6</f>
        <v>0</v>
      </c>
      <c r="C54" s="235"/>
      <c r="D54" s="235"/>
      <c r="E54" s="235"/>
      <c r="F54" s="235"/>
      <c r="G54" s="235"/>
      <c r="H54" s="235"/>
      <c r="I54" s="235"/>
      <c r="J54" s="272">
        <f t="shared" ref="J54:J62" si="9">SUM(C54:I54)</f>
        <v>0</v>
      </c>
    </row>
    <row r="55" spans="2:11">
      <c r="B55" s="231">
        <f>設定!J7</f>
        <v>0</v>
      </c>
      <c r="C55" s="236"/>
      <c r="D55" s="236"/>
      <c r="E55" s="236"/>
      <c r="F55" s="236"/>
      <c r="G55" s="236"/>
      <c r="H55" s="236"/>
      <c r="I55" s="236"/>
      <c r="J55" s="273">
        <f t="shared" si="9"/>
        <v>0</v>
      </c>
    </row>
    <row r="56" spans="2:11">
      <c r="B56" s="230">
        <f>設定!J8</f>
        <v>0</v>
      </c>
      <c r="C56" s="235"/>
      <c r="D56" s="235"/>
      <c r="E56" s="235"/>
      <c r="F56" s="235"/>
      <c r="G56" s="235"/>
      <c r="H56" s="235"/>
      <c r="I56" s="235"/>
      <c r="J56" s="272">
        <f t="shared" si="9"/>
        <v>0</v>
      </c>
    </row>
    <row r="57" spans="2:11">
      <c r="B57" s="231">
        <f>設定!J9</f>
        <v>0</v>
      </c>
      <c r="C57" s="236"/>
      <c r="D57" s="236"/>
      <c r="E57" s="236"/>
      <c r="F57" s="236"/>
      <c r="G57" s="236"/>
      <c r="H57" s="236"/>
      <c r="I57" s="236"/>
      <c r="J57" s="273">
        <f t="shared" si="9"/>
        <v>0</v>
      </c>
    </row>
    <row r="58" spans="2:11">
      <c r="B58" s="230">
        <f>設定!J10</f>
        <v>0</v>
      </c>
      <c r="C58" s="235"/>
      <c r="D58" s="235"/>
      <c r="E58" s="235"/>
      <c r="F58" s="235"/>
      <c r="G58" s="235"/>
      <c r="H58" s="235"/>
      <c r="I58" s="235"/>
      <c r="J58" s="272">
        <f t="shared" si="9"/>
        <v>0</v>
      </c>
    </row>
    <row r="59" spans="2:11">
      <c r="B59" s="229">
        <f>設定!J11</f>
        <v>0</v>
      </c>
      <c r="C59" s="234"/>
      <c r="D59" s="234"/>
      <c r="E59" s="234"/>
      <c r="F59" s="234"/>
      <c r="G59" s="234"/>
      <c r="H59" s="234"/>
      <c r="I59" s="234"/>
      <c r="J59" s="271">
        <f t="shared" si="9"/>
        <v>0</v>
      </c>
    </row>
    <row r="60" spans="2:11">
      <c r="B60" s="240">
        <f>設定!J12</f>
        <v>0</v>
      </c>
      <c r="C60" s="235"/>
      <c r="D60" s="235"/>
      <c r="E60" s="235"/>
      <c r="F60" s="235"/>
      <c r="G60" s="235"/>
      <c r="H60" s="235"/>
      <c r="I60" s="235"/>
      <c r="J60" s="274">
        <f t="shared" si="9"/>
        <v>0</v>
      </c>
    </row>
    <row r="61" spans="2:11">
      <c r="B61" s="241">
        <f>設定!J13</f>
        <v>0</v>
      </c>
      <c r="C61" s="236"/>
      <c r="D61" s="236"/>
      <c r="E61" s="236"/>
      <c r="F61" s="236"/>
      <c r="G61" s="236"/>
      <c r="H61" s="236"/>
      <c r="I61" s="236"/>
      <c r="J61" s="275">
        <f t="shared" si="9"/>
        <v>0</v>
      </c>
    </row>
    <row r="62" spans="2:11">
      <c r="B62" s="240">
        <f>設定!J14</f>
        <v>0</v>
      </c>
      <c r="C62" s="235"/>
      <c r="D62" s="235"/>
      <c r="E62" s="235"/>
      <c r="F62" s="235"/>
      <c r="G62" s="235"/>
      <c r="H62" s="235"/>
      <c r="I62" s="235"/>
      <c r="J62" s="274">
        <f t="shared" si="9"/>
        <v>0</v>
      </c>
    </row>
    <row r="63" spans="2:11" ht="19.5" thickBot="1">
      <c r="B63" s="238" t="s">
        <v>45</v>
      </c>
      <c r="C63" s="239"/>
      <c r="D63" s="239"/>
      <c r="E63" s="239"/>
      <c r="F63" s="239"/>
      <c r="G63" s="239"/>
      <c r="H63" s="239"/>
      <c r="I63" s="239"/>
      <c r="J63" s="276"/>
    </row>
    <row r="64" spans="2:11" ht="19.5" thickBot="1">
      <c r="B64" s="237" t="s">
        <v>17</v>
      </c>
      <c r="C64" s="261">
        <f>SUM(C53:C62)</f>
        <v>0</v>
      </c>
      <c r="D64" s="261">
        <f>SUM(D53:D62)</f>
        <v>0</v>
      </c>
      <c r="E64" s="261">
        <f t="shared" ref="E64:J64" si="10">SUM(E53:E62)</f>
        <v>0</v>
      </c>
      <c r="F64" s="261">
        <f>SUM(F53:F62)</f>
        <v>0</v>
      </c>
      <c r="G64" s="261">
        <f t="shared" si="10"/>
        <v>0</v>
      </c>
      <c r="H64" s="261">
        <f>SUM(H53:H62)</f>
        <v>0</v>
      </c>
      <c r="I64" s="261">
        <f t="shared" si="10"/>
        <v>0</v>
      </c>
      <c r="J64" s="262">
        <f t="shared" si="10"/>
        <v>0</v>
      </c>
    </row>
    <row r="65" spans="2:10" ht="8.25" customHeight="1" thickBot="1">
      <c r="B65" s="247">
        <v>1</v>
      </c>
      <c r="C65" s="120">
        <f>WEEKDAY(C66)</f>
        <v>6</v>
      </c>
      <c r="D65" s="120">
        <f t="shared" ref="D65:I65" si="11">WEEKDAY(D66)</f>
        <v>7</v>
      </c>
      <c r="E65" s="120">
        <f t="shared" si="11"/>
        <v>1</v>
      </c>
      <c r="F65" s="120">
        <f t="shared" si="11"/>
        <v>2</v>
      </c>
      <c r="G65" s="120">
        <f t="shared" si="11"/>
        <v>3</v>
      </c>
      <c r="H65" s="120">
        <f t="shared" si="11"/>
        <v>4</v>
      </c>
      <c r="I65" s="120">
        <f t="shared" si="11"/>
        <v>5</v>
      </c>
      <c r="J65" s="277"/>
    </row>
    <row r="66" spans="2:10" ht="21.75">
      <c r="B66" s="252" t="s">
        <v>51</v>
      </c>
      <c r="C66" s="259">
        <f>I51+1</f>
        <v>45226</v>
      </c>
      <c r="D66" s="259">
        <f t="shared" ref="D66:I66" si="12">C66+1</f>
        <v>45227</v>
      </c>
      <c r="E66" s="259">
        <f t="shared" si="12"/>
        <v>45228</v>
      </c>
      <c r="F66" s="259">
        <f t="shared" si="12"/>
        <v>45229</v>
      </c>
      <c r="G66" s="259">
        <f t="shared" si="12"/>
        <v>45230</v>
      </c>
      <c r="H66" s="259">
        <f t="shared" si="12"/>
        <v>45231</v>
      </c>
      <c r="I66" s="259">
        <f t="shared" si="12"/>
        <v>45232</v>
      </c>
      <c r="J66" s="269" t="s">
        <v>17</v>
      </c>
    </row>
    <row r="67" spans="2:10" ht="19.5" thickBot="1">
      <c r="B67" s="228" t="s">
        <v>50</v>
      </c>
      <c r="C67" s="260">
        <f t="shared" ref="C67:J67" si="13">C66</f>
        <v>45226</v>
      </c>
      <c r="D67" s="260">
        <f t="shared" si="13"/>
        <v>45227</v>
      </c>
      <c r="E67" s="260">
        <f t="shared" si="13"/>
        <v>45228</v>
      </c>
      <c r="F67" s="260">
        <f t="shared" si="13"/>
        <v>45229</v>
      </c>
      <c r="G67" s="260">
        <f t="shared" si="13"/>
        <v>45230</v>
      </c>
      <c r="H67" s="260">
        <f t="shared" si="13"/>
        <v>45231</v>
      </c>
      <c r="I67" s="260">
        <f t="shared" si="13"/>
        <v>45232</v>
      </c>
      <c r="J67" s="270" t="str">
        <f t="shared" si="13"/>
        <v>合計</v>
      </c>
    </row>
    <row r="68" spans="2:10">
      <c r="B68" s="229">
        <f>設定!J5</f>
        <v>0</v>
      </c>
      <c r="C68" s="234"/>
      <c r="D68" s="234"/>
      <c r="E68" s="234"/>
      <c r="F68" s="234"/>
      <c r="G68" s="234"/>
      <c r="H68" s="234"/>
      <c r="I68" s="234"/>
      <c r="J68" s="271">
        <f>SUM(C68:I68)</f>
        <v>0</v>
      </c>
    </row>
    <row r="69" spans="2:10">
      <c r="B69" s="230">
        <f>設定!J6</f>
        <v>0</v>
      </c>
      <c r="C69" s="235"/>
      <c r="D69" s="235"/>
      <c r="E69" s="235"/>
      <c r="F69" s="235"/>
      <c r="G69" s="235"/>
      <c r="H69" s="235"/>
      <c r="I69" s="235"/>
      <c r="J69" s="272">
        <f t="shared" ref="J69:J77" si="14">SUM(C69:I69)</f>
        <v>0</v>
      </c>
    </row>
    <row r="70" spans="2:10">
      <c r="B70" s="231">
        <f>設定!J7</f>
        <v>0</v>
      </c>
      <c r="C70" s="236"/>
      <c r="D70" s="236"/>
      <c r="E70" s="236"/>
      <c r="F70" s="236"/>
      <c r="G70" s="236"/>
      <c r="H70" s="236"/>
      <c r="I70" s="236"/>
      <c r="J70" s="273">
        <f t="shared" si="14"/>
        <v>0</v>
      </c>
    </row>
    <row r="71" spans="2:10">
      <c r="B71" s="230">
        <f>設定!J8</f>
        <v>0</v>
      </c>
      <c r="C71" s="235"/>
      <c r="D71" s="235"/>
      <c r="E71" s="235"/>
      <c r="F71" s="235"/>
      <c r="G71" s="235"/>
      <c r="H71" s="235"/>
      <c r="I71" s="235"/>
      <c r="J71" s="272">
        <f t="shared" si="14"/>
        <v>0</v>
      </c>
    </row>
    <row r="72" spans="2:10">
      <c r="B72" s="231">
        <f>設定!J9</f>
        <v>0</v>
      </c>
      <c r="C72" s="236"/>
      <c r="D72" s="236"/>
      <c r="E72" s="236"/>
      <c r="F72" s="236"/>
      <c r="G72" s="236"/>
      <c r="H72" s="236"/>
      <c r="I72" s="236"/>
      <c r="J72" s="273">
        <f t="shared" si="14"/>
        <v>0</v>
      </c>
    </row>
    <row r="73" spans="2:10">
      <c r="B73" s="230">
        <f>設定!J10</f>
        <v>0</v>
      </c>
      <c r="C73" s="235"/>
      <c r="D73" s="235"/>
      <c r="E73" s="235"/>
      <c r="F73" s="235"/>
      <c r="G73" s="235"/>
      <c r="H73" s="235"/>
      <c r="I73" s="235"/>
      <c r="J73" s="272">
        <f t="shared" si="14"/>
        <v>0</v>
      </c>
    </row>
    <row r="74" spans="2:10">
      <c r="B74" s="229">
        <f>設定!J11</f>
        <v>0</v>
      </c>
      <c r="C74" s="234"/>
      <c r="D74" s="234"/>
      <c r="E74" s="234"/>
      <c r="F74" s="234"/>
      <c r="G74" s="234"/>
      <c r="H74" s="234"/>
      <c r="I74" s="234"/>
      <c r="J74" s="271">
        <f t="shared" si="14"/>
        <v>0</v>
      </c>
    </row>
    <row r="75" spans="2:10">
      <c r="B75" s="240">
        <f>設定!J12</f>
        <v>0</v>
      </c>
      <c r="C75" s="235"/>
      <c r="D75" s="235"/>
      <c r="E75" s="235"/>
      <c r="F75" s="235"/>
      <c r="G75" s="235"/>
      <c r="H75" s="235"/>
      <c r="I75" s="235"/>
      <c r="J75" s="274">
        <f t="shared" si="14"/>
        <v>0</v>
      </c>
    </row>
    <row r="76" spans="2:10">
      <c r="B76" s="241">
        <f>設定!J13</f>
        <v>0</v>
      </c>
      <c r="C76" s="236"/>
      <c r="D76" s="236"/>
      <c r="E76" s="236"/>
      <c r="F76" s="236"/>
      <c r="G76" s="236"/>
      <c r="H76" s="236"/>
      <c r="I76" s="236"/>
      <c r="J76" s="275">
        <f t="shared" si="14"/>
        <v>0</v>
      </c>
    </row>
    <row r="77" spans="2:10">
      <c r="B77" s="240">
        <f>設定!J14</f>
        <v>0</v>
      </c>
      <c r="C77" s="235"/>
      <c r="D77" s="235"/>
      <c r="E77" s="235"/>
      <c r="F77" s="235"/>
      <c r="G77" s="235"/>
      <c r="H77" s="235"/>
      <c r="I77" s="235"/>
      <c r="J77" s="274">
        <f t="shared" si="14"/>
        <v>0</v>
      </c>
    </row>
    <row r="78" spans="2:10" ht="19.5" thickBot="1">
      <c r="B78" s="238" t="s">
        <v>45</v>
      </c>
      <c r="C78" s="239"/>
      <c r="D78" s="239"/>
      <c r="E78" s="239"/>
      <c r="F78" s="239"/>
      <c r="G78" s="239"/>
      <c r="H78" s="239"/>
      <c r="I78" s="239"/>
      <c r="J78" s="276"/>
    </row>
    <row r="79" spans="2:10" ht="19.5" thickBot="1">
      <c r="B79" s="237" t="s">
        <v>17</v>
      </c>
      <c r="C79" s="261">
        <f>SUM(C68:C77)</f>
        <v>0</v>
      </c>
      <c r="D79" s="261">
        <f t="shared" ref="D79:J79" si="15">SUM(D68:D77)</f>
        <v>0</v>
      </c>
      <c r="E79" s="261">
        <f t="shared" si="15"/>
        <v>0</v>
      </c>
      <c r="F79" s="261">
        <f t="shared" si="15"/>
        <v>0</v>
      </c>
      <c r="G79" s="261">
        <f t="shared" si="15"/>
        <v>0</v>
      </c>
      <c r="H79" s="261">
        <f t="shared" si="15"/>
        <v>0</v>
      </c>
      <c r="I79" s="261">
        <f t="shared" si="15"/>
        <v>0</v>
      </c>
      <c r="J79" s="262">
        <f t="shared" si="15"/>
        <v>0</v>
      </c>
    </row>
    <row r="80" spans="2:10" ht="7.5" customHeight="1" thickBot="1">
      <c r="B80" s="247">
        <v>1</v>
      </c>
      <c r="C80" s="120">
        <f>WEEKDAY(C81)</f>
        <v>6</v>
      </c>
      <c r="D80" s="120">
        <f t="shared" ref="D80:I80" si="16">WEEKDAY(D81)</f>
        <v>7</v>
      </c>
      <c r="E80" s="120">
        <f t="shared" si="16"/>
        <v>1</v>
      </c>
      <c r="F80" s="120">
        <f t="shared" si="16"/>
        <v>2</v>
      </c>
      <c r="G80" s="120">
        <f t="shared" si="16"/>
        <v>3</v>
      </c>
      <c r="H80" s="120">
        <f t="shared" si="16"/>
        <v>4</v>
      </c>
      <c r="I80" s="120">
        <f t="shared" si="16"/>
        <v>5</v>
      </c>
      <c r="J80" s="277"/>
    </row>
    <row r="81" spans="2:10" ht="21.75">
      <c r="B81" s="252" t="s">
        <v>51</v>
      </c>
      <c r="C81" s="259">
        <f>I66+1</f>
        <v>45233</v>
      </c>
      <c r="D81" s="259">
        <f t="shared" ref="D81:I81" si="17">C81+1</f>
        <v>45234</v>
      </c>
      <c r="E81" s="259">
        <f t="shared" si="17"/>
        <v>45235</v>
      </c>
      <c r="F81" s="259">
        <f t="shared" si="17"/>
        <v>45236</v>
      </c>
      <c r="G81" s="259">
        <f t="shared" si="17"/>
        <v>45237</v>
      </c>
      <c r="H81" s="259">
        <f t="shared" si="17"/>
        <v>45238</v>
      </c>
      <c r="I81" s="259">
        <f t="shared" si="17"/>
        <v>45239</v>
      </c>
      <c r="J81" s="269" t="s">
        <v>17</v>
      </c>
    </row>
    <row r="82" spans="2:10" ht="19.5" thickBot="1">
      <c r="B82" s="228" t="s">
        <v>50</v>
      </c>
      <c r="C82" s="260">
        <f t="shared" ref="C82:J82" si="18">C81</f>
        <v>45233</v>
      </c>
      <c r="D82" s="260">
        <f t="shared" si="18"/>
        <v>45234</v>
      </c>
      <c r="E82" s="260">
        <f t="shared" si="18"/>
        <v>45235</v>
      </c>
      <c r="F82" s="260">
        <f t="shared" si="18"/>
        <v>45236</v>
      </c>
      <c r="G82" s="260">
        <f t="shared" si="18"/>
        <v>45237</v>
      </c>
      <c r="H82" s="260">
        <f t="shared" si="18"/>
        <v>45238</v>
      </c>
      <c r="I82" s="260">
        <f t="shared" si="18"/>
        <v>45239</v>
      </c>
      <c r="J82" s="270" t="str">
        <f t="shared" si="18"/>
        <v>合計</v>
      </c>
    </row>
    <row r="83" spans="2:10">
      <c r="B83" s="229">
        <f>設定!J5</f>
        <v>0</v>
      </c>
      <c r="C83" s="234"/>
      <c r="D83" s="234"/>
      <c r="E83" s="234"/>
      <c r="F83" s="234"/>
      <c r="G83" s="234"/>
      <c r="H83" s="234"/>
      <c r="I83" s="234"/>
      <c r="J83" s="271">
        <f>SUM(C83:I83)</f>
        <v>0</v>
      </c>
    </row>
    <row r="84" spans="2:10">
      <c r="B84" s="230">
        <f>設定!J6</f>
        <v>0</v>
      </c>
      <c r="C84" s="235"/>
      <c r="D84" s="235"/>
      <c r="E84" s="235"/>
      <c r="F84" s="235"/>
      <c r="G84" s="235"/>
      <c r="H84" s="235"/>
      <c r="I84" s="235"/>
      <c r="J84" s="272">
        <f t="shared" ref="J84:J92" si="19">SUM(C84:I84)</f>
        <v>0</v>
      </c>
    </row>
    <row r="85" spans="2:10">
      <c r="B85" s="231">
        <f>設定!J7</f>
        <v>0</v>
      </c>
      <c r="C85" s="236"/>
      <c r="D85" s="236"/>
      <c r="E85" s="236"/>
      <c r="F85" s="236"/>
      <c r="G85" s="236"/>
      <c r="H85" s="236"/>
      <c r="I85" s="236"/>
      <c r="J85" s="273">
        <f t="shared" si="19"/>
        <v>0</v>
      </c>
    </row>
    <row r="86" spans="2:10">
      <c r="B86" s="230">
        <f>設定!J8</f>
        <v>0</v>
      </c>
      <c r="C86" s="235"/>
      <c r="D86" s="235"/>
      <c r="E86" s="235"/>
      <c r="F86" s="235"/>
      <c r="G86" s="235"/>
      <c r="H86" s="235"/>
      <c r="I86" s="235"/>
      <c r="J86" s="272">
        <f t="shared" si="19"/>
        <v>0</v>
      </c>
    </row>
    <row r="87" spans="2:10">
      <c r="B87" s="231">
        <f>設定!J9</f>
        <v>0</v>
      </c>
      <c r="C87" s="236"/>
      <c r="D87" s="236"/>
      <c r="E87" s="236"/>
      <c r="F87" s="236"/>
      <c r="G87" s="236"/>
      <c r="H87" s="236"/>
      <c r="I87" s="236"/>
      <c r="J87" s="273">
        <f t="shared" si="19"/>
        <v>0</v>
      </c>
    </row>
    <row r="88" spans="2:10">
      <c r="B88" s="230">
        <f>設定!J10</f>
        <v>0</v>
      </c>
      <c r="C88" s="235"/>
      <c r="D88" s="235"/>
      <c r="E88" s="235"/>
      <c r="F88" s="235"/>
      <c r="G88" s="235"/>
      <c r="H88" s="235"/>
      <c r="I88" s="235"/>
      <c r="J88" s="272">
        <f t="shared" si="19"/>
        <v>0</v>
      </c>
    </row>
    <row r="89" spans="2:10">
      <c r="B89" s="229">
        <f>設定!J11</f>
        <v>0</v>
      </c>
      <c r="C89" s="234"/>
      <c r="D89" s="234"/>
      <c r="E89" s="234"/>
      <c r="F89" s="234"/>
      <c r="G89" s="234"/>
      <c r="H89" s="234"/>
      <c r="I89" s="234"/>
      <c r="J89" s="271">
        <f t="shared" si="19"/>
        <v>0</v>
      </c>
    </row>
    <row r="90" spans="2:10">
      <c r="B90" s="240">
        <f>設定!J12</f>
        <v>0</v>
      </c>
      <c r="C90" s="235"/>
      <c r="D90" s="235"/>
      <c r="E90" s="235"/>
      <c r="F90" s="235"/>
      <c r="G90" s="235"/>
      <c r="H90" s="235"/>
      <c r="I90" s="235"/>
      <c r="J90" s="274">
        <f t="shared" si="19"/>
        <v>0</v>
      </c>
    </row>
    <row r="91" spans="2:10">
      <c r="B91" s="241">
        <f>設定!J13</f>
        <v>0</v>
      </c>
      <c r="C91" s="236"/>
      <c r="D91" s="236"/>
      <c r="E91" s="236"/>
      <c r="F91" s="236"/>
      <c r="G91" s="236"/>
      <c r="H91" s="236"/>
      <c r="I91" s="236"/>
      <c r="J91" s="275">
        <f t="shared" si="19"/>
        <v>0</v>
      </c>
    </row>
    <row r="92" spans="2:10">
      <c r="B92" s="240">
        <f>設定!J14</f>
        <v>0</v>
      </c>
      <c r="C92" s="235"/>
      <c r="D92" s="235"/>
      <c r="E92" s="235"/>
      <c r="F92" s="235"/>
      <c r="G92" s="235"/>
      <c r="H92" s="235"/>
      <c r="I92" s="235"/>
      <c r="J92" s="274">
        <f t="shared" si="19"/>
        <v>0</v>
      </c>
    </row>
    <row r="93" spans="2:10" ht="19.5" thickBot="1">
      <c r="B93" s="238" t="s">
        <v>45</v>
      </c>
      <c r="C93" s="239"/>
      <c r="D93" s="239"/>
      <c r="E93" s="239"/>
      <c r="F93" s="239"/>
      <c r="G93" s="239"/>
      <c r="H93" s="239"/>
      <c r="I93" s="239"/>
      <c r="J93" s="276"/>
    </row>
    <row r="94" spans="2:10" ht="19.5" thickBot="1">
      <c r="B94" s="237" t="s">
        <v>17</v>
      </c>
      <c r="C94" s="261">
        <f>SUM(C83:C92)</f>
        <v>0</v>
      </c>
      <c r="D94" s="261">
        <f t="shared" ref="D94:J94" si="20">SUM(D83:D92)</f>
        <v>0</v>
      </c>
      <c r="E94" s="261">
        <f t="shared" si="20"/>
        <v>0</v>
      </c>
      <c r="F94" s="261">
        <f t="shared" si="20"/>
        <v>0</v>
      </c>
      <c r="G94" s="261">
        <f t="shared" si="20"/>
        <v>0</v>
      </c>
      <c r="H94" s="261">
        <f t="shared" si="20"/>
        <v>0</v>
      </c>
      <c r="I94" s="261">
        <f t="shared" si="20"/>
        <v>0</v>
      </c>
      <c r="J94" s="262">
        <f t="shared" si="20"/>
        <v>0</v>
      </c>
    </row>
    <row r="95" spans="2:10" ht="8.25" customHeight="1" thickBot="1">
      <c r="B95" s="247">
        <v>1</v>
      </c>
      <c r="C95" s="120">
        <f>WEEKDAY(C96)</f>
        <v>6</v>
      </c>
      <c r="D95" s="120">
        <f t="shared" ref="D95:I95" si="21">WEEKDAY(D96)</f>
        <v>7</v>
      </c>
      <c r="E95" s="120">
        <f t="shared" si="21"/>
        <v>1</v>
      </c>
      <c r="F95" s="120">
        <f t="shared" si="21"/>
        <v>2</v>
      </c>
      <c r="G95" s="120">
        <f t="shared" si="21"/>
        <v>3</v>
      </c>
      <c r="H95" s="120">
        <f t="shared" si="21"/>
        <v>4</v>
      </c>
      <c r="I95" s="120">
        <f t="shared" si="21"/>
        <v>5</v>
      </c>
      <c r="J95" s="277"/>
    </row>
    <row r="96" spans="2:10" ht="21.75">
      <c r="B96" s="252" t="s">
        <v>51</v>
      </c>
      <c r="C96" s="259">
        <f>I81+1</f>
        <v>45240</v>
      </c>
      <c r="D96" s="259">
        <f t="shared" ref="D96:I96" si="22">C96+1</f>
        <v>45241</v>
      </c>
      <c r="E96" s="259">
        <f t="shared" si="22"/>
        <v>45242</v>
      </c>
      <c r="F96" s="259">
        <f t="shared" si="22"/>
        <v>45243</v>
      </c>
      <c r="G96" s="259">
        <f t="shared" si="22"/>
        <v>45244</v>
      </c>
      <c r="H96" s="259">
        <f t="shared" si="22"/>
        <v>45245</v>
      </c>
      <c r="I96" s="259">
        <f t="shared" si="22"/>
        <v>45246</v>
      </c>
      <c r="J96" s="269" t="s">
        <v>17</v>
      </c>
    </row>
    <row r="97" spans="2:10" ht="19.5" thickBot="1">
      <c r="B97" s="228" t="s">
        <v>50</v>
      </c>
      <c r="C97" s="260">
        <f t="shared" ref="C97:J97" si="23">C96</f>
        <v>45240</v>
      </c>
      <c r="D97" s="260">
        <f t="shared" si="23"/>
        <v>45241</v>
      </c>
      <c r="E97" s="260">
        <f t="shared" si="23"/>
        <v>45242</v>
      </c>
      <c r="F97" s="260">
        <f t="shared" si="23"/>
        <v>45243</v>
      </c>
      <c r="G97" s="260">
        <f t="shared" si="23"/>
        <v>45244</v>
      </c>
      <c r="H97" s="260">
        <f t="shared" si="23"/>
        <v>45245</v>
      </c>
      <c r="I97" s="260">
        <f t="shared" si="23"/>
        <v>45246</v>
      </c>
      <c r="J97" s="270" t="str">
        <f t="shared" si="23"/>
        <v>合計</v>
      </c>
    </row>
    <row r="98" spans="2:10">
      <c r="B98" s="229">
        <f>設定!J5</f>
        <v>0</v>
      </c>
      <c r="C98" s="234"/>
      <c r="D98" s="234"/>
      <c r="E98" s="234"/>
      <c r="F98" s="234"/>
      <c r="G98" s="234"/>
      <c r="H98" s="234"/>
      <c r="I98" s="234"/>
      <c r="J98" s="271">
        <f>SUM(C98:I98)</f>
        <v>0</v>
      </c>
    </row>
    <row r="99" spans="2:10">
      <c r="B99" s="230">
        <f>設定!J6</f>
        <v>0</v>
      </c>
      <c r="C99" s="235"/>
      <c r="D99" s="235"/>
      <c r="E99" s="235"/>
      <c r="F99" s="235"/>
      <c r="G99" s="235"/>
      <c r="H99" s="235"/>
      <c r="I99" s="235"/>
      <c r="J99" s="272">
        <f t="shared" ref="J99:J107" si="24">SUM(C99:I99)</f>
        <v>0</v>
      </c>
    </row>
    <row r="100" spans="2:10">
      <c r="B100" s="231">
        <f>設定!J7</f>
        <v>0</v>
      </c>
      <c r="C100" s="236"/>
      <c r="D100" s="236"/>
      <c r="E100" s="236"/>
      <c r="F100" s="236"/>
      <c r="G100" s="236"/>
      <c r="H100" s="236"/>
      <c r="I100" s="236"/>
      <c r="J100" s="273">
        <f t="shared" si="24"/>
        <v>0</v>
      </c>
    </row>
    <row r="101" spans="2:10">
      <c r="B101" s="230">
        <f>設定!J8</f>
        <v>0</v>
      </c>
      <c r="C101" s="235"/>
      <c r="D101" s="235"/>
      <c r="E101" s="235"/>
      <c r="F101" s="235"/>
      <c r="G101" s="235"/>
      <c r="H101" s="235"/>
      <c r="I101" s="235"/>
      <c r="J101" s="272">
        <f t="shared" si="24"/>
        <v>0</v>
      </c>
    </row>
    <row r="102" spans="2:10">
      <c r="B102" s="231">
        <f>設定!J9</f>
        <v>0</v>
      </c>
      <c r="C102" s="236"/>
      <c r="D102" s="236"/>
      <c r="E102" s="236"/>
      <c r="F102" s="236"/>
      <c r="G102" s="236"/>
      <c r="H102" s="236"/>
      <c r="I102" s="236"/>
      <c r="J102" s="273">
        <f t="shared" si="24"/>
        <v>0</v>
      </c>
    </row>
    <row r="103" spans="2:10">
      <c r="B103" s="230">
        <f>設定!J10</f>
        <v>0</v>
      </c>
      <c r="C103" s="235"/>
      <c r="D103" s="235"/>
      <c r="E103" s="235"/>
      <c r="F103" s="235"/>
      <c r="G103" s="235"/>
      <c r="H103" s="235"/>
      <c r="I103" s="235"/>
      <c r="J103" s="272">
        <f t="shared" si="24"/>
        <v>0</v>
      </c>
    </row>
    <row r="104" spans="2:10">
      <c r="B104" s="229">
        <f>設定!J11</f>
        <v>0</v>
      </c>
      <c r="C104" s="234"/>
      <c r="D104" s="234"/>
      <c r="E104" s="234"/>
      <c r="F104" s="234"/>
      <c r="G104" s="234"/>
      <c r="H104" s="234"/>
      <c r="I104" s="234"/>
      <c r="J104" s="271">
        <f t="shared" si="24"/>
        <v>0</v>
      </c>
    </row>
    <row r="105" spans="2:10">
      <c r="B105" s="240">
        <f>設定!J12</f>
        <v>0</v>
      </c>
      <c r="C105" s="235"/>
      <c r="D105" s="235"/>
      <c r="E105" s="235"/>
      <c r="F105" s="235"/>
      <c r="G105" s="235"/>
      <c r="H105" s="235"/>
      <c r="I105" s="235"/>
      <c r="J105" s="274">
        <f t="shared" si="24"/>
        <v>0</v>
      </c>
    </row>
    <row r="106" spans="2:10">
      <c r="B106" s="241">
        <f>設定!J13</f>
        <v>0</v>
      </c>
      <c r="C106" s="236"/>
      <c r="D106" s="236"/>
      <c r="E106" s="236"/>
      <c r="F106" s="236"/>
      <c r="G106" s="236"/>
      <c r="H106" s="236"/>
      <c r="I106" s="236"/>
      <c r="J106" s="275">
        <f t="shared" si="24"/>
        <v>0</v>
      </c>
    </row>
    <row r="107" spans="2:10">
      <c r="B107" s="240">
        <f>設定!J14</f>
        <v>0</v>
      </c>
      <c r="C107" s="235"/>
      <c r="D107" s="235"/>
      <c r="E107" s="235"/>
      <c r="F107" s="235"/>
      <c r="G107" s="235"/>
      <c r="H107" s="235"/>
      <c r="I107" s="235"/>
      <c r="J107" s="274">
        <f t="shared" si="24"/>
        <v>0</v>
      </c>
    </row>
    <row r="108" spans="2:10" ht="19.5" thickBot="1">
      <c r="B108" s="238" t="s">
        <v>45</v>
      </c>
      <c r="C108" s="239"/>
      <c r="D108" s="239"/>
      <c r="E108" s="239"/>
      <c r="F108" s="239"/>
      <c r="G108" s="239"/>
      <c r="H108" s="239"/>
      <c r="I108" s="239"/>
      <c r="J108" s="276"/>
    </row>
    <row r="109" spans="2:10" ht="19.5" thickBot="1">
      <c r="B109" s="237" t="s">
        <v>17</v>
      </c>
      <c r="C109" s="261">
        <f>SUM(C98:C107)</f>
        <v>0</v>
      </c>
      <c r="D109" s="261">
        <f t="shared" ref="D109:J109" si="25">SUM(D98:D107)</f>
        <v>0</v>
      </c>
      <c r="E109" s="261">
        <f t="shared" si="25"/>
        <v>0</v>
      </c>
      <c r="F109" s="261">
        <f t="shared" si="25"/>
        <v>0</v>
      </c>
      <c r="G109" s="261">
        <f t="shared" si="25"/>
        <v>0</v>
      </c>
      <c r="H109" s="261">
        <f t="shared" si="25"/>
        <v>0</v>
      </c>
      <c r="I109" s="261">
        <f t="shared" si="25"/>
        <v>0</v>
      </c>
      <c r="J109" s="262">
        <f t="shared" si="25"/>
        <v>0</v>
      </c>
    </row>
    <row r="110" spans="2:10" ht="8.25" customHeight="1" thickBot="1">
      <c r="B110" s="247">
        <v>1</v>
      </c>
      <c r="C110" s="120">
        <f>WEEKDAY(C111)</f>
        <v>6</v>
      </c>
      <c r="D110" s="120">
        <f t="shared" ref="D110:E110" si="26">WEEKDAY(D111)</f>
        <v>7</v>
      </c>
      <c r="E110" s="120">
        <f t="shared" si="26"/>
        <v>1</v>
      </c>
      <c r="F110" s="120"/>
      <c r="G110" s="120"/>
      <c r="H110" s="120"/>
      <c r="I110" s="120"/>
      <c r="J110" s="277"/>
    </row>
    <row r="111" spans="2:10" ht="21.75">
      <c r="B111" s="252" t="s">
        <v>51</v>
      </c>
      <c r="C111" s="259">
        <f>I96+1</f>
        <v>45247</v>
      </c>
      <c r="D111" s="259">
        <f t="shared" ref="D111:E111" si="27">C111+1</f>
        <v>45248</v>
      </c>
      <c r="E111" s="259">
        <f t="shared" si="27"/>
        <v>45249</v>
      </c>
      <c r="F111" s="259"/>
      <c r="G111" s="259"/>
      <c r="H111" s="259"/>
      <c r="I111" s="259"/>
      <c r="J111" s="269" t="s">
        <v>17</v>
      </c>
    </row>
    <row r="112" spans="2:10" ht="19.5" thickBot="1">
      <c r="B112" s="228" t="s">
        <v>50</v>
      </c>
      <c r="C112" s="260">
        <f t="shared" ref="C112:E112" si="28">C111</f>
        <v>45247</v>
      </c>
      <c r="D112" s="260">
        <f t="shared" si="28"/>
        <v>45248</v>
      </c>
      <c r="E112" s="260">
        <f t="shared" si="28"/>
        <v>45249</v>
      </c>
      <c r="F112" s="260"/>
      <c r="G112" s="260"/>
      <c r="H112" s="260"/>
      <c r="I112" s="260"/>
      <c r="J112" s="270" t="str">
        <f t="shared" ref="J112" si="29">J111</f>
        <v>合計</v>
      </c>
    </row>
    <row r="113" spans="2:10">
      <c r="B113" s="229">
        <f>設定!J5</f>
        <v>0</v>
      </c>
      <c r="C113" s="234"/>
      <c r="D113" s="234"/>
      <c r="E113" s="234"/>
      <c r="F113" s="234"/>
      <c r="G113" s="234"/>
      <c r="H113" s="234"/>
      <c r="I113" s="234"/>
      <c r="J113" s="271">
        <f>SUM(C113:I113)</f>
        <v>0</v>
      </c>
    </row>
    <row r="114" spans="2:10">
      <c r="B114" s="230">
        <f>設定!J6</f>
        <v>0</v>
      </c>
      <c r="C114" s="235"/>
      <c r="D114" s="235"/>
      <c r="E114" s="235"/>
      <c r="F114" s="235"/>
      <c r="G114" s="235"/>
      <c r="H114" s="235"/>
      <c r="I114" s="235"/>
      <c r="J114" s="272">
        <f t="shared" ref="J114:J122" si="30">SUM(C114:I114)</f>
        <v>0</v>
      </c>
    </row>
    <row r="115" spans="2:10">
      <c r="B115" s="231">
        <f>設定!J7</f>
        <v>0</v>
      </c>
      <c r="C115" s="236"/>
      <c r="D115" s="236"/>
      <c r="E115" s="236"/>
      <c r="F115" s="236"/>
      <c r="G115" s="236"/>
      <c r="H115" s="236"/>
      <c r="I115" s="236"/>
      <c r="J115" s="273">
        <f t="shared" si="30"/>
        <v>0</v>
      </c>
    </row>
    <row r="116" spans="2:10">
      <c r="B116" s="230">
        <f>設定!J8</f>
        <v>0</v>
      </c>
      <c r="C116" s="235"/>
      <c r="D116" s="235"/>
      <c r="E116" s="235"/>
      <c r="F116" s="235"/>
      <c r="G116" s="235"/>
      <c r="H116" s="235"/>
      <c r="I116" s="235"/>
      <c r="J116" s="272">
        <f t="shared" si="30"/>
        <v>0</v>
      </c>
    </row>
    <row r="117" spans="2:10">
      <c r="B117" s="231">
        <f>設定!J9</f>
        <v>0</v>
      </c>
      <c r="C117" s="236"/>
      <c r="D117" s="236"/>
      <c r="E117" s="236"/>
      <c r="F117" s="236"/>
      <c r="G117" s="236"/>
      <c r="H117" s="236"/>
      <c r="I117" s="236"/>
      <c r="J117" s="273">
        <f t="shared" si="30"/>
        <v>0</v>
      </c>
    </row>
    <row r="118" spans="2:10">
      <c r="B118" s="230">
        <f>設定!J10</f>
        <v>0</v>
      </c>
      <c r="C118" s="235"/>
      <c r="D118" s="235"/>
      <c r="E118" s="235"/>
      <c r="F118" s="235"/>
      <c r="G118" s="235"/>
      <c r="H118" s="235"/>
      <c r="I118" s="235"/>
      <c r="J118" s="272">
        <f t="shared" si="30"/>
        <v>0</v>
      </c>
    </row>
    <row r="119" spans="2:10">
      <c r="B119" s="229">
        <f>設定!J11</f>
        <v>0</v>
      </c>
      <c r="C119" s="234"/>
      <c r="D119" s="234"/>
      <c r="E119" s="234"/>
      <c r="F119" s="234"/>
      <c r="G119" s="234"/>
      <c r="H119" s="234"/>
      <c r="I119" s="234"/>
      <c r="J119" s="271">
        <f t="shared" si="30"/>
        <v>0</v>
      </c>
    </row>
    <row r="120" spans="2:10">
      <c r="B120" s="240">
        <f>設定!J12</f>
        <v>0</v>
      </c>
      <c r="C120" s="235"/>
      <c r="D120" s="235"/>
      <c r="E120" s="235"/>
      <c r="F120" s="235"/>
      <c r="G120" s="235"/>
      <c r="H120" s="235"/>
      <c r="I120" s="235"/>
      <c r="J120" s="274">
        <f t="shared" si="30"/>
        <v>0</v>
      </c>
    </row>
    <row r="121" spans="2:10">
      <c r="B121" s="241">
        <f>設定!J13</f>
        <v>0</v>
      </c>
      <c r="C121" s="236"/>
      <c r="D121" s="236"/>
      <c r="E121" s="236"/>
      <c r="F121" s="236"/>
      <c r="G121" s="236"/>
      <c r="H121" s="236"/>
      <c r="I121" s="236"/>
      <c r="J121" s="275">
        <f t="shared" si="30"/>
        <v>0</v>
      </c>
    </row>
    <row r="122" spans="2:10">
      <c r="B122" s="240">
        <f>設定!J14</f>
        <v>0</v>
      </c>
      <c r="C122" s="235"/>
      <c r="D122" s="235"/>
      <c r="E122" s="235"/>
      <c r="F122" s="235"/>
      <c r="G122" s="235"/>
      <c r="H122" s="235"/>
      <c r="I122" s="235"/>
      <c r="J122" s="274">
        <f t="shared" si="30"/>
        <v>0</v>
      </c>
    </row>
    <row r="123" spans="2:10" ht="19.5" thickBot="1">
      <c r="B123" s="238" t="s">
        <v>45</v>
      </c>
      <c r="C123" s="239"/>
      <c r="D123" s="239"/>
      <c r="E123" s="239"/>
      <c r="F123" s="239"/>
      <c r="G123" s="239"/>
      <c r="H123" s="239"/>
      <c r="I123" s="239"/>
      <c r="J123" s="276"/>
    </row>
    <row r="124" spans="2:10" ht="19.5" thickBot="1">
      <c r="B124" s="237" t="s">
        <v>17</v>
      </c>
      <c r="C124" s="261">
        <f>SUM(C113:C122)</f>
        <v>0</v>
      </c>
      <c r="D124" s="261">
        <f t="shared" ref="D124:J124" si="31">SUM(D113:D122)</f>
        <v>0</v>
      </c>
      <c r="E124" s="261">
        <f t="shared" si="31"/>
        <v>0</v>
      </c>
      <c r="F124" s="261">
        <f t="shared" si="31"/>
        <v>0</v>
      </c>
      <c r="G124" s="261">
        <f t="shared" si="31"/>
        <v>0</v>
      </c>
      <c r="H124" s="261">
        <f t="shared" si="31"/>
        <v>0</v>
      </c>
      <c r="I124" s="261">
        <f t="shared" si="31"/>
        <v>0</v>
      </c>
      <c r="J124" s="262">
        <f t="shared" si="31"/>
        <v>0</v>
      </c>
    </row>
  </sheetData>
  <sheetProtection selectLockedCells="1" autoFilter="0"/>
  <autoFilter ref="B51:J124" xr:uid="{E12D2844-317F-F04B-91AA-24B1507444E2}"/>
  <mergeCells count="11">
    <mergeCell ref="C32:D32"/>
    <mergeCell ref="B34:D34"/>
    <mergeCell ref="B35:D36"/>
    <mergeCell ref="F38:K38"/>
    <mergeCell ref="B4:C4"/>
    <mergeCell ref="D4:E4"/>
    <mergeCell ref="F4:G4"/>
    <mergeCell ref="H4:I4"/>
    <mergeCell ref="J4:K4"/>
    <mergeCell ref="B18:D18"/>
    <mergeCell ref="F18:K18"/>
  </mergeCells>
  <phoneticPr fontId="1"/>
  <conditionalFormatting sqref="D37:D42 D44:D49">
    <cfRule type="cellIs" dxfId="70" priority="65" operator="equal">
      <formula>0</formula>
    </cfRule>
  </conditionalFormatting>
  <conditionalFormatting sqref="D20:D29">
    <cfRule type="cellIs" dxfId="69" priority="64" operator="equal">
      <formula>0</formula>
    </cfRule>
  </conditionalFormatting>
  <conditionalFormatting sqref="E19">
    <cfRule type="cellIs" dxfId="68" priority="63" operator="equal">
      <formula>0</formula>
    </cfRule>
  </conditionalFormatting>
  <conditionalFormatting sqref="B613">
    <cfRule type="expression" dxfId="67" priority="57">
      <formula>$C612=1</formula>
    </cfRule>
  </conditionalFormatting>
  <conditionalFormatting sqref="C64:J64">
    <cfRule type="cellIs" dxfId="66" priority="30" operator="equal">
      <formula>0</formula>
    </cfRule>
    <cfRule type="cellIs" dxfId="65" priority="31" operator="equal">
      <formula>0</formula>
    </cfRule>
  </conditionalFormatting>
  <conditionalFormatting sqref="C51:J52">
    <cfRule type="expression" dxfId="64" priority="27">
      <formula>C$50=1</formula>
    </cfRule>
    <cfRule type="expression" dxfId="63" priority="28">
      <formula>C$50=7</formula>
    </cfRule>
    <cfRule type="expression" dxfId="62" priority="29">
      <formula>COUNTIF(祝日,C$51)=1</formula>
    </cfRule>
  </conditionalFormatting>
  <conditionalFormatting sqref="J53:J62">
    <cfRule type="cellIs" dxfId="61" priority="26" operator="equal">
      <formula>0</formula>
    </cfRule>
  </conditionalFormatting>
  <conditionalFormatting sqref="C79:J79">
    <cfRule type="cellIs" dxfId="60" priority="24" operator="equal">
      <formula>0</formula>
    </cfRule>
    <cfRule type="cellIs" dxfId="59" priority="25" operator="equal">
      <formula>0</formula>
    </cfRule>
  </conditionalFormatting>
  <conditionalFormatting sqref="C66:J67">
    <cfRule type="expression" dxfId="58" priority="21">
      <formula>C$50=1</formula>
    </cfRule>
    <cfRule type="expression" dxfId="57" priority="22">
      <formula>C$50=7</formula>
    </cfRule>
    <cfRule type="expression" dxfId="56" priority="23">
      <formula>COUNTIF(祝日,C$66)=1</formula>
    </cfRule>
  </conditionalFormatting>
  <conditionalFormatting sqref="J68:J77">
    <cfRule type="cellIs" dxfId="55" priority="20" operator="equal">
      <formula>0</formula>
    </cfRule>
  </conditionalFormatting>
  <conditionalFormatting sqref="C94:J94">
    <cfRule type="cellIs" dxfId="54" priority="18" operator="equal">
      <formula>0</formula>
    </cfRule>
    <cfRule type="cellIs" dxfId="53" priority="19" operator="equal">
      <formula>0</formula>
    </cfRule>
  </conditionalFormatting>
  <conditionalFormatting sqref="C81:J82">
    <cfRule type="expression" dxfId="52" priority="15">
      <formula>C$50=1</formula>
    </cfRule>
    <cfRule type="expression" dxfId="51" priority="16">
      <formula>C$50=7</formula>
    </cfRule>
    <cfRule type="expression" dxfId="50" priority="17">
      <formula>COUNTIF(祝日,C$81)=1</formula>
    </cfRule>
  </conditionalFormatting>
  <conditionalFormatting sqref="J83:J92">
    <cfRule type="cellIs" dxfId="49" priority="14" operator="equal">
      <formula>0</formula>
    </cfRule>
  </conditionalFormatting>
  <conditionalFormatting sqref="C109:J109">
    <cfRule type="cellIs" dxfId="48" priority="12" operator="equal">
      <formula>0</formula>
    </cfRule>
    <cfRule type="cellIs" dxfId="47" priority="13" operator="equal">
      <formula>0</formula>
    </cfRule>
  </conditionalFormatting>
  <conditionalFormatting sqref="C96:J97">
    <cfRule type="expression" dxfId="46" priority="9">
      <formula>C$50=1</formula>
    </cfRule>
    <cfRule type="expression" dxfId="45" priority="10">
      <formula>C$50=7</formula>
    </cfRule>
    <cfRule type="expression" dxfId="44" priority="11">
      <formula>COUNTIF(祝日,C$96)=1</formula>
    </cfRule>
  </conditionalFormatting>
  <conditionalFormatting sqref="J98:J107">
    <cfRule type="cellIs" dxfId="43" priority="8" operator="equal">
      <formula>0</formula>
    </cfRule>
  </conditionalFormatting>
  <conditionalFormatting sqref="C124:J124">
    <cfRule type="cellIs" dxfId="42" priority="6" operator="equal">
      <formula>0</formula>
    </cfRule>
    <cfRule type="cellIs" dxfId="41" priority="7" operator="equal">
      <formula>0</formula>
    </cfRule>
  </conditionalFormatting>
  <conditionalFormatting sqref="C111:J112">
    <cfRule type="expression" dxfId="40" priority="3">
      <formula>C$50=1</formula>
    </cfRule>
    <cfRule type="expression" dxfId="39" priority="4">
      <formula>C$50=7</formula>
    </cfRule>
    <cfRule type="expression" dxfId="38" priority="5">
      <formula>COUNTIF(祝日,C$111)=1</formula>
    </cfRule>
  </conditionalFormatting>
  <conditionalFormatting sqref="J113:J122">
    <cfRule type="cellIs" dxfId="37" priority="2" operator="equal">
      <formula>0</formula>
    </cfRule>
  </conditionalFormatting>
  <conditionalFormatting sqref="C16 E16 G16 I16 K16 C30:D30 C32:D32 B35:D36">
    <cfRule type="cellIs" dxfId="36" priority="1" operator="equal">
      <formula>0</formula>
    </cfRule>
  </conditionalFormatting>
  <pageMargins left="0.25" right="0.25" top="0.75" bottom="0.75" header="0.3" footer="0.3"/>
  <pageSetup paperSize="9" scale="82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083D4-7F33-4016-936A-A4B1C2E5ECB7}">
  <sheetPr>
    <tabColor theme="8" tint="0.59999389629810485"/>
    <pageSetUpPr fitToPage="1"/>
  </sheetPr>
  <dimension ref="B1:K124"/>
  <sheetViews>
    <sheetView showGridLines="0" zoomScaleNormal="100" workbookViewId="0">
      <selection activeCell="A2" sqref="A2"/>
    </sheetView>
  </sheetViews>
  <sheetFormatPr defaultColWidth="11" defaultRowHeight="18.75" outlineLevelRow="1"/>
  <cols>
    <col min="1" max="1" width="4.125" customWidth="1"/>
    <col min="2" max="11" width="10.625" customWidth="1"/>
    <col min="12" max="12" width="8.875" customWidth="1"/>
  </cols>
  <sheetData>
    <row r="1" spans="2:11" ht="12.75" customHeight="1"/>
    <row r="2" spans="2:11" ht="29.25" customHeight="1">
      <c r="B2" s="246" t="s">
        <v>179</v>
      </c>
      <c r="C2" s="210"/>
      <c r="D2" s="210"/>
      <c r="E2" s="210"/>
      <c r="F2" s="210"/>
      <c r="G2" s="210"/>
      <c r="H2" s="210"/>
      <c r="I2" s="210"/>
      <c r="J2" s="210"/>
      <c r="K2" s="210"/>
    </row>
    <row r="3" spans="2:11" ht="15" customHeight="1" thickBot="1"/>
    <row r="4" spans="2:11" outlineLevel="1">
      <c r="B4" s="344" t="s">
        <v>10</v>
      </c>
      <c r="C4" s="345"/>
      <c r="D4" s="344" t="s">
        <v>99</v>
      </c>
      <c r="E4" s="346"/>
      <c r="F4" s="345" t="s">
        <v>100</v>
      </c>
      <c r="G4" s="345"/>
      <c r="H4" s="344" t="s">
        <v>101</v>
      </c>
      <c r="I4" s="346"/>
      <c r="J4" s="345" t="s">
        <v>102</v>
      </c>
      <c r="K4" s="346"/>
    </row>
    <row r="5" spans="2:11" outlineLevel="1">
      <c r="B5" s="242" t="s">
        <v>11</v>
      </c>
      <c r="C5" s="243" t="s">
        <v>9</v>
      </c>
      <c r="D5" s="242" t="s">
        <v>11</v>
      </c>
      <c r="E5" s="244" t="s">
        <v>9</v>
      </c>
      <c r="F5" s="243" t="s">
        <v>11</v>
      </c>
      <c r="G5" s="243" t="s">
        <v>9</v>
      </c>
      <c r="H5" s="242" t="s">
        <v>19</v>
      </c>
      <c r="I5" s="244" t="s">
        <v>9</v>
      </c>
      <c r="J5" s="243" t="s">
        <v>19</v>
      </c>
      <c r="K5" s="244" t="s">
        <v>9</v>
      </c>
    </row>
    <row r="6" spans="2:11" outlineLevel="1">
      <c r="B6" s="211">
        <f>設定!B5</f>
        <v>0</v>
      </c>
      <c r="C6" s="248"/>
      <c r="D6" s="211">
        <f>設定!D5</f>
        <v>0</v>
      </c>
      <c r="E6" s="220"/>
      <c r="F6" s="249">
        <f>設定!F5</f>
        <v>0</v>
      </c>
      <c r="G6" s="248"/>
      <c r="H6" s="221"/>
      <c r="I6" s="220"/>
      <c r="J6" s="249">
        <f>設定!H5</f>
        <v>0</v>
      </c>
      <c r="K6" s="220"/>
    </row>
    <row r="7" spans="2:11" outlineLevel="1">
      <c r="B7" s="211">
        <f>設定!B6</f>
        <v>0</v>
      </c>
      <c r="C7" s="248"/>
      <c r="D7" s="211">
        <f>設定!D6</f>
        <v>0</v>
      </c>
      <c r="E7" s="220"/>
      <c r="F7" s="249">
        <f>設定!F6</f>
        <v>0</v>
      </c>
      <c r="G7" s="248"/>
      <c r="H7" s="221"/>
      <c r="I7" s="220"/>
      <c r="J7" s="249">
        <f>設定!H6</f>
        <v>0</v>
      </c>
      <c r="K7" s="220"/>
    </row>
    <row r="8" spans="2:11" outlineLevel="1">
      <c r="B8" s="211">
        <f>設定!B7</f>
        <v>0</v>
      </c>
      <c r="C8" s="248"/>
      <c r="D8" s="211">
        <f>設定!D7</f>
        <v>0</v>
      </c>
      <c r="E8" s="220"/>
      <c r="F8" s="249">
        <f>設定!F7</f>
        <v>0</v>
      </c>
      <c r="G8" s="248"/>
      <c r="H8" s="221"/>
      <c r="I8" s="220"/>
      <c r="J8" s="249">
        <f>設定!H7</f>
        <v>0</v>
      </c>
      <c r="K8" s="220"/>
    </row>
    <row r="9" spans="2:11" outlineLevel="1">
      <c r="B9" s="211">
        <f>設定!B8</f>
        <v>0</v>
      </c>
      <c r="C9" s="248"/>
      <c r="D9" s="211">
        <f>設定!D8</f>
        <v>0</v>
      </c>
      <c r="E9" s="220"/>
      <c r="F9" s="249">
        <f>設定!F8</f>
        <v>0</v>
      </c>
      <c r="G9" s="248"/>
      <c r="H9" s="221"/>
      <c r="I9" s="220"/>
      <c r="J9" s="249">
        <f>設定!H8</f>
        <v>0</v>
      </c>
      <c r="K9" s="220"/>
    </row>
    <row r="10" spans="2:11" outlineLevel="1">
      <c r="B10" s="211">
        <f>設定!B9</f>
        <v>0</v>
      </c>
      <c r="C10" s="248"/>
      <c r="D10" s="211">
        <f>設定!D9</f>
        <v>0</v>
      </c>
      <c r="E10" s="220"/>
      <c r="F10" s="249">
        <f>設定!F9</f>
        <v>0</v>
      </c>
      <c r="G10" s="248"/>
      <c r="H10" s="221"/>
      <c r="I10" s="220"/>
      <c r="J10" s="249">
        <f>設定!H9</f>
        <v>0</v>
      </c>
      <c r="K10" s="220"/>
    </row>
    <row r="11" spans="2:11" outlineLevel="1">
      <c r="B11" s="211">
        <f>設定!B10</f>
        <v>0</v>
      </c>
      <c r="C11" s="248"/>
      <c r="D11" s="211">
        <f>設定!D10</f>
        <v>0</v>
      </c>
      <c r="E11" s="220"/>
      <c r="F11" s="249">
        <f>設定!F10</f>
        <v>0</v>
      </c>
      <c r="G11" s="248"/>
      <c r="H11" s="221"/>
      <c r="I11" s="220"/>
      <c r="J11" s="249">
        <f>設定!H10</f>
        <v>0</v>
      </c>
      <c r="K11" s="220"/>
    </row>
    <row r="12" spans="2:11" outlineLevel="1">
      <c r="B12" s="211">
        <f>設定!B11</f>
        <v>0</v>
      </c>
      <c r="C12" s="248"/>
      <c r="D12" s="211">
        <f>設定!D11</f>
        <v>0</v>
      </c>
      <c r="E12" s="220"/>
      <c r="F12" s="249">
        <f>設定!F11</f>
        <v>0</v>
      </c>
      <c r="G12" s="248"/>
      <c r="H12" s="221"/>
      <c r="I12" s="220"/>
      <c r="J12" s="249">
        <f>設定!H11</f>
        <v>0</v>
      </c>
      <c r="K12" s="220"/>
    </row>
    <row r="13" spans="2:11" outlineLevel="1">
      <c r="B13" s="211">
        <f>設定!B12</f>
        <v>0</v>
      </c>
      <c r="C13" s="248"/>
      <c r="D13" s="211">
        <f>設定!D12</f>
        <v>0</v>
      </c>
      <c r="E13" s="220"/>
      <c r="F13" s="249">
        <f>設定!F12</f>
        <v>0</v>
      </c>
      <c r="G13" s="248"/>
      <c r="H13" s="221"/>
      <c r="I13" s="220"/>
      <c r="J13" s="249">
        <f>設定!H12</f>
        <v>0</v>
      </c>
      <c r="K13" s="220"/>
    </row>
    <row r="14" spans="2:11" outlineLevel="1">
      <c r="B14" s="211">
        <f>設定!B13</f>
        <v>0</v>
      </c>
      <c r="C14" s="248"/>
      <c r="D14" s="211">
        <f>設定!D13</f>
        <v>0</v>
      </c>
      <c r="E14" s="220"/>
      <c r="F14" s="249">
        <f>設定!F13</f>
        <v>0</v>
      </c>
      <c r="G14" s="248"/>
      <c r="H14" s="221"/>
      <c r="I14" s="220"/>
      <c r="J14" s="249">
        <f>設定!H13</f>
        <v>0</v>
      </c>
      <c r="K14" s="220"/>
    </row>
    <row r="15" spans="2:11" outlineLevel="1">
      <c r="B15" s="211">
        <f>設定!B14</f>
        <v>0</v>
      </c>
      <c r="C15" s="248"/>
      <c r="D15" s="211">
        <f>設定!D14</f>
        <v>0</v>
      </c>
      <c r="E15" s="220"/>
      <c r="F15" s="249">
        <f>設定!F14</f>
        <v>0</v>
      </c>
      <c r="G15" s="248"/>
      <c r="H15" s="221"/>
      <c r="I15" s="220"/>
      <c r="J15" s="249">
        <f>設定!H14</f>
        <v>0</v>
      </c>
      <c r="K15" s="220"/>
    </row>
    <row r="16" spans="2:11" ht="19.5" outlineLevel="1" thickBot="1">
      <c r="B16" s="264" t="s">
        <v>17</v>
      </c>
      <c r="C16" s="267">
        <f>SUM(C6:C15)</f>
        <v>0</v>
      </c>
      <c r="D16" s="264" t="s">
        <v>17</v>
      </c>
      <c r="E16" s="266">
        <f>SUM(E6:E15)</f>
        <v>0</v>
      </c>
      <c r="F16" s="268" t="s">
        <v>17</v>
      </c>
      <c r="G16" s="267">
        <f>SUM(G6:G15)</f>
        <v>0</v>
      </c>
      <c r="H16" s="264" t="s">
        <v>17</v>
      </c>
      <c r="I16" s="266">
        <f>SUM(I6:I15)</f>
        <v>0</v>
      </c>
      <c r="J16" s="268" t="s">
        <v>17</v>
      </c>
      <c r="K16" s="266">
        <f>SUM(K6:K15)</f>
        <v>0</v>
      </c>
    </row>
    <row r="17" spans="2:11" ht="19.5" outlineLevel="1" thickBot="1">
      <c r="B17" s="250"/>
      <c r="C17" s="251"/>
      <c r="D17" s="250"/>
      <c r="E17" s="251"/>
      <c r="F17" s="250"/>
      <c r="G17" s="251"/>
      <c r="H17" s="250"/>
      <c r="I17" s="251"/>
      <c r="J17" s="250"/>
      <c r="K17" s="251"/>
    </row>
    <row r="18" spans="2:11" ht="19.5" outlineLevel="1">
      <c r="B18" s="344" t="s">
        <v>103</v>
      </c>
      <c r="C18" s="345"/>
      <c r="D18" s="346"/>
      <c r="E18" s="212"/>
      <c r="F18" s="341" t="s">
        <v>138</v>
      </c>
      <c r="G18" s="342"/>
      <c r="H18" s="342"/>
      <c r="I18" s="342"/>
      <c r="J18" s="342"/>
      <c r="K18" s="343"/>
    </row>
    <row r="19" spans="2:11" outlineLevel="1">
      <c r="B19" s="242" t="s">
        <v>19</v>
      </c>
      <c r="C19" s="245" t="s">
        <v>40</v>
      </c>
      <c r="D19" s="244" t="s">
        <v>9</v>
      </c>
      <c r="E19" s="213"/>
      <c r="F19" s="285"/>
      <c r="G19" s="286" t="str">
        <f>DAY(C51)&amp;"-"&amp;DAY(I51)&amp;"日"</f>
        <v>20-26日</v>
      </c>
      <c r="H19" s="286" t="str">
        <f>DAY(C66)&amp;"-"&amp;DAY(I66)&amp;"日"</f>
        <v>27-3日</v>
      </c>
      <c r="I19" s="286" t="str">
        <f>DAY(C81)&amp;"-"&amp;DAY(I81)&amp;"日"</f>
        <v>4-10日</v>
      </c>
      <c r="J19" s="286" t="str">
        <f>DAY(C96)&amp;"-"&amp;DAY(I96)&amp;"日"</f>
        <v>11-17日</v>
      </c>
      <c r="K19" s="287" t="str">
        <f>DAY(C111)&amp;"-"&amp;DAY(D111)&amp;"日"</f>
        <v>18-19日</v>
      </c>
    </row>
    <row r="20" spans="2:11" outlineLevel="1">
      <c r="B20" s="211">
        <f>設定!J5</f>
        <v>0</v>
      </c>
      <c r="C20" s="255"/>
      <c r="D20" s="214">
        <f>SUM(J53,J68,J83,J98,J113)</f>
        <v>0</v>
      </c>
      <c r="F20" s="288">
        <f>設定!J5</f>
        <v>0</v>
      </c>
      <c r="G20" s="289">
        <f t="shared" ref="G20:G29" si="0">J53</f>
        <v>0</v>
      </c>
      <c r="H20" s="289">
        <f t="shared" ref="H20:H29" si="1">J68</f>
        <v>0</v>
      </c>
      <c r="I20" s="289">
        <f t="shared" ref="I20:I29" si="2">J83</f>
        <v>0</v>
      </c>
      <c r="J20" s="289">
        <f t="shared" ref="J20:J29" si="3">J98</f>
        <v>0</v>
      </c>
      <c r="K20" s="290">
        <f t="shared" ref="K20:K29" si="4">J113</f>
        <v>0</v>
      </c>
    </row>
    <row r="21" spans="2:11" outlineLevel="1">
      <c r="B21" s="211">
        <f>設定!J6</f>
        <v>0</v>
      </c>
      <c r="C21" s="255"/>
      <c r="D21" s="214">
        <f t="shared" ref="D21:D29" si="5">SUM(J54,J69,J84,J99,J114)</f>
        <v>0</v>
      </c>
      <c r="F21" s="288">
        <f>設定!J6</f>
        <v>0</v>
      </c>
      <c r="G21" s="289">
        <f t="shared" si="0"/>
        <v>0</v>
      </c>
      <c r="H21" s="289">
        <f t="shared" si="1"/>
        <v>0</v>
      </c>
      <c r="I21" s="289">
        <f t="shared" si="2"/>
        <v>0</v>
      </c>
      <c r="J21" s="289">
        <f t="shared" si="3"/>
        <v>0</v>
      </c>
      <c r="K21" s="290">
        <f t="shared" si="4"/>
        <v>0</v>
      </c>
    </row>
    <row r="22" spans="2:11" outlineLevel="1">
      <c r="B22" s="211">
        <f>設定!J7</f>
        <v>0</v>
      </c>
      <c r="C22" s="255"/>
      <c r="D22" s="214">
        <f t="shared" si="5"/>
        <v>0</v>
      </c>
      <c r="F22" s="288">
        <f>設定!J7</f>
        <v>0</v>
      </c>
      <c r="G22" s="289">
        <f t="shared" si="0"/>
        <v>0</v>
      </c>
      <c r="H22" s="289">
        <f t="shared" si="1"/>
        <v>0</v>
      </c>
      <c r="I22" s="289">
        <f t="shared" si="2"/>
        <v>0</v>
      </c>
      <c r="J22" s="289">
        <f t="shared" si="3"/>
        <v>0</v>
      </c>
      <c r="K22" s="290">
        <f t="shared" si="4"/>
        <v>0</v>
      </c>
    </row>
    <row r="23" spans="2:11" outlineLevel="1">
      <c r="B23" s="211">
        <f>設定!J8</f>
        <v>0</v>
      </c>
      <c r="C23" s="255"/>
      <c r="D23" s="214">
        <f t="shared" si="5"/>
        <v>0</v>
      </c>
      <c r="F23" s="288">
        <f>設定!J8</f>
        <v>0</v>
      </c>
      <c r="G23" s="289">
        <f t="shared" si="0"/>
        <v>0</v>
      </c>
      <c r="H23" s="289">
        <f t="shared" si="1"/>
        <v>0</v>
      </c>
      <c r="I23" s="289">
        <f t="shared" si="2"/>
        <v>0</v>
      </c>
      <c r="J23" s="289">
        <f t="shared" si="3"/>
        <v>0</v>
      </c>
      <c r="K23" s="290">
        <f t="shared" si="4"/>
        <v>0</v>
      </c>
    </row>
    <row r="24" spans="2:11" outlineLevel="1">
      <c r="B24" s="211">
        <f>設定!J9</f>
        <v>0</v>
      </c>
      <c r="C24" s="255"/>
      <c r="D24" s="214">
        <f t="shared" si="5"/>
        <v>0</v>
      </c>
      <c r="F24" s="288">
        <f>設定!J9</f>
        <v>0</v>
      </c>
      <c r="G24" s="289">
        <f t="shared" si="0"/>
        <v>0</v>
      </c>
      <c r="H24" s="289">
        <f t="shared" si="1"/>
        <v>0</v>
      </c>
      <c r="I24" s="289">
        <f t="shared" si="2"/>
        <v>0</v>
      </c>
      <c r="J24" s="289">
        <f t="shared" si="3"/>
        <v>0</v>
      </c>
      <c r="K24" s="290">
        <f t="shared" si="4"/>
        <v>0</v>
      </c>
    </row>
    <row r="25" spans="2:11" outlineLevel="1">
      <c r="B25" s="211">
        <f>設定!J10</f>
        <v>0</v>
      </c>
      <c r="C25" s="255"/>
      <c r="D25" s="214">
        <f t="shared" si="5"/>
        <v>0</v>
      </c>
      <c r="F25" s="288">
        <f>設定!J10</f>
        <v>0</v>
      </c>
      <c r="G25" s="289">
        <f t="shared" si="0"/>
        <v>0</v>
      </c>
      <c r="H25" s="289">
        <f t="shared" si="1"/>
        <v>0</v>
      </c>
      <c r="I25" s="289">
        <f t="shared" si="2"/>
        <v>0</v>
      </c>
      <c r="J25" s="289">
        <f t="shared" si="3"/>
        <v>0</v>
      </c>
      <c r="K25" s="290">
        <f t="shared" si="4"/>
        <v>0</v>
      </c>
    </row>
    <row r="26" spans="2:11" outlineLevel="1">
      <c r="B26" s="211">
        <f>設定!J11</f>
        <v>0</v>
      </c>
      <c r="C26" s="255"/>
      <c r="D26" s="214">
        <f t="shared" si="5"/>
        <v>0</v>
      </c>
      <c r="F26" s="288">
        <f>設定!J11</f>
        <v>0</v>
      </c>
      <c r="G26" s="289">
        <f t="shared" si="0"/>
        <v>0</v>
      </c>
      <c r="H26" s="289">
        <f t="shared" si="1"/>
        <v>0</v>
      </c>
      <c r="I26" s="289">
        <f t="shared" si="2"/>
        <v>0</v>
      </c>
      <c r="J26" s="289">
        <f t="shared" si="3"/>
        <v>0</v>
      </c>
      <c r="K26" s="290">
        <f t="shared" si="4"/>
        <v>0</v>
      </c>
    </row>
    <row r="27" spans="2:11" outlineLevel="1">
      <c r="B27" s="211">
        <f>設定!J12</f>
        <v>0</v>
      </c>
      <c r="C27" s="255"/>
      <c r="D27" s="214">
        <f t="shared" si="5"/>
        <v>0</v>
      </c>
      <c r="F27" s="288">
        <f>設定!J12</f>
        <v>0</v>
      </c>
      <c r="G27" s="289">
        <f t="shared" si="0"/>
        <v>0</v>
      </c>
      <c r="H27" s="289">
        <f t="shared" si="1"/>
        <v>0</v>
      </c>
      <c r="I27" s="289">
        <f t="shared" si="2"/>
        <v>0</v>
      </c>
      <c r="J27" s="289">
        <f t="shared" si="3"/>
        <v>0</v>
      </c>
      <c r="K27" s="290">
        <f t="shared" si="4"/>
        <v>0</v>
      </c>
    </row>
    <row r="28" spans="2:11" outlineLevel="1">
      <c r="B28" s="211">
        <f>設定!J13</f>
        <v>0</v>
      </c>
      <c r="C28" s="255"/>
      <c r="D28" s="214">
        <f t="shared" si="5"/>
        <v>0</v>
      </c>
      <c r="F28" s="288">
        <f>設定!J13</f>
        <v>0</v>
      </c>
      <c r="G28" s="289">
        <f t="shared" si="0"/>
        <v>0</v>
      </c>
      <c r="H28" s="289">
        <f t="shared" si="1"/>
        <v>0</v>
      </c>
      <c r="I28" s="289">
        <f t="shared" si="2"/>
        <v>0</v>
      </c>
      <c r="J28" s="289">
        <f t="shared" si="3"/>
        <v>0</v>
      </c>
      <c r="K28" s="290">
        <f t="shared" si="4"/>
        <v>0</v>
      </c>
    </row>
    <row r="29" spans="2:11" outlineLevel="1">
      <c r="B29" s="211">
        <f>設定!J14</f>
        <v>0</v>
      </c>
      <c r="C29" s="255"/>
      <c r="D29" s="214">
        <f t="shared" si="5"/>
        <v>0</v>
      </c>
      <c r="F29" s="288">
        <f>設定!J14</f>
        <v>0</v>
      </c>
      <c r="G29" s="289">
        <f t="shared" si="0"/>
        <v>0</v>
      </c>
      <c r="H29" s="289">
        <f t="shared" si="1"/>
        <v>0</v>
      </c>
      <c r="I29" s="289">
        <f t="shared" si="2"/>
        <v>0</v>
      </c>
      <c r="J29" s="289">
        <f t="shared" si="3"/>
        <v>0</v>
      </c>
      <c r="K29" s="290">
        <f t="shared" si="4"/>
        <v>0</v>
      </c>
    </row>
    <row r="30" spans="2:11" ht="19.5" outlineLevel="1" thickBot="1">
      <c r="B30" s="264" t="s">
        <v>17</v>
      </c>
      <c r="C30" s="265">
        <f>SUM(C20:C29)</f>
        <v>0</v>
      </c>
      <c r="D30" s="266">
        <f>SUM(D20:D29)</f>
        <v>0</v>
      </c>
      <c r="F30" s="285" t="s">
        <v>17</v>
      </c>
      <c r="G30" s="289">
        <f>J64</f>
        <v>0</v>
      </c>
      <c r="H30" s="289">
        <f>J79</f>
        <v>0</v>
      </c>
      <c r="I30" s="289">
        <f>J94</f>
        <v>0</v>
      </c>
      <c r="J30" s="289">
        <f>J109</f>
        <v>0</v>
      </c>
      <c r="K30" s="290">
        <f>J124</f>
        <v>0</v>
      </c>
    </row>
    <row r="31" spans="2:11" ht="19.5" outlineLevel="1" thickBot="1">
      <c r="F31" s="285"/>
      <c r="G31" s="286"/>
      <c r="H31" s="286"/>
      <c r="I31" s="286"/>
      <c r="J31" s="286"/>
      <c r="K31" s="287"/>
    </row>
    <row r="32" spans="2:11" ht="19.5" outlineLevel="1" thickBot="1">
      <c r="B32" s="263" t="s">
        <v>104</v>
      </c>
      <c r="C32" s="333">
        <f>特別費!P72</f>
        <v>0</v>
      </c>
      <c r="D32" s="334"/>
      <c r="F32" s="285"/>
      <c r="G32" s="286"/>
      <c r="H32" s="286"/>
      <c r="I32" s="286"/>
      <c r="J32" s="286"/>
      <c r="K32" s="287"/>
    </row>
    <row r="33" spans="2:11" ht="19.5" outlineLevel="1" thickBot="1">
      <c r="C33" s="209"/>
      <c r="D33" s="209"/>
      <c r="F33" s="285"/>
      <c r="G33" s="286"/>
      <c r="H33" s="286"/>
      <c r="I33" s="286"/>
      <c r="J33" s="286"/>
      <c r="K33" s="287"/>
    </row>
    <row r="34" spans="2:11" outlineLevel="1">
      <c r="B34" s="335" t="s">
        <v>139</v>
      </c>
      <c r="C34" s="336"/>
      <c r="D34" s="337"/>
      <c r="F34" s="285"/>
      <c r="G34" s="286"/>
      <c r="H34" s="286"/>
      <c r="I34" s="286"/>
      <c r="J34" s="286"/>
      <c r="K34" s="287"/>
    </row>
    <row r="35" spans="2:11" outlineLevel="1">
      <c r="B35" s="338">
        <f>D44-C44</f>
        <v>0</v>
      </c>
      <c r="C35" s="339"/>
      <c r="D35" s="340"/>
      <c r="F35" s="216"/>
      <c r="K35" s="217"/>
    </row>
    <row r="36" spans="2:11" ht="19.5" outlineLevel="1" thickBot="1">
      <c r="B36" s="338"/>
      <c r="C36" s="339"/>
      <c r="D36" s="340"/>
      <c r="F36" s="218"/>
      <c r="G36" s="219"/>
      <c r="H36" s="219"/>
      <c r="I36" s="219"/>
      <c r="J36" s="219"/>
      <c r="K36" s="215"/>
    </row>
    <row r="37" spans="2:11" ht="19.5" outlineLevel="1" thickBot="1">
      <c r="B37" s="256" t="s">
        <v>140</v>
      </c>
      <c r="C37" s="257"/>
      <c r="D37" s="258">
        <f>C16</f>
        <v>0</v>
      </c>
    </row>
    <row r="38" spans="2:11" ht="19.5" outlineLevel="1">
      <c r="B38" s="256" t="s">
        <v>141</v>
      </c>
      <c r="C38" s="257">
        <f>E16</f>
        <v>0</v>
      </c>
      <c r="D38" s="258"/>
      <c r="F38" s="341" t="s">
        <v>149</v>
      </c>
      <c r="G38" s="342"/>
      <c r="H38" s="342"/>
      <c r="I38" s="342"/>
      <c r="J38" s="342"/>
      <c r="K38" s="343"/>
    </row>
    <row r="39" spans="2:11" outlineLevel="1">
      <c r="B39" s="256" t="s">
        <v>142</v>
      </c>
      <c r="C39" s="257">
        <f>G16</f>
        <v>0</v>
      </c>
      <c r="D39" s="258"/>
      <c r="F39" s="216"/>
      <c r="K39" s="217"/>
    </row>
    <row r="40" spans="2:11" outlineLevel="1">
      <c r="B40" s="256" t="s">
        <v>46</v>
      </c>
      <c r="C40" s="254">
        <f>I16</f>
        <v>0</v>
      </c>
      <c r="D40" s="258"/>
      <c r="F40" s="216"/>
      <c r="K40" s="217"/>
    </row>
    <row r="41" spans="2:11" outlineLevel="1">
      <c r="B41" s="256" t="s">
        <v>143</v>
      </c>
      <c r="C41" s="257">
        <f>K16</f>
        <v>0</v>
      </c>
      <c r="D41" s="258"/>
      <c r="F41" s="216"/>
      <c r="K41" s="217"/>
    </row>
    <row r="42" spans="2:11" outlineLevel="1">
      <c r="B42" s="256" t="s">
        <v>144</v>
      </c>
      <c r="C42" s="257">
        <f>C32</f>
        <v>0</v>
      </c>
      <c r="D42" s="258"/>
      <c r="F42" s="216"/>
      <c r="K42" s="217"/>
    </row>
    <row r="43" spans="2:11" outlineLevel="1">
      <c r="B43" s="256" t="s">
        <v>145</v>
      </c>
      <c r="C43" s="257">
        <f>D30</f>
        <v>0</v>
      </c>
      <c r="D43" s="253"/>
      <c r="F43" s="216"/>
      <c r="K43" s="217"/>
    </row>
    <row r="44" spans="2:11" outlineLevel="1">
      <c r="B44" s="256" t="s">
        <v>146</v>
      </c>
      <c r="C44" s="257">
        <f>SUM(C38:C43)</f>
        <v>0</v>
      </c>
      <c r="D44" s="258">
        <f>D37</f>
        <v>0</v>
      </c>
      <c r="F44" s="216"/>
      <c r="K44" s="217"/>
    </row>
    <row r="45" spans="2:11" outlineLevel="1">
      <c r="B45" s="222"/>
      <c r="C45" s="223"/>
      <c r="D45" s="224"/>
      <c r="F45" s="216"/>
      <c r="K45" s="217"/>
    </row>
    <row r="46" spans="2:11" outlineLevel="1">
      <c r="B46" s="222"/>
      <c r="C46" s="223"/>
      <c r="D46" s="224"/>
      <c r="F46" s="216"/>
      <c r="K46" s="217"/>
    </row>
    <row r="47" spans="2:11" outlineLevel="1">
      <c r="B47" s="222"/>
      <c r="C47" s="223"/>
      <c r="D47" s="224"/>
      <c r="F47" s="216"/>
      <c r="K47" s="217"/>
    </row>
    <row r="48" spans="2:11" outlineLevel="1">
      <c r="B48" s="222"/>
      <c r="C48" s="223"/>
      <c r="D48" s="224"/>
      <c r="F48" s="216"/>
      <c r="K48" s="217"/>
    </row>
    <row r="49" spans="2:11" ht="19.5" outlineLevel="1" thickBot="1">
      <c r="B49" s="225"/>
      <c r="C49" s="226"/>
      <c r="D49" s="227"/>
      <c r="F49" s="218"/>
      <c r="G49" s="219"/>
      <c r="H49" s="219"/>
      <c r="I49" s="219"/>
      <c r="J49" s="219"/>
      <c r="K49" s="215"/>
    </row>
    <row r="50" spans="2:11" ht="19.5" thickBot="1">
      <c r="B50" s="247"/>
      <c r="C50" s="247">
        <f>WEEKDAY(C51)</f>
        <v>2</v>
      </c>
      <c r="D50" s="247">
        <f t="shared" ref="D50:I50" si="6">WEEKDAY(D51)</f>
        <v>3</v>
      </c>
      <c r="E50" s="247">
        <f t="shared" si="6"/>
        <v>4</v>
      </c>
      <c r="F50" s="247">
        <f t="shared" si="6"/>
        <v>5</v>
      </c>
      <c r="G50" s="247">
        <f t="shared" si="6"/>
        <v>6</v>
      </c>
      <c r="H50" s="247">
        <f t="shared" si="6"/>
        <v>7</v>
      </c>
      <c r="I50" s="247">
        <f t="shared" si="6"/>
        <v>1</v>
      </c>
    </row>
    <row r="51" spans="2:11" ht="21.75">
      <c r="B51" s="278" t="s">
        <v>51</v>
      </c>
      <c r="C51" s="232">
        <f>DATE(2023,11,設定!L5)</f>
        <v>45250</v>
      </c>
      <c r="D51" s="232">
        <f>C51+1</f>
        <v>45251</v>
      </c>
      <c r="E51" s="232">
        <f>D51+1</f>
        <v>45252</v>
      </c>
      <c r="F51" s="232">
        <f t="shared" ref="F51:I51" si="7">E51+1</f>
        <v>45253</v>
      </c>
      <c r="G51" s="232">
        <f t="shared" si="7"/>
        <v>45254</v>
      </c>
      <c r="H51" s="232">
        <f t="shared" si="7"/>
        <v>45255</v>
      </c>
      <c r="I51" s="232">
        <f t="shared" si="7"/>
        <v>45256</v>
      </c>
      <c r="J51" s="269" t="s">
        <v>17</v>
      </c>
    </row>
    <row r="52" spans="2:11" ht="19.5" thickBot="1">
      <c r="B52" s="228" t="s">
        <v>50</v>
      </c>
      <c r="C52" s="233">
        <f>C51</f>
        <v>45250</v>
      </c>
      <c r="D52" s="233">
        <f t="shared" ref="D52:J52" si="8">D51</f>
        <v>45251</v>
      </c>
      <c r="E52" s="233">
        <f t="shared" si="8"/>
        <v>45252</v>
      </c>
      <c r="F52" s="233">
        <f t="shared" si="8"/>
        <v>45253</v>
      </c>
      <c r="G52" s="233">
        <f t="shared" si="8"/>
        <v>45254</v>
      </c>
      <c r="H52" s="233">
        <f t="shared" si="8"/>
        <v>45255</v>
      </c>
      <c r="I52" s="233">
        <f t="shared" si="8"/>
        <v>45256</v>
      </c>
      <c r="J52" s="270" t="str">
        <f t="shared" si="8"/>
        <v>合計</v>
      </c>
    </row>
    <row r="53" spans="2:11">
      <c r="B53" s="229">
        <f>設定!J5</f>
        <v>0</v>
      </c>
      <c r="C53" s="234"/>
      <c r="D53" s="234"/>
      <c r="E53" s="234"/>
      <c r="F53" s="234"/>
      <c r="G53" s="234"/>
      <c r="H53" s="234"/>
      <c r="I53" s="234"/>
      <c r="J53" s="271">
        <f>SUM(C53:I53)</f>
        <v>0</v>
      </c>
    </row>
    <row r="54" spans="2:11">
      <c r="B54" s="230">
        <f>設定!J6</f>
        <v>0</v>
      </c>
      <c r="C54" s="235"/>
      <c r="D54" s="235"/>
      <c r="E54" s="235"/>
      <c r="F54" s="235"/>
      <c r="G54" s="235"/>
      <c r="H54" s="235"/>
      <c r="I54" s="235"/>
      <c r="J54" s="272">
        <f t="shared" ref="J54:J62" si="9">SUM(C54:I54)</f>
        <v>0</v>
      </c>
    </row>
    <row r="55" spans="2:11">
      <c r="B55" s="231">
        <f>設定!J7</f>
        <v>0</v>
      </c>
      <c r="C55" s="236"/>
      <c r="D55" s="236"/>
      <c r="E55" s="236"/>
      <c r="F55" s="236"/>
      <c r="G55" s="236"/>
      <c r="H55" s="236"/>
      <c r="I55" s="236"/>
      <c r="J55" s="273">
        <f t="shared" si="9"/>
        <v>0</v>
      </c>
    </row>
    <row r="56" spans="2:11">
      <c r="B56" s="230">
        <f>設定!J8</f>
        <v>0</v>
      </c>
      <c r="C56" s="235"/>
      <c r="D56" s="235"/>
      <c r="E56" s="235"/>
      <c r="F56" s="235"/>
      <c r="G56" s="235"/>
      <c r="H56" s="235"/>
      <c r="I56" s="235"/>
      <c r="J56" s="272">
        <f t="shared" si="9"/>
        <v>0</v>
      </c>
    </row>
    <row r="57" spans="2:11">
      <c r="B57" s="231">
        <f>設定!J9</f>
        <v>0</v>
      </c>
      <c r="C57" s="236"/>
      <c r="D57" s="236"/>
      <c r="E57" s="236"/>
      <c r="F57" s="236"/>
      <c r="G57" s="236"/>
      <c r="H57" s="236"/>
      <c r="I57" s="236"/>
      <c r="J57" s="273">
        <f t="shared" si="9"/>
        <v>0</v>
      </c>
    </row>
    <row r="58" spans="2:11">
      <c r="B58" s="230">
        <f>設定!J10</f>
        <v>0</v>
      </c>
      <c r="C58" s="235"/>
      <c r="D58" s="235"/>
      <c r="E58" s="235"/>
      <c r="F58" s="235"/>
      <c r="G58" s="235"/>
      <c r="H58" s="235"/>
      <c r="I58" s="235"/>
      <c r="J58" s="272">
        <f t="shared" si="9"/>
        <v>0</v>
      </c>
    </row>
    <row r="59" spans="2:11">
      <c r="B59" s="229">
        <f>設定!J11</f>
        <v>0</v>
      </c>
      <c r="C59" s="234"/>
      <c r="D59" s="234"/>
      <c r="E59" s="234"/>
      <c r="F59" s="234"/>
      <c r="G59" s="234"/>
      <c r="H59" s="234"/>
      <c r="I59" s="234"/>
      <c r="J59" s="271">
        <f t="shared" si="9"/>
        <v>0</v>
      </c>
    </row>
    <row r="60" spans="2:11">
      <c r="B60" s="240">
        <f>設定!J12</f>
        <v>0</v>
      </c>
      <c r="C60" s="235"/>
      <c r="D60" s="235"/>
      <c r="E60" s="235"/>
      <c r="F60" s="235"/>
      <c r="G60" s="235"/>
      <c r="H60" s="235"/>
      <c r="I60" s="235"/>
      <c r="J60" s="274">
        <f t="shared" si="9"/>
        <v>0</v>
      </c>
    </row>
    <row r="61" spans="2:11">
      <c r="B61" s="241">
        <f>設定!J13</f>
        <v>0</v>
      </c>
      <c r="C61" s="236"/>
      <c r="D61" s="236"/>
      <c r="E61" s="236"/>
      <c r="F61" s="236"/>
      <c r="G61" s="236"/>
      <c r="H61" s="236"/>
      <c r="I61" s="236"/>
      <c r="J61" s="275">
        <f t="shared" si="9"/>
        <v>0</v>
      </c>
    </row>
    <row r="62" spans="2:11">
      <c r="B62" s="240">
        <f>設定!J14</f>
        <v>0</v>
      </c>
      <c r="C62" s="235"/>
      <c r="D62" s="235"/>
      <c r="E62" s="235"/>
      <c r="F62" s="235"/>
      <c r="G62" s="235"/>
      <c r="H62" s="235"/>
      <c r="I62" s="235"/>
      <c r="J62" s="274">
        <f t="shared" si="9"/>
        <v>0</v>
      </c>
    </row>
    <row r="63" spans="2:11" ht="19.5" thickBot="1">
      <c r="B63" s="238" t="s">
        <v>45</v>
      </c>
      <c r="C63" s="239"/>
      <c r="D63" s="239"/>
      <c r="E63" s="239"/>
      <c r="F63" s="239"/>
      <c r="G63" s="239"/>
      <c r="H63" s="239"/>
      <c r="I63" s="239"/>
      <c r="J63" s="276"/>
    </row>
    <row r="64" spans="2:11" ht="19.5" thickBot="1">
      <c r="B64" s="237" t="s">
        <v>17</v>
      </c>
      <c r="C64" s="261">
        <f>SUM(C53:C62)</f>
        <v>0</v>
      </c>
      <c r="D64" s="261">
        <f>SUM(D53:D62)</f>
        <v>0</v>
      </c>
      <c r="E64" s="261">
        <f t="shared" ref="E64:J64" si="10">SUM(E53:E62)</f>
        <v>0</v>
      </c>
      <c r="F64" s="261">
        <f>SUM(F53:F62)</f>
        <v>0</v>
      </c>
      <c r="G64" s="261">
        <f t="shared" si="10"/>
        <v>0</v>
      </c>
      <c r="H64" s="261">
        <f>SUM(H53:H62)</f>
        <v>0</v>
      </c>
      <c r="I64" s="261">
        <f t="shared" si="10"/>
        <v>0</v>
      </c>
      <c r="J64" s="262">
        <f t="shared" si="10"/>
        <v>0</v>
      </c>
    </row>
    <row r="65" spans="2:10" ht="8.25" customHeight="1" thickBot="1">
      <c r="B65" s="247">
        <v>1</v>
      </c>
      <c r="C65" s="120">
        <f>WEEKDAY(C66)</f>
        <v>2</v>
      </c>
      <c r="D65" s="120">
        <f t="shared" ref="D65:I65" si="11">WEEKDAY(D66)</f>
        <v>3</v>
      </c>
      <c r="E65" s="120">
        <f t="shared" si="11"/>
        <v>4</v>
      </c>
      <c r="F65" s="120">
        <f t="shared" si="11"/>
        <v>5</v>
      </c>
      <c r="G65" s="120">
        <f t="shared" si="11"/>
        <v>6</v>
      </c>
      <c r="H65" s="120">
        <f t="shared" si="11"/>
        <v>7</v>
      </c>
      <c r="I65" s="120">
        <f t="shared" si="11"/>
        <v>1</v>
      </c>
      <c r="J65" s="277"/>
    </row>
    <row r="66" spans="2:10" ht="21.75">
      <c r="B66" s="252" t="s">
        <v>51</v>
      </c>
      <c r="C66" s="259">
        <f>I51+1</f>
        <v>45257</v>
      </c>
      <c r="D66" s="259">
        <f t="shared" ref="D66:I66" si="12">C66+1</f>
        <v>45258</v>
      </c>
      <c r="E66" s="259">
        <f t="shared" si="12"/>
        <v>45259</v>
      </c>
      <c r="F66" s="259">
        <f t="shared" si="12"/>
        <v>45260</v>
      </c>
      <c r="G66" s="259">
        <f t="shared" si="12"/>
        <v>45261</v>
      </c>
      <c r="H66" s="259">
        <f t="shared" si="12"/>
        <v>45262</v>
      </c>
      <c r="I66" s="259">
        <f t="shared" si="12"/>
        <v>45263</v>
      </c>
      <c r="J66" s="269" t="s">
        <v>17</v>
      </c>
    </row>
    <row r="67" spans="2:10" ht="19.5" thickBot="1">
      <c r="B67" s="228" t="s">
        <v>50</v>
      </c>
      <c r="C67" s="260">
        <f t="shared" ref="C67:J67" si="13">C66</f>
        <v>45257</v>
      </c>
      <c r="D67" s="260">
        <f t="shared" si="13"/>
        <v>45258</v>
      </c>
      <c r="E67" s="260">
        <f t="shared" si="13"/>
        <v>45259</v>
      </c>
      <c r="F67" s="260">
        <f t="shared" si="13"/>
        <v>45260</v>
      </c>
      <c r="G67" s="260">
        <f t="shared" si="13"/>
        <v>45261</v>
      </c>
      <c r="H67" s="260">
        <f t="shared" si="13"/>
        <v>45262</v>
      </c>
      <c r="I67" s="260">
        <f t="shared" si="13"/>
        <v>45263</v>
      </c>
      <c r="J67" s="270" t="str">
        <f t="shared" si="13"/>
        <v>合計</v>
      </c>
    </row>
    <row r="68" spans="2:10">
      <c r="B68" s="229">
        <f>設定!J5</f>
        <v>0</v>
      </c>
      <c r="C68" s="234"/>
      <c r="D68" s="234"/>
      <c r="E68" s="234"/>
      <c r="F68" s="234"/>
      <c r="G68" s="234"/>
      <c r="H68" s="234"/>
      <c r="I68" s="234"/>
      <c r="J68" s="271">
        <f>SUM(C68:I68)</f>
        <v>0</v>
      </c>
    </row>
    <row r="69" spans="2:10">
      <c r="B69" s="230">
        <f>設定!J6</f>
        <v>0</v>
      </c>
      <c r="C69" s="235"/>
      <c r="D69" s="235"/>
      <c r="E69" s="235"/>
      <c r="F69" s="235"/>
      <c r="G69" s="235"/>
      <c r="H69" s="235"/>
      <c r="I69" s="235"/>
      <c r="J69" s="272">
        <f t="shared" ref="J69:J77" si="14">SUM(C69:I69)</f>
        <v>0</v>
      </c>
    </row>
    <row r="70" spans="2:10">
      <c r="B70" s="231">
        <f>設定!J7</f>
        <v>0</v>
      </c>
      <c r="C70" s="236"/>
      <c r="D70" s="236"/>
      <c r="E70" s="236"/>
      <c r="F70" s="236"/>
      <c r="G70" s="236"/>
      <c r="H70" s="236"/>
      <c r="I70" s="236"/>
      <c r="J70" s="273">
        <f t="shared" si="14"/>
        <v>0</v>
      </c>
    </row>
    <row r="71" spans="2:10">
      <c r="B71" s="230">
        <f>設定!J8</f>
        <v>0</v>
      </c>
      <c r="C71" s="235"/>
      <c r="D71" s="235"/>
      <c r="E71" s="235"/>
      <c r="F71" s="235"/>
      <c r="G71" s="235"/>
      <c r="H71" s="235"/>
      <c r="I71" s="235"/>
      <c r="J71" s="272">
        <f t="shared" si="14"/>
        <v>0</v>
      </c>
    </row>
    <row r="72" spans="2:10">
      <c r="B72" s="231">
        <f>設定!J9</f>
        <v>0</v>
      </c>
      <c r="C72" s="236"/>
      <c r="D72" s="236"/>
      <c r="E72" s="236"/>
      <c r="F72" s="236"/>
      <c r="G72" s="236"/>
      <c r="H72" s="236"/>
      <c r="I72" s="236"/>
      <c r="J72" s="273">
        <f t="shared" si="14"/>
        <v>0</v>
      </c>
    </row>
    <row r="73" spans="2:10">
      <c r="B73" s="230">
        <f>設定!J10</f>
        <v>0</v>
      </c>
      <c r="C73" s="235"/>
      <c r="D73" s="235"/>
      <c r="E73" s="235"/>
      <c r="F73" s="235"/>
      <c r="G73" s="235"/>
      <c r="H73" s="235"/>
      <c r="I73" s="235"/>
      <c r="J73" s="272">
        <f t="shared" si="14"/>
        <v>0</v>
      </c>
    </row>
    <row r="74" spans="2:10">
      <c r="B74" s="229">
        <f>設定!J11</f>
        <v>0</v>
      </c>
      <c r="C74" s="234"/>
      <c r="D74" s="234"/>
      <c r="E74" s="234"/>
      <c r="F74" s="234"/>
      <c r="G74" s="234"/>
      <c r="H74" s="234"/>
      <c r="I74" s="234"/>
      <c r="J74" s="271">
        <f t="shared" si="14"/>
        <v>0</v>
      </c>
    </row>
    <row r="75" spans="2:10">
      <c r="B75" s="240">
        <f>設定!J12</f>
        <v>0</v>
      </c>
      <c r="C75" s="235"/>
      <c r="D75" s="235"/>
      <c r="E75" s="235"/>
      <c r="F75" s="235"/>
      <c r="G75" s="235"/>
      <c r="H75" s="235"/>
      <c r="I75" s="235"/>
      <c r="J75" s="274">
        <f t="shared" si="14"/>
        <v>0</v>
      </c>
    </row>
    <row r="76" spans="2:10">
      <c r="B76" s="241">
        <f>設定!J13</f>
        <v>0</v>
      </c>
      <c r="C76" s="236"/>
      <c r="D76" s="236"/>
      <c r="E76" s="236"/>
      <c r="F76" s="236"/>
      <c r="G76" s="236"/>
      <c r="H76" s="236"/>
      <c r="I76" s="236"/>
      <c r="J76" s="275">
        <f t="shared" si="14"/>
        <v>0</v>
      </c>
    </row>
    <row r="77" spans="2:10">
      <c r="B77" s="240">
        <f>設定!J14</f>
        <v>0</v>
      </c>
      <c r="C77" s="235"/>
      <c r="D77" s="235"/>
      <c r="E77" s="235"/>
      <c r="F77" s="235"/>
      <c r="G77" s="235"/>
      <c r="H77" s="235"/>
      <c r="I77" s="235"/>
      <c r="J77" s="274">
        <f t="shared" si="14"/>
        <v>0</v>
      </c>
    </row>
    <row r="78" spans="2:10" ht="19.5" thickBot="1">
      <c r="B78" s="238" t="s">
        <v>45</v>
      </c>
      <c r="C78" s="239"/>
      <c r="D78" s="239"/>
      <c r="E78" s="239"/>
      <c r="F78" s="239"/>
      <c r="G78" s="239"/>
      <c r="H78" s="239"/>
      <c r="I78" s="239"/>
      <c r="J78" s="276"/>
    </row>
    <row r="79" spans="2:10" ht="19.5" thickBot="1">
      <c r="B79" s="237" t="s">
        <v>17</v>
      </c>
      <c r="C79" s="261">
        <f>SUM(C68:C77)</f>
        <v>0</v>
      </c>
      <c r="D79" s="261">
        <f t="shared" ref="D79:J79" si="15">SUM(D68:D77)</f>
        <v>0</v>
      </c>
      <c r="E79" s="261">
        <f t="shared" si="15"/>
        <v>0</v>
      </c>
      <c r="F79" s="261">
        <f t="shared" si="15"/>
        <v>0</v>
      </c>
      <c r="G79" s="261">
        <f t="shared" si="15"/>
        <v>0</v>
      </c>
      <c r="H79" s="261">
        <f t="shared" si="15"/>
        <v>0</v>
      </c>
      <c r="I79" s="261">
        <f t="shared" si="15"/>
        <v>0</v>
      </c>
      <c r="J79" s="262">
        <f t="shared" si="15"/>
        <v>0</v>
      </c>
    </row>
    <row r="80" spans="2:10" ht="7.5" customHeight="1" thickBot="1">
      <c r="B80" s="247">
        <v>1</v>
      </c>
      <c r="C80" s="120">
        <f>WEEKDAY(C81)</f>
        <v>2</v>
      </c>
      <c r="D80" s="120">
        <f t="shared" ref="D80:I80" si="16">WEEKDAY(D81)</f>
        <v>3</v>
      </c>
      <c r="E80" s="120">
        <f t="shared" si="16"/>
        <v>4</v>
      </c>
      <c r="F80" s="120">
        <f t="shared" si="16"/>
        <v>5</v>
      </c>
      <c r="G80" s="120">
        <f t="shared" si="16"/>
        <v>6</v>
      </c>
      <c r="H80" s="120">
        <f t="shared" si="16"/>
        <v>7</v>
      </c>
      <c r="I80" s="120">
        <f t="shared" si="16"/>
        <v>1</v>
      </c>
      <c r="J80" s="277"/>
    </row>
    <row r="81" spans="2:10" ht="21.75">
      <c r="B81" s="252" t="s">
        <v>51</v>
      </c>
      <c r="C81" s="259">
        <f>I66+1</f>
        <v>45264</v>
      </c>
      <c r="D81" s="259">
        <f t="shared" ref="D81:I81" si="17">C81+1</f>
        <v>45265</v>
      </c>
      <c r="E81" s="259">
        <f t="shared" si="17"/>
        <v>45266</v>
      </c>
      <c r="F81" s="259">
        <f t="shared" si="17"/>
        <v>45267</v>
      </c>
      <c r="G81" s="259">
        <f t="shared" si="17"/>
        <v>45268</v>
      </c>
      <c r="H81" s="259">
        <f t="shared" si="17"/>
        <v>45269</v>
      </c>
      <c r="I81" s="259">
        <f t="shared" si="17"/>
        <v>45270</v>
      </c>
      <c r="J81" s="269" t="s">
        <v>17</v>
      </c>
    </row>
    <row r="82" spans="2:10" ht="19.5" thickBot="1">
      <c r="B82" s="228" t="s">
        <v>50</v>
      </c>
      <c r="C82" s="260">
        <f t="shared" ref="C82:J82" si="18">C81</f>
        <v>45264</v>
      </c>
      <c r="D82" s="260">
        <f t="shared" si="18"/>
        <v>45265</v>
      </c>
      <c r="E82" s="260">
        <f t="shared" si="18"/>
        <v>45266</v>
      </c>
      <c r="F82" s="260">
        <f t="shared" si="18"/>
        <v>45267</v>
      </c>
      <c r="G82" s="260">
        <f t="shared" si="18"/>
        <v>45268</v>
      </c>
      <c r="H82" s="260">
        <f t="shared" si="18"/>
        <v>45269</v>
      </c>
      <c r="I82" s="260">
        <f t="shared" si="18"/>
        <v>45270</v>
      </c>
      <c r="J82" s="270" t="str">
        <f t="shared" si="18"/>
        <v>合計</v>
      </c>
    </row>
    <row r="83" spans="2:10">
      <c r="B83" s="229">
        <f>設定!J5</f>
        <v>0</v>
      </c>
      <c r="C83" s="234"/>
      <c r="D83" s="234"/>
      <c r="E83" s="234"/>
      <c r="F83" s="234"/>
      <c r="G83" s="234"/>
      <c r="H83" s="234"/>
      <c r="I83" s="234"/>
      <c r="J83" s="271">
        <f>SUM(C83:I83)</f>
        <v>0</v>
      </c>
    </row>
    <row r="84" spans="2:10">
      <c r="B84" s="230">
        <f>設定!J6</f>
        <v>0</v>
      </c>
      <c r="C84" s="235"/>
      <c r="D84" s="235"/>
      <c r="E84" s="235"/>
      <c r="F84" s="235"/>
      <c r="G84" s="235"/>
      <c r="H84" s="235"/>
      <c r="I84" s="235"/>
      <c r="J84" s="272">
        <f t="shared" ref="J84:J92" si="19">SUM(C84:I84)</f>
        <v>0</v>
      </c>
    </row>
    <row r="85" spans="2:10">
      <c r="B85" s="231">
        <f>設定!J7</f>
        <v>0</v>
      </c>
      <c r="C85" s="236"/>
      <c r="D85" s="236"/>
      <c r="E85" s="236"/>
      <c r="F85" s="236"/>
      <c r="G85" s="236"/>
      <c r="H85" s="236"/>
      <c r="I85" s="236"/>
      <c r="J85" s="273">
        <f t="shared" si="19"/>
        <v>0</v>
      </c>
    </row>
    <row r="86" spans="2:10">
      <c r="B86" s="230">
        <f>設定!J8</f>
        <v>0</v>
      </c>
      <c r="C86" s="235"/>
      <c r="D86" s="235"/>
      <c r="E86" s="235"/>
      <c r="F86" s="235"/>
      <c r="G86" s="235"/>
      <c r="H86" s="235"/>
      <c r="I86" s="235"/>
      <c r="J86" s="272">
        <f t="shared" si="19"/>
        <v>0</v>
      </c>
    </row>
    <row r="87" spans="2:10">
      <c r="B87" s="231">
        <f>設定!J9</f>
        <v>0</v>
      </c>
      <c r="C87" s="236"/>
      <c r="D87" s="236"/>
      <c r="E87" s="236"/>
      <c r="F87" s="236"/>
      <c r="G87" s="236"/>
      <c r="H87" s="236"/>
      <c r="I87" s="236"/>
      <c r="J87" s="273">
        <f t="shared" si="19"/>
        <v>0</v>
      </c>
    </row>
    <row r="88" spans="2:10">
      <c r="B88" s="230">
        <f>設定!J10</f>
        <v>0</v>
      </c>
      <c r="C88" s="235"/>
      <c r="D88" s="235"/>
      <c r="E88" s="235"/>
      <c r="F88" s="235"/>
      <c r="G88" s="235"/>
      <c r="H88" s="235"/>
      <c r="I88" s="235"/>
      <c r="J88" s="272">
        <f t="shared" si="19"/>
        <v>0</v>
      </c>
    </row>
    <row r="89" spans="2:10">
      <c r="B89" s="229">
        <f>設定!J11</f>
        <v>0</v>
      </c>
      <c r="C89" s="234"/>
      <c r="D89" s="234"/>
      <c r="E89" s="234"/>
      <c r="F89" s="234"/>
      <c r="G89" s="234"/>
      <c r="H89" s="234"/>
      <c r="I89" s="234"/>
      <c r="J89" s="271">
        <f t="shared" si="19"/>
        <v>0</v>
      </c>
    </row>
    <row r="90" spans="2:10">
      <c r="B90" s="240">
        <f>設定!J12</f>
        <v>0</v>
      </c>
      <c r="C90" s="235"/>
      <c r="D90" s="235"/>
      <c r="E90" s="235"/>
      <c r="F90" s="235"/>
      <c r="G90" s="235"/>
      <c r="H90" s="235"/>
      <c r="I90" s="235"/>
      <c r="J90" s="274">
        <f t="shared" si="19"/>
        <v>0</v>
      </c>
    </row>
    <row r="91" spans="2:10">
      <c r="B91" s="241">
        <f>設定!J13</f>
        <v>0</v>
      </c>
      <c r="C91" s="236"/>
      <c r="D91" s="236"/>
      <c r="E91" s="236"/>
      <c r="F91" s="236"/>
      <c r="G91" s="236"/>
      <c r="H91" s="236"/>
      <c r="I91" s="236"/>
      <c r="J91" s="275">
        <f t="shared" si="19"/>
        <v>0</v>
      </c>
    </row>
    <row r="92" spans="2:10">
      <c r="B92" s="240">
        <f>設定!J14</f>
        <v>0</v>
      </c>
      <c r="C92" s="235"/>
      <c r="D92" s="235"/>
      <c r="E92" s="235"/>
      <c r="F92" s="235"/>
      <c r="G92" s="235"/>
      <c r="H92" s="235"/>
      <c r="I92" s="235"/>
      <c r="J92" s="274">
        <f t="shared" si="19"/>
        <v>0</v>
      </c>
    </row>
    <row r="93" spans="2:10" ht="19.5" thickBot="1">
      <c r="B93" s="238" t="s">
        <v>45</v>
      </c>
      <c r="C93" s="239"/>
      <c r="D93" s="239"/>
      <c r="E93" s="239"/>
      <c r="F93" s="239"/>
      <c r="G93" s="239"/>
      <c r="H93" s="239"/>
      <c r="I93" s="239"/>
      <c r="J93" s="276"/>
    </row>
    <row r="94" spans="2:10" ht="19.5" thickBot="1">
      <c r="B94" s="237" t="s">
        <v>17</v>
      </c>
      <c r="C94" s="261">
        <f>SUM(C83:C92)</f>
        <v>0</v>
      </c>
      <c r="D94" s="261">
        <f t="shared" ref="D94:J94" si="20">SUM(D83:D92)</f>
        <v>0</v>
      </c>
      <c r="E94" s="261">
        <f t="shared" si="20"/>
        <v>0</v>
      </c>
      <c r="F94" s="261">
        <f t="shared" si="20"/>
        <v>0</v>
      </c>
      <c r="G94" s="261">
        <f t="shared" si="20"/>
        <v>0</v>
      </c>
      <c r="H94" s="261">
        <f t="shared" si="20"/>
        <v>0</v>
      </c>
      <c r="I94" s="261">
        <f t="shared" si="20"/>
        <v>0</v>
      </c>
      <c r="J94" s="262">
        <f t="shared" si="20"/>
        <v>0</v>
      </c>
    </row>
    <row r="95" spans="2:10" ht="8.25" customHeight="1" thickBot="1">
      <c r="B95" s="247">
        <v>1</v>
      </c>
      <c r="C95" s="120">
        <f>WEEKDAY(C96)</f>
        <v>2</v>
      </c>
      <c r="D95" s="120">
        <f t="shared" ref="D95:I95" si="21">WEEKDAY(D96)</f>
        <v>3</v>
      </c>
      <c r="E95" s="120">
        <f t="shared" si="21"/>
        <v>4</v>
      </c>
      <c r="F95" s="120">
        <f t="shared" si="21"/>
        <v>5</v>
      </c>
      <c r="G95" s="120">
        <f t="shared" si="21"/>
        <v>6</v>
      </c>
      <c r="H95" s="120">
        <f t="shared" si="21"/>
        <v>7</v>
      </c>
      <c r="I95" s="120">
        <f t="shared" si="21"/>
        <v>1</v>
      </c>
      <c r="J95" s="277"/>
    </row>
    <row r="96" spans="2:10" ht="21.75">
      <c r="B96" s="252" t="s">
        <v>51</v>
      </c>
      <c r="C96" s="259">
        <f>I81+1</f>
        <v>45271</v>
      </c>
      <c r="D96" s="259">
        <f t="shared" ref="D96:I96" si="22">C96+1</f>
        <v>45272</v>
      </c>
      <c r="E96" s="259">
        <f t="shared" si="22"/>
        <v>45273</v>
      </c>
      <c r="F96" s="259">
        <f t="shared" si="22"/>
        <v>45274</v>
      </c>
      <c r="G96" s="259">
        <f t="shared" si="22"/>
        <v>45275</v>
      </c>
      <c r="H96" s="259">
        <f t="shared" si="22"/>
        <v>45276</v>
      </c>
      <c r="I96" s="259">
        <f t="shared" si="22"/>
        <v>45277</v>
      </c>
      <c r="J96" s="269" t="s">
        <v>17</v>
      </c>
    </row>
    <row r="97" spans="2:10" ht="19.5" thickBot="1">
      <c r="B97" s="228" t="s">
        <v>50</v>
      </c>
      <c r="C97" s="260">
        <f t="shared" ref="C97:J97" si="23">C96</f>
        <v>45271</v>
      </c>
      <c r="D97" s="260">
        <f t="shared" si="23"/>
        <v>45272</v>
      </c>
      <c r="E97" s="260">
        <f t="shared" si="23"/>
        <v>45273</v>
      </c>
      <c r="F97" s="260">
        <f t="shared" si="23"/>
        <v>45274</v>
      </c>
      <c r="G97" s="260">
        <f t="shared" si="23"/>
        <v>45275</v>
      </c>
      <c r="H97" s="260">
        <f t="shared" si="23"/>
        <v>45276</v>
      </c>
      <c r="I97" s="260">
        <f t="shared" si="23"/>
        <v>45277</v>
      </c>
      <c r="J97" s="270" t="str">
        <f t="shared" si="23"/>
        <v>合計</v>
      </c>
    </row>
    <row r="98" spans="2:10">
      <c r="B98" s="229">
        <f>設定!J5</f>
        <v>0</v>
      </c>
      <c r="C98" s="234"/>
      <c r="D98" s="234"/>
      <c r="E98" s="234"/>
      <c r="F98" s="234"/>
      <c r="G98" s="234"/>
      <c r="H98" s="234"/>
      <c r="I98" s="234"/>
      <c r="J98" s="271">
        <f>SUM(C98:I98)</f>
        <v>0</v>
      </c>
    </row>
    <row r="99" spans="2:10">
      <c r="B99" s="230">
        <f>設定!J6</f>
        <v>0</v>
      </c>
      <c r="C99" s="235"/>
      <c r="D99" s="235"/>
      <c r="E99" s="235"/>
      <c r="F99" s="235"/>
      <c r="G99" s="235"/>
      <c r="H99" s="235"/>
      <c r="I99" s="235"/>
      <c r="J99" s="272">
        <f t="shared" ref="J99:J107" si="24">SUM(C99:I99)</f>
        <v>0</v>
      </c>
    </row>
    <row r="100" spans="2:10">
      <c r="B100" s="231">
        <f>設定!J7</f>
        <v>0</v>
      </c>
      <c r="C100" s="236"/>
      <c r="D100" s="236"/>
      <c r="E100" s="236"/>
      <c r="F100" s="236"/>
      <c r="G100" s="236"/>
      <c r="H100" s="236"/>
      <c r="I100" s="236"/>
      <c r="J100" s="273">
        <f t="shared" si="24"/>
        <v>0</v>
      </c>
    </row>
    <row r="101" spans="2:10">
      <c r="B101" s="230">
        <f>設定!J8</f>
        <v>0</v>
      </c>
      <c r="C101" s="235"/>
      <c r="D101" s="235"/>
      <c r="E101" s="235"/>
      <c r="F101" s="235"/>
      <c r="G101" s="235"/>
      <c r="H101" s="235"/>
      <c r="I101" s="235"/>
      <c r="J101" s="272">
        <f t="shared" si="24"/>
        <v>0</v>
      </c>
    </row>
    <row r="102" spans="2:10">
      <c r="B102" s="231">
        <f>設定!J9</f>
        <v>0</v>
      </c>
      <c r="C102" s="236"/>
      <c r="D102" s="236"/>
      <c r="E102" s="236"/>
      <c r="F102" s="236"/>
      <c r="G102" s="236"/>
      <c r="H102" s="236"/>
      <c r="I102" s="236"/>
      <c r="J102" s="273">
        <f t="shared" si="24"/>
        <v>0</v>
      </c>
    </row>
    <row r="103" spans="2:10">
      <c r="B103" s="230">
        <f>設定!J10</f>
        <v>0</v>
      </c>
      <c r="C103" s="235"/>
      <c r="D103" s="235"/>
      <c r="E103" s="235"/>
      <c r="F103" s="235"/>
      <c r="G103" s="235"/>
      <c r="H103" s="235"/>
      <c r="I103" s="235"/>
      <c r="J103" s="272">
        <f t="shared" si="24"/>
        <v>0</v>
      </c>
    </row>
    <row r="104" spans="2:10">
      <c r="B104" s="229">
        <f>設定!J11</f>
        <v>0</v>
      </c>
      <c r="C104" s="234"/>
      <c r="D104" s="234"/>
      <c r="E104" s="234"/>
      <c r="F104" s="234"/>
      <c r="G104" s="234"/>
      <c r="H104" s="234"/>
      <c r="I104" s="234"/>
      <c r="J104" s="271">
        <f t="shared" si="24"/>
        <v>0</v>
      </c>
    </row>
    <row r="105" spans="2:10">
      <c r="B105" s="240">
        <f>設定!J12</f>
        <v>0</v>
      </c>
      <c r="C105" s="235"/>
      <c r="D105" s="235"/>
      <c r="E105" s="235"/>
      <c r="F105" s="235"/>
      <c r="G105" s="235"/>
      <c r="H105" s="235"/>
      <c r="I105" s="235"/>
      <c r="J105" s="274">
        <f t="shared" si="24"/>
        <v>0</v>
      </c>
    </row>
    <row r="106" spans="2:10">
      <c r="B106" s="241">
        <f>設定!J13</f>
        <v>0</v>
      </c>
      <c r="C106" s="236"/>
      <c r="D106" s="236"/>
      <c r="E106" s="236"/>
      <c r="F106" s="236"/>
      <c r="G106" s="236"/>
      <c r="H106" s="236"/>
      <c r="I106" s="236"/>
      <c r="J106" s="275">
        <f t="shared" si="24"/>
        <v>0</v>
      </c>
    </row>
    <row r="107" spans="2:10">
      <c r="B107" s="240">
        <f>設定!J14</f>
        <v>0</v>
      </c>
      <c r="C107" s="235"/>
      <c r="D107" s="235"/>
      <c r="E107" s="235"/>
      <c r="F107" s="235"/>
      <c r="G107" s="235"/>
      <c r="H107" s="235"/>
      <c r="I107" s="235"/>
      <c r="J107" s="274">
        <f t="shared" si="24"/>
        <v>0</v>
      </c>
    </row>
    <row r="108" spans="2:10" ht="19.5" thickBot="1">
      <c r="B108" s="238" t="s">
        <v>45</v>
      </c>
      <c r="C108" s="239"/>
      <c r="D108" s="239"/>
      <c r="E108" s="239"/>
      <c r="F108" s="239"/>
      <c r="G108" s="239"/>
      <c r="H108" s="239"/>
      <c r="I108" s="239"/>
      <c r="J108" s="276"/>
    </row>
    <row r="109" spans="2:10" ht="19.5" thickBot="1">
      <c r="B109" s="237" t="s">
        <v>17</v>
      </c>
      <c r="C109" s="261">
        <f>SUM(C98:C107)</f>
        <v>0</v>
      </c>
      <c r="D109" s="261">
        <f t="shared" ref="D109:J109" si="25">SUM(D98:D107)</f>
        <v>0</v>
      </c>
      <c r="E109" s="261">
        <f t="shared" si="25"/>
        <v>0</v>
      </c>
      <c r="F109" s="261">
        <f t="shared" si="25"/>
        <v>0</v>
      </c>
      <c r="G109" s="261">
        <f t="shared" si="25"/>
        <v>0</v>
      </c>
      <c r="H109" s="261">
        <f t="shared" si="25"/>
        <v>0</v>
      </c>
      <c r="I109" s="261">
        <f t="shared" si="25"/>
        <v>0</v>
      </c>
      <c r="J109" s="262">
        <f t="shared" si="25"/>
        <v>0</v>
      </c>
    </row>
    <row r="110" spans="2:10" ht="8.25" customHeight="1" thickBot="1">
      <c r="B110" s="247">
        <v>1</v>
      </c>
      <c r="C110" s="120">
        <f>WEEKDAY(C111)</f>
        <v>2</v>
      </c>
      <c r="D110" s="120">
        <f t="shared" ref="D110:E110" si="26">WEEKDAY(D111)</f>
        <v>3</v>
      </c>
      <c r="E110" s="120">
        <f t="shared" si="26"/>
        <v>7</v>
      </c>
      <c r="F110" s="120"/>
      <c r="G110" s="120"/>
      <c r="H110" s="120"/>
      <c r="I110" s="120"/>
      <c r="J110" s="277"/>
    </row>
    <row r="111" spans="2:10" ht="21.75">
      <c r="B111" s="252" t="s">
        <v>51</v>
      </c>
      <c r="C111" s="259">
        <f>I96+1</f>
        <v>45278</v>
      </c>
      <c r="D111" s="259">
        <f t="shared" ref="D111" si="27">C111+1</f>
        <v>45279</v>
      </c>
      <c r="E111" s="259"/>
      <c r="F111" s="259"/>
      <c r="G111" s="259"/>
      <c r="H111" s="259"/>
      <c r="I111" s="259"/>
      <c r="J111" s="269" t="s">
        <v>17</v>
      </c>
    </row>
    <row r="112" spans="2:10" ht="19.5" thickBot="1">
      <c r="B112" s="228" t="s">
        <v>50</v>
      </c>
      <c r="C112" s="260">
        <f t="shared" ref="C112:D112" si="28">C111</f>
        <v>45278</v>
      </c>
      <c r="D112" s="260">
        <f t="shared" si="28"/>
        <v>45279</v>
      </c>
      <c r="E112" s="260"/>
      <c r="F112" s="260"/>
      <c r="G112" s="260"/>
      <c r="H112" s="260"/>
      <c r="I112" s="260"/>
      <c r="J112" s="270" t="str">
        <f t="shared" ref="J112" si="29">J111</f>
        <v>合計</v>
      </c>
    </row>
    <row r="113" spans="2:10">
      <c r="B113" s="229">
        <f>設定!J5</f>
        <v>0</v>
      </c>
      <c r="C113" s="234"/>
      <c r="D113" s="234"/>
      <c r="E113" s="234"/>
      <c r="F113" s="234"/>
      <c r="G113" s="234"/>
      <c r="H113" s="234"/>
      <c r="I113" s="234"/>
      <c r="J113" s="271">
        <f>SUM(C113:I113)</f>
        <v>0</v>
      </c>
    </row>
    <row r="114" spans="2:10">
      <c r="B114" s="230">
        <f>設定!J6</f>
        <v>0</v>
      </c>
      <c r="C114" s="235"/>
      <c r="D114" s="235"/>
      <c r="E114" s="235"/>
      <c r="F114" s="235"/>
      <c r="G114" s="235"/>
      <c r="H114" s="235"/>
      <c r="I114" s="235"/>
      <c r="J114" s="272">
        <f t="shared" ref="J114:J122" si="30">SUM(C114:I114)</f>
        <v>0</v>
      </c>
    </row>
    <row r="115" spans="2:10">
      <c r="B115" s="231">
        <f>設定!J7</f>
        <v>0</v>
      </c>
      <c r="C115" s="236"/>
      <c r="D115" s="236"/>
      <c r="E115" s="236"/>
      <c r="F115" s="236"/>
      <c r="G115" s="236"/>
      <c r="H115" s="236"/>
      <c r="I115" s="236"/>
      <c r="J115" s="273">
        <f t="shared" si="30"/>
        <v>0</v>
      </c>
    </row>
    <row r="116" spans="2:10">
      <c r="B116" s="230">
        <f>設定!J8</f>
        <v>0</v>
      </c>
      <c r="C116" s="235"/>
      <c r="D116" s="235"/>
      <c r="E116" s="235"/>
      <c r="F116" s="235"/>
      <c r="G116" s="235"/>
      <c r="H116" s="235"/>
      <c r="I116" s="235"/>
      <c r="J116" s="272">
        <f t="shared" si="30"/>
        <v>0</v>
      </c>
    </row>
    <row r="117" spans="2:10">
      <c r="B117" s="231">
        <f>設定!J9</f>
        <v>0</v>
      </c>
      <c r="C117" s="236"/>
      <c r="D117" s="236"/>
      <c r="E117" s="236"/>
      <c r="F117" s="236"/>
      <c r="G117" s="236"/>
      <c r="H117" s="236"/>
      <c r="I117" s="236"/>
      <c r="J117" s="273">
        <f t="shared" si="30"/>
        <v>0</v>
      </c>
    </row>
    <row r="118" spans="2:10">
      <c r="B118" s="230">
        <f>設定!J10</f>
        <v>0</v>
      </c>
      <c r="C118" s="235"/>
      <c r="D118" s="235"/>
      <c r="E118" s="235"/>
      <c r="F118" s="235"/>
      <c r="G118" s="235"/>
      <c r="H118" s="235"/>
      <c r="I118" s="235"/>
      <c r="J118" s="272">
        <f t="shared" si="30"/>
        <v>0</v>
      </c>
    </row>
    <row r="119" spans="2:10">
      <c r="B119" s="229">
        <f>設定!J11</f>
        <v>0</v>
      </c>
      <c r="C119" s="234"/>
      <c r="D119" s="234"/>
      <c r="E119" s="234"/>
      <c r="F119" s="234"/>
      <c r="G119" s="234"/>
      <c r="H119" s="234"/>
      <c r="I119" s="234"/>
      <c r="J119" s="271">
        <f t="shared" si="30"/>
        <v>0</v>
      </c>
    </row>
    <row r="120" spans="2:10">
      <c r="B120" s="240">
        <f>設定!J12</f>
        <v>0</v>
      </c>
      <c r="C120" s="235"/>
      <c r="D120" s="235"/>
      <c r="E120" s="235"/>
      <c r="F120" s="235"/>
      <c r="G120" s="235"/>
      <c r="H120" s="235"/>
      <c r="I120" s="235"/>
      <c r="J120" s="274">
        <f t="shared" si="30"/>
        <v>0</v>
      </c>
    </row>
    <row r="121" spans="2:10">
      <c r="B121" s="241">
        <f>設定!J13</f>
        <v>0</v>
      </c>
      <c r="C121" s="236"/>
      <c r="D121" s="236"/>
      <c r="E121" s="236"/>
      <c r="F121" s="236"/>
      <c r="G121" s="236"/>
      <c r="H121" s="236"/>
      <c r="I121" s="236"/>
      <c r="J121" s="275">
        <f t="shared" si="30"/>
        <v>0</v>
      </c>
    </row>
    <row r="122" spans="2:10">
      <c r="B122" s="240">
        <f>設定!J14</f>
        <v>0</v>
      </c>
      <c r="C122" s="235"/>
      <c r="D122" s="235"/>
      <c r="E122" s="235"/>
      <c r="F122" s="235"/>
      <c r="G122" s="235"/>
      <c r="H122" s="235"/>
      <c r="I122" s="235"/>
      <c r="J122" s="274">
        <f t="shared" si="30"/>
        <v>0</v>
      </c>
    </row>
    <row r="123" spans="2:10" ht="19.5" thickBot="1">
      <c r="B123" s="238" t="s">
        <v>45</v>
      </c>
      <c r="C123" s="239"/>
      <c r="D123" s="239"/>
      <c r="E123" s="239"/>
      <c r="F123" s="239"/>
      <c r="G123" s="239"/>
      <c r="H123" s="239"/>
      <c r="I123" s="239"/>
      <c r="J123" s="276"/>
    </row>
    <row r="124" spans="2:10" ht="19.5" thickBot="1">
      <c r="B124" s="237" t="s">
        <v>17</v>
      </c>
      <c r="C124" s="261">
        <f>SUM(C113:C122)</f>
        <v>0</v>
      </c>
      <c r="D124" s="261">
        <f t="shared" ref="D124:J124" si="31">SUM(D113:D122)</f>
        <v>0</v>
      </c>
      <c r="E124" s="261">
        <f t="shared" si="31"/>
        <v>0</v>
      </c>
      <c r="F124" s="261">
        <f t="shared" si="31"/>
        <v>0</v>
      </c>
      <c r="G124" s="261">
        <f t="shared" si="31"/>
        <v>0</v>
      </c>
      <c r="H124" s="261">
        <f t="shared" si="31"/>
        <v>0</v>
      </c>
      <c r="I124" s="261">
        <f t="shared" si="31"/>
        <v>0</v>
      </c>
      <c r="J124" s="262">
        <f t="shared" si="31"/>
        <v>0</v>
      </c>
    </row>
  </sheetData>
  <sheetProtection selectLockedCells="1" autoFilter="0"/>
  <autoFilter ref="B51:J124" xr:uid="{E12D2844-317F-F04B-91AA-24B1507444E2}"/>
  <mergeCells count="11">
    <mergeCell ref="C32:D32"/>
    <mergeCell ref="B34:D34"/>
    <mergeCell ref="B35:D36"/>
    <mergeCell ref="F38:K38"/>
    <mergeCell ref="B4:C4"/>
    <mergeCell ref="D4:E4"/>
    <mergeCell ref="F4:G4"/>
    <mergeCell ref="H4:I4"/>
    <mergeCell ref="J4:K4"/>
    <mergeCell ref="B18:D18"/>
    <mergeCell ref="F18:K18"/>
  </mergeCells>
  <phoneticPr fontId="1"/>
  <conditionalFormatting sqref="D37:D42 D44:D49">
    <cfRule type="cellIs" dxfId="35" priority="65" operator="equal">
      <formula>0</formula>
    </cfRule>
  </conditionalFormatting>
  <conditionalFormatting sqref="D20:D29">
    <cfRule type="cellIs" dxfId="34" priority="64" operator="equal">
      <formula>0</formula>
    </cfRule>
  </conditionalFormatting>
  <conditionalFormatting sqref="E19">
    <cfRule type="cellIs" dxfId="33" priority="63" operator="equal">
      <formula>0</formula>
    </cfRule>
  </conditionalFormatting>
  <conditionalFormatting sqref="B613">
    <cfRule type="expression" dxfId="32" priority="57">
      <formula>$C612=1</formula>
    </cfRule>
  </conditionalFormatting>
  <conditionalFormatting sqref="C64:J64">
    <cfRule type="cellIs" dxfId="31" priority="30" operator="equal">
      <formula>0</formula>
    </cfRule>
    <cfRule type="cellIs" dxfId="30" priority="31" operator="equal">
      <formula>0</formula>
    </cfRule>
  </conditionalFormatting>
  <conditionalFormatting sqref="C51:J52">
    <cfRule type="expression" dxfId="29" priority="27">
      <formula>C$50=1</formula>
    </cfRule>
    <cfRule type="expression" dxfId="28" priority="28">
      <formula>C$50=7</formula>
    </cfRule>
    <cfRule type="expression" dxfId="27" priority="29">
      <formula>COUNTIF(祝日,C$51)=1</formula>
    </cfRule>
  </conditionalFormatting>
  <conditionalFormatting sqref="J53:J62">
    <cfRule type="cellIs" dxfId="26" priority="26" operator="equal">
      <formula>0</formula>
    </cfRule>
  </conditionalFormatting>
  <conditionalFormatting sqref="C79:J79">
    <cfRule type="cellIs" dxfId="25" priority="24" operator="equal">
      <formula>0</formula>
    </cfRule>
    <cfRule type="cellIs" dxfId="24" priority="25" operator="equal">
      <formula>0</formula>
    </cfRule>
  </conditionalFormatting>
  <conditionalFormatting sqref="C66:J67">
    <cfRule type="expression" dxfId="23" priority="21">
      <formula>C$50=1</formula>
    </cfRule>
    <cfRule type="expression" dxfId="22" priority="22">
      <formula>C$50=7</formula>
    </cfRule>
    <cfRule type="expression" dxfId="21" priority="23">
      <formula>COUNTIF(祝日,C$66)=1</formula>
    </cfRule>
  </conditionalFormatting>
  <conditionalFormatting sqref="J68:J77">
    <cfRule type="cellIs" dxfId="20" priority="20" operator="equal">
      <formula>0</formula>
    </cfRule>
  </conditionalFormatting>
  <conditionalFormatting sqref="C94:J94">
    <cfRule type="cellIs" dxfId="19" priority="18" operator="equal">
      <formula>0</formula>
    </cfRule>
    <cfRule type="cellIs" dxfId="18" priority="19" operator="equal">
      <formula>0</formula>
    </cfRule>
  </conditionalFormatting>
  <conditionalFormatting sqref="C81:J82">
    <cfRule type="expression" dxfId="17" priority="15">
      <formula>C$50=1</formula>
    </cfRule>
    <cfRule type="expression" dxfId="16" priority="16">
      <formula>C$50=7</formula>
    </cfRule>
    <cfRule type="expression" dxfId="15" priority="17">
      <formula>COUNTIF(祝日,C$81)=1</formula>
    </cfRule>
  </conditionalFormatting>
  <conditionalFormatting sqref="J83:J92">
    <cfRule type="cellIs" dxfId="14" priority="14" operator="equal">
      <formula>0</formula>
    </cfRule>
  </conditionalFormatting>
  <conditionalFormatting sqref="C109:J109">
    <cfRule type="cellIs" dxfId="13" priority="12" operator="equal">
      <formula>0</formula>
    </cfRule>
    <cfRule type="cellIs" dxfId="12" priority="13" operator="equal">
      <formula>0</formula>
    </cfRule>
  </conditionalFormatting>
  <conditionalFormatting sqref="C96:J97">
    <cfRule type="expression" dxfId="11" priority="9">
      <formula>C$50=1</formula>
    </cfRule>
    <cfRule type="expression" dxfId="10" priority="10">
      <formula>C$50=7</formula>
    </cfRule>
    <cfRule type="expression" dxfId="9" priority="11">
      <formula>COUNTIF(祝日,C$96)=1</formula>
    </cfRule>
  </conditionalFormatting>
  <conditionalFormatting sqref="J98:J107">
    <cfRule type="cellIs" dxfId="8" priority="8" operator="equal">
      <formula>0</formula>
    </cfRule>
  </conditionalFormatting>
  <conditionalFormatting sqref="C124:J124">
    <cfRule type="cellIs" dxfId="7" priority="6" operator="equal">
      <formula>0</formula>
    </cfRule>
    <cfRule type="cellIs" dxfId="6" priority="7" operator="equal">
      <formula>0</formula>
    </cfRule>
  </conditionalFormatting>
  <conditionalFormatting sqref="C111:J112">
    <cfRule type="expression" dxfId="5" priority="3">
      <formula>C$50=1</formula>
    </cfRule>
    <cfRule type="expression" dxfId="4" priority="4">
      <formula>C$50=7</formula>
    </cfRule>
    <cfRule type="expression" dxfId="3" priority="5">
      <formula>COUNTIF(祝日,C$111)=1</formula>
    </cfRule>
  </conditionalFormatting>
  <conditionalFormatting sqref="J113:J122">
    <cfRule type="cellIs" dxfId="2" priority="2" operator="equal">
      <formula>0</formula>
    </cfRule>
  </conditionalFormatting>
  <conditionalFormatting sqref="C16 E16 G16 I16 K16 C30:D30 C32:D32 B35:D36">
    <cfRule type="cellIs" dxfId="1" priority="1" operator="equal">
      <formula>0</formula>
    </cfRule>
  </conditionalFormatting>
  <pageMargins left="0.25" right="0.25" top="0.75" bottom="0.75" header="0.3" footer="0.3"/>
  <pageSetup paperSize="9" scale="82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C6157-7A8C-4AB4-8E5D-1AADE8ECBFDE}">
  <sheetPr codeName="Sheet16">
    <tabColor theme="7" tint="0.59999389629810485"/>
    <pageSetUpPr fitToPage="1"/>
  </sheetPr>
  <dimension ref="B1:P78"/>
  <sheetViews>
    <sheetView showGridLines="0" zoomScale="70" zoomScaleNormal="70" workbookViewId="0"/>
  </sheetViews>
  <sheetFormatPr defaultColWidth="8.875" defaultRowHeight="18.75"/>
  <cols>
    <col min="1" max="1" width="4.125" customWidth="1"/>
    <col min="2" max="3" width="15.125" customWidth="1"/>
    <col min="4" max="5" width="15.125" style="130" customWidth="1"/>
    <col min="6" max="6" width="15.125" customWidth="1"/>
    <col min="7" max="8" width="15.125" style="130" customWidth="1"/>
    <col min="9" max="9" width="15.125" customWidth="1"/>
    <col min="10" max="11" width="15.125" style="130" customWidth="1"/>
    <col min="12" max="12" width="15.125" customWidth="1"/>
    <col min="13" max="16" width="15.125" style="130" customWidth="1"/>
  </cols>
  <sheetData>
    <row r="1" spans="2:16" ht="63.75" customHeight="1">
      <c r="B1" s="10" t="s">
        <v>20</v>
      </c>
    </row>
    <row r="2" spans="2:16" ht="15" customHeight="1" thickBot="1">
      <c r="B2" s="1"/>
    </row>
    <row r="3" spans="2:16" ht="41.25" customHeight="1" thickTop="1">
      <c r="B3" s="125" t="s">
        <v>105</v>
      </c>
      <c r="C3" s="126"/>
      <c r="D3" s="131">
        <f>SUM(D11,D17,D23,D29,D35,D41,D47,D53,D59,D65,D71,D77)</f>
        <v>0</v>
      </c>
      <c r="E3" s="133">
        <f>SUM(E11,E17,E23,E29,E35,E41,E47,E53,E59,E65,E71,E77)</f>
        <v>0</v>
      </c>
      <c r="F3" s="126"/>
      <c r="G3" s="131">
        <f>SUM(G11,G17,G23,G29,G35,G41,G47,G53,G59,G65,G71,G77)</f>
        <v>0</v>
      </c>
      <c r="H3" s="133">
        <f>SUM(H11,H17,H23,H29,H35,H41,H47,H53,H59,H65,H71,H77)</f>
        <v>0</v>
      </c>
      <c r="I3" s="126"/>
      <c r="J3" s="131">
        <f>SUM(J11,J17,J23,J29,J35,J41,J47,J53,J59,J65,J71,J77)</f>
        <v>0</v>
      </c>
      <c r="K3" s="133">
        <f>SUM(K11,K17,K23,K29,K35,K41,K47,K53,K59,K65,K71,K77)</f>
        <v>0</v>
      </c>
      <c r="L3" s="126"/>
      <c r="M3" s="131">
        <f>SUM(M11,M17,M23,M29,M35,M41,M47,M53,M59,M65,M71,M77)</f>
        <v>0</v>
      </c>
      <c r="N3" s="135">
        <f>SUM(N11,N17,N23,N29,N35,N41,N47,N53,N59,N65,N71,N77)</f>
        <v>0</v>
      </c>
      <c r="O3" s="136">
        <f>SUM(O6:O77)</f>
        <v>0</v>
      </c>
      <c r="P3" s="138">
        <f>SUM(P6:P77)</f>
        <v>0</v>
      </c>
    </row>
    <row r="4" spans="2:16" ht="30" customHeight="1">
      <c r="B4" s="127" t="s">
        <v>106</v>
      </c>
      <c r="C4" s="357"/>
      <c r="D4" s="358"/>
      <c r="E4" s="359"/>
      <c r="F4" s="357"/>
      <c r="G4" s="358"/>
      <c r="H4" s="359"/>
      <c r="I4" s="357"/>
      <c r="J4" s="358"/>
      <c r="K4" s="359"/>
      <c r="L4" s="357"/>
      <c r="M4" s="358"/>
      <c r="N4" s="359"/>
      <c r="O4" s="360" t="s">
        <v>105</v>
      </c>
      <c r="P4" s="361"/>
    </row>
    <row r="5" spans="2:16" ht="41.25" customHeight="1" thickBot="1">
      <c r="B5" s="128"/>
      <c r="C5" s="140" t="s">
        <v>121</v>
      </c>
      <c r="D5" s="141" t="s">
        <v>119</v>
      </c>
      <c r="E5" s="142" t="s">
        <v>120</v>
      </c>
      <c r="F5" s="140" t="s">
        <v>121</v>
      </c>
      <c r="G5" s="141" t="s">
        <v>119</v>
      </c>
      <c r="H5" s="142" t="s">
        <v>120</v>
      </c>
      <c r="I5" s="140" t="s">
        <v>121</v>
      </c>
      <c r="J5" s="141" t="s">
        <v>119</v>
      </c>
      <c r="K5" s="142" t="s">
        <v>120</v>
      </c>
      <c r="L5" s="140" t="s">
        <v>121</v>
      </c>
      <c r="M5" s="141" t="s">
        <v>119</v>
      </c>
      <c r="N5" s="142" t="s">
        <v>120</v>
      </c>
      <c r="O5" s="137" t="s">
        <v>119</v>
      </c>
      <c r="P5" s="139" t="s">
        <v>120</v>
      </c>
    </row>
    <row r="6" spans="2:16" ht="24.95" customHeight="1" thickTop="1">
      <c r="B6" s="356" t="s">
        <v>107</v>
      </c>
      <c r="C6" s="143"/>
      <c r="D6" s="197"/>
      <c r="E6" s="198"/>
      <c r="F6" s="143"/>
      <c r="G6" s="144"/>
      <c r="H6" s="145"/>
      <c r="I6" s="143"/>
      <c r="J6" s="144"/>
      <c r="K6" s="145"/>
      <c r="L6" s="143"/>
      <c r="M6" s="144"/>
      <c r="N6" s="146"/>
      <c r="O6" s="349">
        <f>0+SUM(D11,G11,J11,M11)</f>
        <v>0</v>
      </c>
      <c r="P6" s="353">
        <f>SUM(E11,H11,K11,N11,)</f>
        <v>0</v>
      </c>
    </row>
    <row r="7" spans="2:16" ht="24.95" customHeight="1">
      <c r="B7" s="348"/>
      <c r="C7" s="147"/>
      <c r="D7" s="199"/>
      <c r="E7" s="200"/>
      <c r="F7" s="147"/>
      <c r="G7" s="148"/>
      <c r="H7" s="149"/>
      <c r="I7" s="147"/>
      <c r="J7" s="148"/>
      <c r="K7" s="149"/>
      <c r="L7" s="147"/>
      <c r="M7" s="148"/>
      <c r="N7" s="150"/>
      <c r="O7" s="350"/>
      <c r="P7" s="354"/>
    </row>
    <row r="8" spans="2:16" ht="24.95" customHeight="1">
      <c r="B8" s="348"/>
      <c r="C8" s="151"/>
      <c r="D8" s="201"/>
      <c r="E8" s="202"/>
      <c r="F8" s="151"/>
      <c r="G8" s="152"/>
      <c r="H8" s="153"/>
      <c r="I8" s="151"/>
      <c r="J8" s="152"/>
      <c r="K8" s="153"/>
      <c r="L8" s="151"/>
      <c r="M8" s="152"/>
      <c r="N8" s="154"/>
      <c r="O8" s="350"/>
      <c r="P8" s="354"/>
    </row>
    <row r="9" spans="2:16" ht="24.95" customHeight="1">
      <c r="B9" s="348"/>
      <c r="C9" s="147"/>
      <c r="D9" s="199"/>
      <c r="E9" s="200"/>
      <c r="F9" s="147"/>
      <c r="G9" s="148"/>
      <c r="H9" s="149"/>
      <c r="I9" s="147"/>
      <c r="J9" s="148"/>
      <c r="K9" s="149"/>
      <c r="L9" s="147"/>
      <c r="M9" s="148"/>
      <c r="N9" s="150"/>
      <c r="O9" s="350"/>
      <c r="P9" s="354"/>
    </row>
    <row r="10" spans="2:16" ht="24.95" customHeight="1">
      <c r="B10" s="348"/>
      <c r="C10" s="151"/>
      <c r="D10" s="203"/>
      <c r="E10" s="202"/>
      <c r="F10" s="151"/>
      <c r="G10" s="155"/>
      <c r="H10" s="153"/>
      <c r="I10" s="151"/>
      <c r="J10" s="155"/>
      <c r="K10" s="153"/>
      <c r="L10" s="151"/>
      <c r="M10" s="155"/>
      <c r="N10" s="154"/>
      <c r="O10" s="350"/>
      <c r="P10" s="354"/>
    </row>
    <row r="11" spans="2:16" ht="24.95" customHeight="1" thickBot="1">
      <c r="B11" s="352"/>
      <c r="C11" s="129" t="s">
        <v>122</v>
      </c>
      <c r="D11" s="204">
        <f>SUM(D6:D10)</f>
        <v>0</v>
      </c>
      <c r="E11" s="205">
        <f>SUM(E6:E10)</f>
        <v>0</v>
      </c>
      <c r="F11" s="129" t="s">
        <v>122</v>
      </c>
      <c r="G11" s="132">
        <f>SUM(G6:G10)</f>
        <v>0</v>
      </c>
      <c r="H11" s="134">
        <f>SUM(H6:H10)</f>
        <v>0</v>
      </c>
      <c r="I11" s="129" t="s">
        <v>122</v>
      </c>
      <c r="J11" s="132">
        <f>SUM(J6:J10)</f>
        <v>0</v>
      </c>
      <c r="K11" s="134">
        <f>SUM(K6:K10)</f>
        <v>0</v>
      </c>
      <c r="L11" s="129" t="s">
        <v>122</v>
      </c>
      <c r="M11" s="132">
        <f>SUM(M6:M10)</f>
        <v>0</v>
      </c>
      <c r="N11" s="134">
        <f>SUM(N6:N10)</f>
        <v>0</v>
      </c>
      <c r="O11" s="351"/>
      <c r="P11" s="355"/>
    </row>
    <row r="12" spans="2:16" ht="24.95" customHeight="1" thickTop="1">
      <c r="B12" s="347" t="s">
        <v>108</v>
      </c>
      <c r="C12" s="151"/>
      <c r="D12" s="201"/>
      <c r="E12" s="202"/>
      <c r="F12" s="151"/>
      <c r="G12" s="152"/>
      <c r="H12" s="153"/>
      <c r="I12" s="151"/>
      <c r="J12" s="152"/>
      <c r="K12" s="153"/>
      <c r="L12" s="151"/>
      <c r="M12" s="152"/>
      <c r="N12" s="154"/>
      <c r="O12" s="349">
        <f>0+SUM(D17,G17,J17,M17)</f>
        <v>0</v>
      </c>
      <c r="P12" s="353">
        <f>SUM(E17,H17,K17,N17,)</f>
        <v>0</v>
      </c>
    </row>
    <row r="13" spans="2:16" ht="24.95" customHeight="1">
      <c r="B13" s="348"/>
      <c r="C13" s="147"/>
      <c r="D13" s="199"/>
      <c r="E13" s="200"/>
      <c r="F13" s="147"/>
      <c r="G13" s="148"/>
      <c r="H13" s="149"/>
      <c r="I13" s="147"/>
      <c r="J13" s="148"/>
      <c r="K13" s="149"/>
      <c r="L13" s="147"/>
      <c r="M13" s="148"/>
      <c r="N13" s="150"/>
      <c r="O13" s="350"/>
      <c r="P13" s="354"/>
    </row>
    <row r="14" spans="2:16" ht="24.95" customHeight="1">
      <c r="B14" s="348"/>
      <c r="C14" s="151"/>
      <c r="D14" s="201"/>
      <c r="E14" s="202"/>
      <c r="F14" s="151"/>
      <c r="G14" s="152"/>
      <c r="H14" s="153"/>
      <c r="I14" s="151"/>
      <c r="J14" s="152"/>
      <c r="K14" s="153"/>
      <c r="L14" s="151"/>
      <c r="M14" s="152"/>
      <c r="N14" s="154"/>
      <c r="O14" s="350"/>
      <c r="P14" s="354"/>
    </row>
    <row r="15" spans="2:16" ht="24.95" customHeight="1">
      <c r="B15" s="348"/>
      <c r="C15" s="147"/>
      <c r="D15" s="199"/>
      <c r="E15" s="200"/>
      <c r="F15" s="147"/>
      <c r="G15" s="148"/>
      <c r="H15" s="149"/>
      <c r="I15" s="147"/>
      <c r="J15" s="148"/>
      <c r="K15" s="149"/>
      <c r="L15" s="147"/>
      <c r="M15" s="148"/>
      <c r="N15" s="150"/>
      <c r="O15" s="350"/>
      <c r="P15" s="354"/>
    </row>
    <row r="16" spans="2:16" ht="24.95" customHeight="1">
      <c r="B16" s="348"/>
      <c r="C16" s="151"/>
      <c r="D16" s="201"/>
      <c r="E16" s="202"/>
      <c r="F16" s="151"/>
      <c r="G16" s="152"/>
      <c r="H16" s="153"/>
      <c r="I16" s="151"/>
      <c r="J16" s="152"/>
      <c r="K16" s="153"/>
      <c r="L16" s="151"/>
      <c r="M16" s="152"/>
      <c r="N16" s="154"/>
      <c r="O16" s="350"/>
      <c r="P16" s="354"/>
    </row>
    <row r="17" spans="2:16" ht="24.95" customHeight="1" thickBot="1">
      <c r="B17" s="348"/>
      <c r="C17" s="129" t="s">
        <v>122</v>
      </c>
      <c r="D17" s="204">
        <f>SUM(D12:D16)</f>
        <v>0</v>
      </c>
      <c r="E17" s="205">
        <f>SUM(E12:E16)</f>
        <v>0</v>
      </c>
      <c r="F17" s="129" t="s">
        <v>122</v>
      </c>
      <c r="G17" s="132">
        <f>SUM(G12:G16)</f>
        <v>0</v>
      </c>
      <c r="H17" s="134">
        <f>SUM(H12:H16)</f>
        <v>0</v>
      </c>
      <c r="I17" s="129" t="s">
        <v>122</v>
      </c>
      <c r="J17" s="132">
        <f>SUM(J12:J16)</f>
        <v>0</v>
      </c>
      <c r="K17" s="134">
        <f>SUM(K12:K16)</f>
        <v>0</v>
      </c>
      <c r="L17" s="129" t="s">
        <v>122</v>
      </c>
      <c r="M17" s="132">
        <f>SUM(M12:M16)</f>
        <v>0</v>
      </c>
      <c r="N17" s="134">
        <f>SUM(N12:N16)</f>
        <v>0</v>
      </c>
      <c r="O17" s="351"/>
      <c r="P17" s="355"/>
    </row>
    <row r="18" spans="2:16" ht="24.95" customHeight="1" thickTop="1">
      <c r="B18" s="356" t="s">
        <v>109</v>
      </c>
      <c r="C18" s="143"/>
      <c r="D18" s="197"/>
      <c r="E18" s="198"/>
      <c r="F18" s="143"/>
      <c r="G18" s="144"/>
      <c r="H18" s="145"/>
      <c r="I18" s="143"/>
      <c r="J18" s="144"/>
      <c r="K18" s="145"/>
      <c r="L18" s="143"/>
      <c r="M18" s="144"/>
      <c r="N18" s="146"/>
      <c r="O18" s="349">
        <f>0+SUM(D23,G23,J23,M23)</f>
        <v>0</v>
      </c>
      <c r="P18" s="353">
        <f>SUM(E23,H23,K23,N23,)</f>
        <v>0</v>
      </c>
    </row>
    <row r="19" spans="2:16" ht="24.95" customHeight="1">
      <c r="B19" s="348"/>
      <c r="C19" s="147"/>
      <c r="D19" s="199"/>
      <c r="E19" s="200"/>
      <c r="F19" s="147"/>
      <c r="G19" s="148"/>
      <c r="H19" s="149"/>
      <c r="I19" s="147"/>
      <c r="J19" s="148"/>
      <c r="K19" s="149"/>
      <c r="L19" s="147"/>
      <c r="M19" s="148"/>
      <c r="N19" s="150"/>
      <c r="O19" s="350"/>
      <c r="P19" s="354"/>
    </row>
    <row r="20" spans="2:16" ht="24.95" customHeight="1">
      <c r="B20" s="348"/>
      <c r="C20" s="151"/>
      <c r="D20" s="201"/>
      <c r="E20" s="202"/>
      <c r="F20" s="151"/>
      <c r="G20" s="152"/>
      <c r="H20" s="153"/>
      <c r="I20" s="151"/>
      <c r="J20" s="152"/>
      <c r="K20" s="153"/>
      <c r="L20" s="151"/>
      <c r="M20" s="152"/>
      <c r="N20" s="154"/>
      <c r="O20" s="350"/>
      <c r="P20" s="354"/>
    </row>
    <row r="21" spans="2:16" ht="24.95" customHeight="1">
      <c r="B21" s="348"/>
      <c r="C21" s="147"/>
      <c r="D21" s="199"/>
      <c r="E21" s="200"/>
      <c r="F21" s="147"/>
      <c r="G21" s="148"/>
      <c r="H21" s="149"/>
      <c r="I21" s="147"/>
      <c r="J21" s="148"/>
      <c r="K21" s="149"/>
      <c r="L21" s="147"/>
      <c r="M21" s="148"/>
      <c r="N21" s="150"/>
      <c r="O21" s="350"/>
      <c r="P21" s="354"/>
    </row>
    <row r="22" spans="2:16" ht="24.95" customHeight="1">
      <c r="B22" s="348"/>
      <c r="C22" s="151"/>
      <c r="D22" s="201"/>
      <c r="E22" s="202"/>
      <c r="F22" s="151"/>
      <c r="G22" s="152"/>
      <c r="H22" s="153"/>
      <c r="I22" s="151"/>
      <c r="J22" s="152"/>
      <c r="K22" s="153"/>
      <c r="L22" s="151"/>
      <c r="M22" s="152"/>
      <c r="N22" s="154"/>
      <c r="O22" s="350"/>
      <c r="P22" s="354"/>
    </row>
    <row r="23" spans="2:16" ht="24.95" customHeight="1" thickBot="1">
      <c r="B23" s="352"/>
      <c r="C23" s="129" t="s">
        <v>122</v>
      </c>
      <c r="D23" s="204">
        <f>SUM(D18:D22)</f>
        <v>0</v>
      </c>
      <c r="E23" s="205">
        <f>SUM(E18:E22)</f>
        <v>0</v>
      </c>
      <c r="F23" s="129" t="s">
        <v>122</v>
      </c>
      <c r="G23" s="132">
        <f>SUM(G18:G22)</f>
        <v>0</v>
      </c>
      <c r="H23" s="134">
        <f>SUM(H18:H22)</f>
        <v>0</v>
      </c>
      <c r="I23" s="129" t="s">
        <v>122</v>
      </c>
      <c r="J23" s="132">
        <f>SUM(J18:J22)</f>
        <v>0</v>
      </c>
      <c r="K23" s="134">
        <f>SUM(K18:K22)</f>
        <v>0</v>
      </c>
      <c r="L23" s="129" t="s">
        <v>122</v>
      </c>
      <c r="M23" s="132">
        <f>SUM(M18:M22)</f>
        <v>0</v>
      </c>
      <c r="N23" s="134">
        <f>SUM(N18:N22)</f>
        <v>0</v>
      </c>
      <c r="O23" s="351"/>
      <c r="P23" s="355"/>
    </row>
    <row r="24" spans="2:16" ht="24.95" customHeight="1" thickTop="1">
      <c r="B24" s="347" t="s">
        <v>110</v>
      </c>
      <c r="C24" s="151"/>
      <c r="D24" s="201"/>
      <c r="E24" s="202"/>
      <c r="F24" s="151"/>
      <c r="G24" s="152"/>
      <c r="H24" s="153"/>
      <c r="I24" s="151"/>
      <c r="J24" s="152"/>
      <c r="K24" s="153"/>
      <c r="L24" s="151"/>
      <c r="M24" s="152"/>
      <c r="N24" s="154"/>
      <c r="O24" s="349">
        <f t="shared" ref="O24" si="0">0+SUM(D29,G29,J29,M29)</f>
        <v>0</v>
      </c>
      <c r="P24" s="353">
        <f>SUM(E29,H29,K29,N29,)</f>
        <v>0</v>
      </c>
    </row>
    <row r="25" spans="2:16" ht="24.95" customHeight="1">
      <c r="B25" s="348"/>
      <c r="C25" s="147"/>
      <c r="D25" s="199"/>
      <c r="E25" s="200"/>
      <c r="F25" s="147"/>
      <c r="G25" s="148"/>
      <c r="H25" s="149"/>
      <c r="I25" s="147"/>
      <c r="J25" s="148"/>
      <c r="K25" s="149"/>
      <c r="L25" s="147"/>
      <c r="M25" s="148"/>
      <c r="N25" s="150"/>
      <c r="O25" s="350"/>
      <c r="P25" s="354"/>
    </row>
    <row r="26" spans="2:16" ht="24.95" customHeight="1">
      <c r="B26" s="348"/>
      <c r="C26" s="151"/>
      <c r="D26" s="201"/>
      <c r="E26" s="202"/>
      <c r="F26" s="151"/>
      <c r="G26" s="152"/>
      <c r="H26" s="153"/>
      <c r="I26" s="151"/>
      <c r="J26" s="152"/>
      <c r="K26" s="153"/>
      <c r="L26" s="151"/>
      <c r="M26" s="152"/>
      <c r="N26" s="154"/>
      <c r="O26" s="350"/>
      <c r="P26" s="354"/>
    </row>
    <row r="27" spans="2:16" ht="24.95" customHeight="1">
      <c r="B27" s="348"/>
      <c r="C27" s="147"/>
      <c r="D27" s="199"/>
      <c r="E27" s="200"/>
      <c r="F27" s="147"/>
      <c r="G27" s="148"/>
      <c r="H27" s="149"/>
      <c r="I27" s="147"/>
      <c r="J27" s="148"/>
      <c r="K27" s="149"/>
      <c r="L27" s="147"/>
      <c r="M27" s="148"/>
      <c r="N27" s="150"/>
      <c r="O27" s="350"/>
      <c r="P27" s="354"/>
    </row>
    <row r="28" spans="2:16" ht="24.95" customHeight="1">
      <c r="B28" s="348"/>
      <c r="C28" s="151"/>
      <c r="D28" s="201"/>
      <c r="E28" s="202"/>
      <c r="F28" s="151"/>
      <c r="G28" s="152"/>
      <c r="H28" s="153"/>
      <c r="I28" s="151"/>
      <c r="J28" s="152"/>
      <c r="K28" s="153"/>
      <c r="L28" s="151"/>
      <c r="M28" s="152"/>
      <c r="N28" s="154"/>
      <c r="O28" s="350"/>
      <c r="P28" s="354"/>
    </row>
    <row r="29" spans="2:16" ht="24.95" customHeight="1" thickBot="1">
      <c r="B29" s="348"/>
      <c r="C29" s="129" t="s">
        <v>122</v>
      </c>
      <c r="D29" s="204">
        <f>SUM(D24:D28)</f>
        <v>0</v>
      </c>
      <c r="E29" s="205">
        <f>SUM(E24:E28)</f>
        <v>0</v>
      </c>
      <c r="F29" s="129" t="s">
        <v>122</v>
      </c>
      <c r="G29" s="132">
        <f>SUM(G24:G28)</f>
        <v>0</v>
      </c>
      <c r="H29" s="134">
        <f>SUM(H24:H28)</f>
        <v>0</v>
      </c>
      <c r="I29" s="129" t="s">
        <v>122</v>
      </c>
      <c r="J29" s="132">
        <f>SUM(J24:J28)</f>
        <v>0</v>
      </c>
      <c r="K29" s="134">
        <f>SUM(K24:K28)</f>
        <v>0</v>
      </c>
      <c r="L29" s="129" t="s">
        <v>122</v>
      </c>
      <c r="M29" s="132">
        <f>SUM(M24:M28)</f>
        <v>0</v>
      </c>
      <c r="N29" s="134">
        <f>SUM(N24:N28)</f>
        <v>0</v>
      </c>
      <c r="O29" s="351"/>
      <c r="P29" s="355"/>
    </row>
    <row r="30" spans="2:16" ht="24.95" customHeight="1" thickTop="1">
      <c r="B30" s="356" t="s">
        <v>111</v>
      </c>
      <c r="C30" s="143"/>
      <c r="D30" s="197"/>
      <c r="E30" s="198"/>
      <c r="F30" s="143"/>
      <c r="G30" s="144"/>
      <c r="H30" s="145"/>
      <c r="I30" s="143"/>
      <c r="J30" s="144"/>
      <c r="K30" s="145"/>
      <c r="L30" s="143"/>
      <c r="M30" s="144"/>
      <c r="N30" s="146"/>
      <c r="O30" s="349">
        <f t="shared" ref="O30" si="1">0+SUM(D35,G35,J35,M35)</f>
        <v>0</v>
      </c>
      <c r="P30" s="353">
        <f>SUM(E35,H35,K35,N35,)</f>
        <v>0</v>
      </c>
    </row>
    <row r="31" spans="2:16" ht="24.95" customHeight="1">
      <c r="B31" s="348"/>
      <c r="C31" s="147"/>
      <c r="D31" s="199"/>
      <c r="E31" s="200"/>
      <c r="F31" s="147"/>
      <c r="G31" s="148"/>
      <c r="H31" s="149"/>
      <c r="I31" s="147"/>
      <c r="J31" s="148"/>
      <c r="K31" s="149"/>
      <c r="L31" s="147"/>
      <c r="M31" s="148"/>
      <c r="N31" s="150"/>
      <c r="O31" s="350"/>
      <c r="P31" s="354"/>
    </row>
    <row r="32" spans="2:16" ht="24.95" customHeight="1">
      <c r="B32" s="348"/>
      <c r="C32" s="151"/>
      <c r="D32" s="201"/>
      <c r="E32" s="202"/>
      <c r="F32" s="151"/>
      <c r="G32" s="152"/>
      <c r="H32" s="153"/>
      <c r="I32" s="151"/>
      <c r="J32" s="152"/>
      <c r="K32" s="153"/>
      <c r="L32" s="151"/>
      <c r="M32" s="152"/>
      <c r="N32" s="154"/>
      <c r="O32" s="350"/>
      <c r="P32" s="354"/>
    </row>
    <row r="33" spans="2:16" ht="24.95" customHeight="1">
      <c r="B33" s="348"/>
      <c r="C33" s="147"/>
      <c r="D33" s="199"/>
      <c r="E33" s="200"/>
      <c r="F33" s="147"/>
      <c r="G33" s="148"/>
      <c r="H33" s="149"/>
      <c r="I33" s="147"/>
      <c r="J33" s="148"/>
      <c r="K33" s="149"/>
      <c r="L33" s="147"/>
      <c r="M33" s="148"/>
      <c r="N33" s="150"/>
      <c r="O33" s="350"/>
      <c r="P33" s="354"/>
    </row>
    <row r="34" spans="2:16" ht="24.95" customHeight="1">
      <c r="B34" s="348"/>
      <c r="C34" s="151"/>
      <c r="D34" s="201"/>
      <c r="E34" s="202"/>
      <c r="F34" s="151"/>
      <c r="G34" s="152"/>
      <c r="H34" s="153"/>
      <c r="I34" s="151"/>
      <c r="J34" s="152"/>
      <c r="K34" s="153"/>
      <c r="L34" s="151"/>
      <c r="M34" s="152"/>
      <c r="N34" s="154"/>
      <c r="O34" s="350"/>
      <c r="P34" s="354"/>
    </row>
    <row r="35" spans="2:16" ht="24.95" customHeight="1" thickBot="1">
      <c r="B35" s="352"/>
      <c r="C35" s="129" t="s">
        <v>122</v>
      </c>
      <c r="D35" s="204">
        <f>SUM(D30:D34)</f>
        <v>0</v>
      </c>
      <c r="E35" s="205">
        <f>SUM(E30:E34)</f>
        <v>0</v>
      </c>
      <c r="F35" s="129" t="s">
        <v>122</v>
      </c>
      <c r="G35" s="132">
        <f>SUM(G30:G34)</f>
        <v>0</v>
      </c>
      <c r="H35" s="134">
        <f>SUM(H30:H34)</f>
        <v>0</v>
      </c>
      <c r="I35" s="129" t="s">
        <v>122</v>
      </c>
      <c r="J35" s="132">
        <f>SUM(J30:J34)</f>
        <v>0</v>
      </c>
      <c r="K35" s="134">
        <f>SUM(K30:K34)</f>
        <v>0</v>
      </c>
      <c r="L35" s="129" t="s">
        <v>122</v>
      </c>
      <c r="M35" s="132">
        <f>SUM(M30:M34)</f>
        <v>0</v>
      </c>
      <c r="N35" s="134">
        <f>SUM(N30:N34)</f>
        <v>0</v>
      </c>
      <c r="O35" s="351"/>
      <c r="P35" s="355"/>
    </row>
    <row r="36" spans="2:16" ht="24.95" customHeight="1" thickTop="1">
      <c r="B36" s="347" t="s">
        <v>112</v>
      </c>
      <c r="C36" s="151"/>
      <c r="D36" s="201"/>
      <c r="E36" s="202"/>
      <c r="F36" s="151"/>
      <c r="G36" s="152"/>
      <c r="H36" s="153"/>
      <c r="I36" s="151"/>
      <c r="J36" s="152"/>
      <c r="K36" s="153"/>
      <c r="L36" s="151"/>
      <c r="M36" s="152"/>
      <c r="N36" s="154"/>
      <c r="O36" s="349">
        <f t="shared" ref="O36" si="2">0+SUM(D41,G41,J41,M41)</f>
        <v>0</v>
      </c>
      <c r="P36" s="353">
        <f>SUM(E41,H41,K41,N41,)</f>
        <v>0</v>
      </c>
    </row>
    <row r="37" spans="2:16" ht="24.95" customHeight="1">
      <c r="B37" s="348"/>
      <c r="C37" s="147"/>
      <c r="D37" s="199"/>
      <c r="E37" s="200"/>
      <c r="F37" s="147"/>
      <c r="G37" s="148"/>
      <c r="H37" s="149"/>
      <c r="I37" s="147"/>
      <c r="J37" s="148"/>
      <c r="K37" s="149"/>
      <c r="L37" s="147"/>
      <c r="M37" s="148"/>
      <c r="N37" s="150"/>
      <c r="O37" s="350"/>
      <c r="P37" s="354"/>
    </row>
    <row r="38" spans="2:16" ht="24.95" customHeight="1">
      <c r="B38" s="348"/>
      <c r="C38" s="151"/>
      <c r="D38" s="201"/>
      <c r="E38" s="202"/>
      <c r="F38" s="151"/>
      <c r="G38" s="152"/>
      <c r="H38" s="153"/>
      <c r="I38" s="151"/>
      <c r="J38" s="152"/>
      <c r="K38" s="153"/>
      <c r="L38" s="151"/>
      <c r="M38" s="152"/>
      <c r="N38" s="154"/>
      <c r="O38" s="350"/>
      <c r="P38" s="354"/>
    </row>
    <row r="39" spans="2:16" ht="24.95" customHeight="1">
      <c r="B39" s="348"/>
      <c r="C39" s="147"/>
      <c r="D39" s="199"/>
      <c r="E39" s="200"/>
      <c r="F39" s="147"/>
      <c r="G39" s="148"/>
      <c r="H39" s="149"/>
      <c r="I39" s="147"/>
      <c r="J39" s="148"/>
      <c r="K39" s="149"/>
      <c r="L39" s="147"/>
      <c r="M39" s="148"/>
      <c r="N39" s="150"/>
      <c r="O39" s="350"/>
      <c r="P39" s="354"/>
    </row>
    <row r="40" spans="2:16" ht="24.95" customHeight="1">
      <c r="B40" s="348"/>
      <c r="C40" s="151"/>
      <c r="D40" s="201"/>
      <c r="E40" s="202"/>
      <c r="F40" s="151"/>
      <c r="G40" s="152"/>
      <c r="H40" s="153"/>
      <c r="I40" s="151"/>
      <c r="J40" s="152"/>
      <c r="K40" s="153"/>
      <c r="L40" s="151"/>
      <c r="M40" s="152"/>
      <c r="N40" s="154"/>
      <c r="O40" s="350"/>
      <c r="P40" s="354"/>
    </row>
    <row r="41" spans="2:16" ht="24.95" customHeight="1" thickBot="1">
      <c r="B41" s="348"/>
      <c r="C41" s="129" t="s">
        <v>122</v>
      </c>
      <c r="D41" s="204">
        <f>SUM(D36:D40)</f>
        <v>0</v>
      </c>
      <c r="E41" s="205">
        <f>SUM(E36:E40)</f>
        <v>0</v>
      </c>
      <c r="F41" s="129" t="s">
        <v>122</v>
      </c>
      <c r="G41" s="132">
        <f>SUM(G36:G40)</f>
        <v>0</v>
      </c>
      <c r="H41" s="134">
        <f>SUM(H36:H40)</f>
        <v>0</v>
      </c>
      <c r="I41" s="129" t="s">
        <v>122</v>
      </c>
      <c r="J41" s="132">
        <f>SUM(J36:J40)</f>
        <v>0</v>
      </c>
      <c r="K41" s="134">
        <f>SUM(K36:K40)</f>
        <v>0</v>
      </c>
      <c r="L41" s="129" t="s">
        <v>122</v>
      </c>
      <c r="M41" s="132">
        <f>SUM(M36:M40)</f>
        <v>0</v>
      </c>
      <c r="N41" s="134">
        <f>SUM(N36:N40)</f>
        <v>0</v>
      </c>
      <c r="O41" s="351"/>
      <c r="P41" s="355"/>
    </row>
    <row r="42" spans="2:16" ht="24.95" customHeight="1" thickTop="1">
      <c r="B42" s="356" t="s">
        <v>113</v>
      </c>
      <c r="C42" s="143"/>
      <c r="D42" s="197"/>
      <c r="E42" s="198"/>
      <c r="F42" s="143"/>
      <c r="G42" s="144"/>
      <c r="H42" s="145"/>
      <c r="I42" s="143"/>
      <c r="J42" s="144"/>
      <c r="K42" s="145"/>
      <c r="L42" s="143"/>
      <c r="M42" s="144"/>
      <c r="N42" s="146"/>
      <c r="O42" s="349">
        <f t="shared" ref="O42" si="3">0+SUM(D47,G47,J47,M47)</f>
        <v>0</v>
      </c>
      <c r="P42" s="353">
        <f>SUM(E47,H47,K47,N47,)</f>
        <v>0</v>
      </c>
    </row>
    <row r="43" spans="2:16" ht="24.95" customHeight="1">
      <c r="B43" s="348"/>
      <c r="C43" s="147"/>
      <c r="D43" s="199"/>
      <c r="E43" s="200"/>
      <c r="F43" s="147"/>
      <c r="G43" s="148"/>
      <c r="H43" s="149"/>
      <c r="I43" s="147"/>
      <c r="J43" s="148"/>
      <c r="K43" s="149"/>
      <c r="L43" s="147"/>
      <c r="M43" s="148"/>
      <c r="N43" s="150"/>
      <c r="O43" s="350"/>
      <c r="P43" s="354"/>
    </row>
    <row r="44" spans="2:16" ht="24.95" customHeight="1">
      <c r="B44" s="348"/>
      <c r="C44" s="151"/>
      <c r="D44" s="201"/>
      <c r="E44" s="202"/>
      <c r="F44" s="151"/>
      <c r="G44" s="152"/>
      <c r="H44" s="153"/>
      <c r="I44" s="151"/>
      <c r="J44" s="152"/>
      <c r="K44" s="153"/>
      <c r="L44" s="151"/>
      <c r="M44" s="152"/>
      <c r="N44" s="154"/>
      <c r="O44" s="350"/>
      <c r="P44" s="354"/>
    </row>
    <row r="45" spans="2:16" ht="24.95" customHeight="1">
      <c r="B45" s="348"/>
      <c r="C45" s="147"/>
      <c r="D45" s="199"/>
      <c r="E45" s="200"/>
      <c r="F45" s="147"/>
      <c r="G45" s="148"/>
      <c r="H45" s="149"/>
      <c r="I45" s="147"/>
      <c r="J45" s="148"/>
      <c r="K45" s="149"/>
      <c r="L45" s="147"/>
      <c r="M45" s="148"/>
      <c r="N45" s="150"/>
      <c r="O45" s="350"/>
      <c r="P45" s="354"/>
    </row>
    <row r="46" spans="2:16" ht="24.95" customHeight="1">
      <c r="B46" s="348"/>
      <c r="C46" s="151"/>
      <c r="D46" s="201"/>
      <c r="E46" s="202"/>
      <c r="F46" s="151"/>
      <c r="G46" s="152"/>
      <c r="H46" s="153"/>
      <c r="I46" s="151"/>
      <c r="J46" s="152"/>
      <c r="K46" s="153"/>
      <c r="L46" s="151"/>
      <c r="M46" s="152"/>
      <c r="N46" s="154"/>
      <c r="O46" s="350"/>
      <c r="P46" s="354"/>
    </row>
    <row r="47" spans="2:16" ht="24.95" customHeight="1" thickBot="1">
      <c r="B47" s="352"/>
      <c r="C47" s="129" t="s">
        <v>122</v>
      </c>
      <c r="D47" s="204">
        <f>SUM(D42:D46)</f>
        <v>0</v>
      </c>
      <c r="E47" s="205">
        <f>SUM(E42:E46)</f>
        <v>0</v>
      </c>
      <c r="F47" s="129" t="s">
        <v>122</v>
      </c>
      <c r="G47" s="132">
        <f>SUM(G42:G46)</f>
        <v>0</v>
      </c>
      <c r="H47" s="134">
        <f>SUM(H42:H46)</f>
        <v>0</v>
      </c>
      <c r="I47" s="129" t="s">
        <v>122</v>
      </c>
      <c r="J47" s="132">
        <f>SUM(J42:J46)</f>
        <v>0</v>
      </c>
      <c r="K47" s="134">
        <f>SUM(K42:K46)</f>
        <v>0</v>
      </c>
      <c r="L47" s="129" t="s">
        <v>122</v>
      </c>
      <c r="M47" s="132">
        <f>SUM(M42:M46)</f>
        <v>0</v>
      </c>
      <c r="N47" s="134">
        <f>SUM(N42:N46)</f>
        <v>0</v>
      </c>
      <c r="O47" s="351"/>
      <c r="P47" s="355"/>
    </row>
    <row r="48" spans="2:16" ht="24.95" customHeight="1" thickTop="1">
      <c r="B48" s="347" t="s">
        <v>114</v>
      </c>
      <c r="C48" s="151"/>
      <c r="D48" s="201"/>
      <c r="E48" s="202"/>
      <c r="F48" s="151"/>
      <c r="G48" s="152"/>
      <c r="H48" s="153"/>
      <c r="I48" s="151"/>
      <c r="J48" s="152"/>
      <c r="K48" s="153"/>
      <c r="L48" s="151"/>
      <c r="M48" s="152"/>
      <c r="N48" s="154"/>
      <c r="O48" s="349">
        <f t="shared" ref="O48" si="4">0+SUM(D53,G53,J53,M53)</f>
        <v>0</v>
      </c>
      <c r="P48" s="353">
        <f>SUM(E53,H53,K53,N53,)</f>
        <v>0</v>
      </c>
    </row>
    <row r="49" spans="2:16" ht="24.95" customHeight="1">
      <c r="B49" s="348"/>
      <c r="C49" s="147"/>
      <c r="D49" s="199"/>
      <c r="E49" s="200"/>
      <c r="F49" s="147"/>
      <c r="G49" s="148"/>
      <c r="H49" s="149"/>
      <c r="I49" s="147"/>
      <c r="J49" s="148"/>
      <c r="K49" s="149"/>
      <c r="L49" s="147"/>
      <c r="M49" s="148"/>
      <c r="N49" s="150"/>
      <c r="O49" s="350"/>
      <c r="P49" s="354"/>
    </row>
    <row r="50" spans="2:16" ht="24.95" customHeight="1">
      <c r="B50" s="348"/>
      <c r="C50" s="151"/>
      <c r="D50" s="201"/>
      <c r="E50" s="202"/>
      <c r="F50" s="151"/>
      <c r="G50" s="152"/>
      <c r="H50" s="153"/>
      <c r="I50" s="151"/>
      <c r="J50" s="152"/>
      <c r="K50" s="153"/>
      <c r="L50" s="151"/>
      <c r="M50" s="152"/>
      <c r="N50" s="154"/>
      <c r="O50" s="350"/>
      <c r="P50" s="354"/>
    </row>
    <row r="51" spans="2:16" ht="24.95" customHeight="1">
      <c r="B51" s="348"/>
      <c r="C51" s="147"/>
      <c r="D51" s="199"/>
      <c r="E51" s="200"/>
      <c r="F51" s="147"/>
      <c r="G51" s="148"/>
      <c r="H51" s="149"/>
      <c r="I51" s="147"/>
      <c r="J51" s="148"/>
      <c r="K51" s="149"/>
      <c r="L51" s="147"/>
      <c r="M51" s="148"/>
      <c r="N51" s="150"/>
      <c r="O51" s="350"/>
      <c r="P51" s="354"/>
    </row>
    <row r="52" spans="2:16" ht="24.95" customHeight="1">
      <c r="B52" s="348"/>
      <c r="C52" s="151"/>
      <c r="D52" s="201"/>
      <c r="E52" s="202"/>
      <c r="F52" s="151"/>
      <c r="G52" s="152"/>
      <c r="H52" s="153"/>
      <c r="I52" s="151"/>
      <c r="J52" s="152"/>
      <c r="K52" s="153"/>
      <c r="L52" s="151"/>
      <c r="M52" s="152"/>
      <c r="N52" s="154"/>
      <c r="O52" s="350"/>
      <c r="P52" s="354"/>
    </row>
    <row r="53" spans="2:16" ht="24.95" customHeight="1" thickBot="1">
      <c r="B53" s="348"/>
      <c r="C53" s="129" t="s">
        <v>122</v>
      </c>
      <c r="D53" s="204">
        <f>SUM(D48:D52)</f>
        <v>0</v>
      </c>
      <c r="E53" s="205">
        <f>SUM(E48:E52)</f>
        <v>0</v>
      </c>
      <c r="F53" s="129" t="s">
        <v>122</v>
      </c>
      <c r="G53" s="132">
        <f>SUM(G48:G52)</f>
        <v>0</v>
      </c>
      <c r="H53" s="134">
        <f>SUM(H48:H52)</f>
        <v>0</v>
      </c>
      <c r="I53" s="129" t="s">
        <v>122</v>
      </c>
      <c r="J53" s="132">
        <f>SUM(J48:J52)</f>
        <v>0</v>
      </c>
      <c r="K53" s="134">
        <f>SUM(K48:K52)</f>
        <v>0</v>
      </c>
      <c r="L53" s="129" t="s">
        <v>122</v>
      </c>
      <c r="M53" s="132">
        <f>SUM(M48:M52)</f>
        <v>0</v>
      </c>
      <c r="N53" s="134">
        <f>SUM(N48:N52)</f>
        <v>0</v>
      </c>
      <c r="O53" s="351"/>
      <c r="P53" s="355"/>
    </row>
    <row r="54" spans="2:16" ht="24.95" customHeight="1" thickTop="1">
      <c r="B54" s="356" t="s">
        <v>115</v>
      </c>
      <c r="C54" s="143"/>
      <c r="D54" s="197"/>
      <c r="E54" s="198"/>
      <c r="F54" s="143"/>
      <c r="G54" s="144"/>
      <c r="H54" s="145"/>
      <c r="I54" s="143"/>
      <c r="J54" s="144"/>
      <c r="K54" s="145"/>
      <c r="L54" s="143"/>
      <c r="M54" s="144"/>
      <c r="N54" s="146"/>
      <c r="O54" s="349">
        <f t="shared" ref="O54" si="5">0+SUM(D59,G59,J59,M59)</f>
        <v>0</v>
      </c>
      <c r="P54" s="353">
        <f>SUM(E59,H59,K59,N59,)</f>
        <v>0</v>
      </c>
    </row>
    <row r="55" spans="2:16" ht="24.95" customHeight="1">
      <c r="B55" s="348"/>
      <c r="C55" s="147"/>
      <c r="D55" s="199"/>
      <c r="E55" s="200"/>
      <c r="F55" s="147"/>
      <c r="G55" s="148"/>
      <c r="H55" s="149"/>
      <c r="I55" s="147"/>
      <c r="J55" s="148"/>
      <c r="K55" s="149"/>
      <c r="L55" s="147"/>
      <c r="M55" s="148"/>
      <c r="N55" s="150"/>
      <c r="O55" s="350"/>
      <c r="P55" s="354"/>
    </row>
    <row r="56" spans="2:16" ht="24.95" customHeight="1">
      <c r="B56" s="348"/>
      <c r="C56" s="151"/>
      <c r="D56" s="201"/>
      <c r="E56" s="202"/>
      <c r="F56" s="151"/>
      <c r="G56" s="152"/>
      <c r="H56" s="153"/>
      <c r="I56" s="151"/>
      <c r="J56" s="152"/>
      <c r="K56" s="153"/>
      <c r="L56" s="151"/>
      <c r="M56" s="152"/>
      <c r="N56" s="154"/>
      <c r="O56" s="350"/>
      <c r="P56" s="354"/>
    </row>
    <row r="57" spans="2:16" ht="24.95" customHeight="1">
      <c r="B57" s="348"/>
      <c r="C57" s="147"/>
      <c r="D57" s="199"/>
      <c r="E57" s="200"/>
      <c r="F57" s="147"/>
      <c r="G57" s="148"/>
      <c r="H57" s="149"/>
      <c r="I57" s="147"/>
      <c r="J57" s="148"/>
      <c r="K57" s="149"/>
      <c r="L57" s="147"/>
      <c r="M57" s="148"/>
      <c r="N57" s="150"/>
      <c r="O57" s="350"/>
      <c r="P57" s="354"/>
    </row>
    <row r="58" spans="2:16" ht="24.95" customHeight="1">
      <c r="B58" s="348"/>
      <c r="C58" s="151"/>
      <c r="D58" s="201"/>
      <c r="E58" s="202"/>
      <c r="F58" s="151"/>
      <c r="G58" s="152"/>
      <c r="H58" s="153"/>
      <c r="I58" s="151"/>
      <c r="J58" s="152"/>
      <c r="K58" s="153"/>
      <c r="L58" s="151"/>
      <c r="M58" s="152"/>
      <c r="N58" s="154"/>
      <c r="O58" s="350"/>
      <c r="P58" s="354"/>
    </row>
    <row r="59" spans="2:16" ht="24.95" customHeight="1" thickBot="1">
      <c r="B59" s="352"/>
      <c r="C59" s="129" t="s">
        <v>122</v>
      </c>
      <c r="D59" s="204">
        <f>SUM(D54:D58)</f>
        <v>0</v>
      </c>
      <c r="E59" s="205">
        <f>SUM(E54:E58)</f>
        <v>0</v>
      </c>
      <c r="F59" s="129" t="s">
        <v>122</v>
      </c>
      <c r="G59" s="132">
        <f>SUM(G54:G58)</f>
        <v>0</v>
      </c>
      <c r="H59" s="134">
        <f>SUM(H54:H58)</f>
        <v>0</v>
      </c>
      <c r="I59" s="129" t="s">
        <v>122</v>
      </c>
      <c r="J59" s="132">
        <f>SUM(J54:J58)</f>
        <v>0</v>
      </c>
      <c r="K59" s="134">
        <f>SUM(K54:K58)</f>
        <v>0</v>
      </c>
      <c r="L59" s="129" t="s">
        <v>122</v>
      </c>
      <c r="M59" s="132">
        <f>SUM(M54:M58)</f>
        <v>0</v>
      </c>
      <c r="N59" s="134">
        <f>SUM(N54:N58)</f>
        <v>0</v>
      </c>
      <c r="O59" s="351"/>
      <c r="P59" s="355"/>
    </row>
    <row r="60" spans="2:16" ht="24.95" customHeight="1" thickTop="1">
      <c r="B60" s="347" t="s">
        <v>116</v>
      </c>
      <c r="C60" s="151"/>
      <c r="D60" s="201"/>
      <c r="E60" s="202"/>
      <c r="F60" s="151"/>
      <c r="G60" s="152"/>
      <c r="H60" s="153"/>
      <c r="I60" s="151"/>
      <c r="J60" s="152"/>
      <c r="K60" s="153"/>
      <c r="L60" s="151"/>
      <c r="M60" s="152"/>
      <c r="N60" s="154"/>
      <c r="O60" s="349">
        <f t="shared" ref="O60" si="6">0+SUM(D65,G65,J65,M65)</f>
        <v>0</v>
      </c>
      <c r="P60" s="353">
        <f>SUM(E65,H65,K65,N65,)</f>
        <v>0</v>
      </c>
    </row>
    <row r="61" spans="2:16" ht="24.95" customHeight="1">
      <c r="B61" s="348"/>
      <c r="C61" s="147"/>
      <c r="D61" s="199"/>
      <c r="E61" s="200"/>
      <c r="F61" s="147"/>
      <c r="G61" s="148"/>
      <c r="H61" s="149"/>
      <c r="I61" s="147"/>
      <c r="J61" s="148"/>
      <c r="K61" s="149"/>
      <c r="L61" s="147"/>
      <c r="M61" s="148"/>
      <c r="N61" s="150"/>
      <c r="O61" s="350"/>
      <c r="P61" s="354"/>
    </row>
    <row r="62" spans="2:16" ht="24.95" customHeight="1">
      <c r="B62" s="348"/>
      <c r="C62" s="151"/>
      <c r="D62" s="201"/>
      <c r="E62" s="202"/>
      <c r="F62" s="151"/>
      <c r="G62" s="152"/>
      <c r="H62" s="153"/>
      <c r="I62" s="151"/>
      <c r="J62" s="152"/>
      <c r="K62" s="153"/>
      <c r="L62" s="151"/>
      <c r="M62" s="152"/>
      <c r="N62" s="154"/>
      <c r="O62" s="350"/>
      <c r="P62" s="354"/>
    </row>
    <row r="63" spans="2:16" ht="24.95" customHeight="1">
      <c r="B63" s="348"/>
      <c r="C63" s="147"/>
      <c r="D63" s="199"/>
      <c r="E63" s="200"/>
      <c r="F63" s="147"/>
      <c r="G63" s="148"/>
      <c r="H63" s="149"/>
      <c r="I63" s="147"/>
      <c r="J63" s="148"/>
      <c r="K63" s="149"/>
      <c r="L63" s="147"/>
      <c r="M63" s="148"/>
      <c r="N63" s="150"/>
      <c r="O63" s="350"/>
      <c r="P63" s="354"/>
    </row>
    <row r="64" spans="2:16" ht="24.95" customHeight="1">
      <c r="B64" s="348"/>
      <c r="C64" s="151"/>
      <c r="D64" s="201"/>
      <c r="E64" s="202"/>
      <c r="F64" s="151"/>
      <c r="G64" s="152"/>
      <c r="H64" s="153"/>
      <c r="I64" s="151"/>
      <c r="J64" s="152"/>
      <c r="K64" s="153"/>
      <c r="L64" s="151"/>
      <c r="M64" s="152"/>
      <c r="N64" s="154"/>
      <c r="O64" s="350"/>
      <c r="P64" s="354"/>
    </row>
    <row r="65" spans="2:16" ht="24.95" customHeight="1" thickBot="1">
      <c r="B65" s="348"/>
      <c r="C65" s="129" t="s">
        <v>122</v>
      </c>
      <c r="D65" s="204">
        <f>SUM(D60:D64)</f>
        <v>0</v>
      </c>
      <c r="E65" s="205">
        <f>SUM(E60:E64)</f>
        <v>0</v>
      </c>
      <c r="F65" s="129" t="s">
        <v>122</v>
      </c>
      <c r="G65" s="132">
        <f>SUM(G60:G64)</f>
        <v>0</v>
      </c>
      <c r="H65" s="134">
        <f>SUM(H60:H64)</f>
        <v>0</v>
      </c>
      <c r="I65" s="129" t="s">
        <v>122</v>
      </c>
      <c r="J65" s="132">
        <f>SUM(J60:J64)</f>
        <v>0</v>
      </c>
      <c r="K65" s="134">
        <f>SUM(K60:K64)</f>
        <v>0</v>
      </c>
      <c r="L65" s="129" t="s">
        <v>122</v>
      </c>
      <c r="M65" s="132">
        <f>SUM(M60:M64)</f>
        <v>0</v>
      </c>
      <c r="N65" s="134">
        <f>SUM(N60:N64)</f>
        <v>0</v>
      </c>
      <c r="O65" s="351"/>
      <c r="P65" s="355"/>
    </row>
    <row r="66" spans="2:16" ht="24.95" customHeight="1" thickTop="1">
      <c r="B66" s="356" t="s">
        <v>117</v>
      </c>
      <c r="C66" s="143"/>
      <c r="D66" s="197"/>
      <c r="E66" s="198"/>
      <c r="F66" s="143"/>
      <c r="G66" s="144"/>
      <c r="H66" s="145"/>
      <c r="I66" s="143"/>
      <c r="J66" s="144"/>
      <c r="K66" s="145"/>
      <c r="L66" s="143"/>
      <c r="M66" s="144"/>
      <c r="N66" s="146"/>
      <c r="O66" s="349">
        <f t="shared" ref="O66" si="7">0+SUM(D71,G71,J71,M71)</f>
        <v>0</v>
      </c>
      <c r="P66" s="353">
        <f>SUM(E71,H71,K71,N71,)</f>
        <v>0</v>
      </c>
    </row>
    <row r="67" spans="2:16" ht="24.95" customHeight="1">
      <c r="B67" s="348"/>
      <c r="C67" s="147"/>
      <c r="D67" s="199"/>
      <c r="E67" s="200"/>
      <c r="F67" s="147"/>
      <c r="G67" s="148"/>
      <c r="H67" s="149"/>
      <c r="I67" s="147"/>
      <c r="J67" s="148"/>
      <c r="K67" s="149"/>
      <c r="L67" s="147"/>
      <c r="M67" s="148"/>
      <c r="N67" s="150"/>
      <c r="O67" s="350"/>
      <c r="P67" s="354"/>
    </row>
    <row r="68" spans="2:16" ht="24.95" customHeight="1">
      <c r="B68" s="348"/>
      <c r="C68" s="151"/>
      <c r="D68" s="201"/>
      <c r="E68" s="202"/>
      <c r="F68" s="151"/>
      <c r="G68" s="152"/>
      <c r="H68" s="153"/>
      <c r="I68" s="151"/>
      <c r="J68" s="152"/>
      <c r="K68" s="153"/>
      <c r="L68" s="151"/>
      <c r="M68" s="152"/>
      <c r="N68" s="154"/>
      <c r="O68" s="350"/>
      <c r="P68" s="354"/>
    </row>
    <row r="69" spans="2:16" ht="24.95" customHeight="1">
      <c r="B69" s="348"/>
      <c r="C69" s="147"/>
      <c r="D69" s="199"/>
      <c r="E69" s="200"/>
      <c r="F69" s="147"/>
      <c r="G69" s="148"/>
      <c r="H69" s="149"/>
      <c r="I69" s="147"/>
      <c r="J69" s="148"/>
      <c r="K69" s="149"/>
      <c r="L69" s="147"/>
      <c r="M69" s="148"/>
      <c r="N69" s="150"/>
      <c r="O69" s="350"/>
      <c r="P69" s="354"/>
    </row>
    <row r="70" spans="2:16" ht="24.95" customHeight="1">
      <c r="B70" s="348"/>
      <c r="C70" s="151"/>
      <c r="D70" s="201"/>
      <c r="E70" s="202"/>
      <c r="F70" s="151"/>
      <c r="G70" s="152"/>
      <c r="H70" s="153"/>
      <c r="I70" s="151"/>
      <c r="J70" s="152"/>
      <c r="K70" s="153"/>
      <c r="L70" s="151"/>
      <c r="M70" s="152"/>
      <c r="N70" s="154"/>
      <c r="O70" s="350"/>
      <c r="P70" s="354"/>
    </row>
    <row r="71" spans="2:16" ht="24.95" customHeight="1" thickBot="1">
      <c r="B71" s="352"/>
      <c r="C71" s="129" t="s">
        <v>122</v>
      </c>
      <c r="D71" s="204">
        <f>SUM(D66:D70)</f>
        <v>0</v>
      </c>
      <c r="E71" s="205">
        <f>SUM(E66:E70)</f>
        <v>0</v>
      </c>
      <c r="F71" s="129" t="s">
        <v>122</v>
      </c>
      <c r="G71" s="132">
        <f>SUM(G66:G70)</f>
        <v>0</v>
      </c>
      <c r="H71" s="134">
        <f>SUM(H66:H70)</f>
        <v>0</v>
      </c>
      <c r="I71" s="129" t="s">
        <v>122</v>
      </c>
      <c r="J71" s="132">
        <f>SUM(J66:J70)</f>
        <v>0</v>
      </c>
      <c r="K71" s="134">
        <f>SUM(K66:K70)</f>
        <v>0</v>
      </c>
      <c r="L71" s="129" t="s">
        <v>122</v>
      </c>
      <c r="M71" s="132">
        <f>SUM(M66:M70)</f>
        <v>0</v>
      </c>
      <c r="N71" s="134">
        <f>SUM(N66:N70)</f>
        <v>0</v>
      </c>
      <c r="O71" s="351"/>
      <c r="P71" s="355"/>
    </row>
    <row r="72" spans="2:16" ht="24.95" customHeight="1" thickTop="1">
      <c r="B72" s="347" t="s">
        <v>118</v>
      </c>
      <c r="C72" s="151"/>
      <c r="D72" s="201"/>
      <c r="E72" s="202"/>
      <c r="F72" s="151"/>
      <c r="G72" s="152"/>
      <c r="H72" s="153"/>
      <c r="I72" s="151"/>
      <c r="J72" s="152"/>
      <c r="K72" s="153"/>
      <c r="L72" s="151"/>
      <c r="M72" s="152"/>
      <c r="N72" s="154"/>
      <c r="O72" s="349">
        <f t="shared" ref="O72" si="8">0+SUM(D77,G77,J77,M77)</f>
        <v>0</v>
      </c>
      <c r="P72" s="353">
        <f>SUM(E77,H77,K77,N77,)</f>
        <v>0</v>
      </c>
    </row>
    <row r="73" spans="2:16" ht="24.95" customHeight="1">
      <c r="B73" s="348"/>
      <c r="C73" s="147"/>
      <c r="D73" s="199"/>
      <c r="E73" s="200"/>
      <c r="F73" s="147"/>
      <c r="G73" s="148"/>
      <c r="H73" s="149"/>
      <c r="I73" s="147"/>
      <c r="J73" s="148"/>
      <c r="K73" s="149"/>
      <c r="L73" s="147"/>
      <c r="M73" s="148"/>
      <c r="N73" s="150"/>
      <c r="O73" s="350"/>
      <c r="P73" s="354"/>
    </row>
    <row r="74" spans="2:16" ht="24.95" customHeight="1">
      <c r="B74" s="348"/>
      <c r="C74" s="151"/>
      <c r="D74" s="201"/>
      <c r="E74" s="202"/>
      <c r="F74" s="151"/>
      <c r="G74" s="152"/>
      <c r="H74" s="153"/>
      <c r="I74" s="151"/>
      <c r="J74" s="152"/>
      <c r="K74" s="153"/>
      <c r="L74" s="151"/>
      <c r="M74" s="152"/>
      <c r="N74" s="154"/>
      <c r="O74" s="350"/>
      <c r="P74" s="354"/>
    </row>
    <row r="75" spans="2:16" ht="24.95" customHeight="1">
      <c r="B75" s="348"/>
      <c r="C75" s="147"/>
      <c r="D75" s="199"/>
      <c r="E75" s="200"/>
      <c r="F75" s="147"/>
      <c r="G75" s="148"/>
      <c r="H75" s="149"/>
      <c r="I75" s="147"/>
      <c r="J75" s="148"/>
      <c r="K75" s="149"/>
      <c r="L75" s="147"/>
      <c r="M75" s="148"/>
      <c r="N75" s="150"/>
      <c r="O75" s="350"/>
      <c r="P75" s="354"/>
    </row>
    <row r="76" spans="2:16" ht="24.95" customHeight="1">
      <c r="B76" s="348"/>
      <c r="C76" s="151"/>
      <c r="D76" s="201"/>
      <c r="E76" s="202"/>
      <c r="F76" s="151"/>
      <c r="G76" s="152"/>
      <c r="H76" s="153"/>
      <c r="I76" s="151"/>
      <c r="J76" s="152"/>
      <c r="K76" s="153"/>
      <c r="L76" s="151"/>
      <c r="M76" s="152"/>
      <c r="N76" s="154"/>
      <c r="O76" s="350"/>
      <c r="P76" s="354"/>
    </row>
    <row r="77" spans="2:16" ht="24.95" customHeight="1" thickBot="1">
      <c r="B77" s="352"/>
      <c r="C77" s="129" t="s">
        <v>122</v>
      </c>
      <c r="D77" s="204">
        <f>SUM(D72:D76)</f>
        <v>0</v>
      </c>
      <c r="E77" s="205">
        <f>SUM(E72:E76)</f>
        <v>0</v>
      </c>
      <c r="F77" s="129" t="s">
        <v>122</v>
      </c>
      <c r="G77" s="132">
        <f>SUM(G72:G76)</f>
        <v>0</v>
      </c>
      <c r="H77" s="134">
        <f>SUM(H72:H76)</f>
        <v>0</v>
      </c>
      <c r="I77" s="129" t="s">
        <v>122</v>
      </c>
      <c r="J77" s="132">
        <f>SUM(J72:J76)</f>
        <v>0</v>
      </c>
      <c r="K77" s="134">
        <f>SUM(K72:K76)</f>
        <v>0</v>
      </c>
      <c r="L77" s="129" t="s">
        <v>122</v>
      </c>
      <c r="M77" s="132">
        <f>SUM(M72:M76)</f>
        <v>0</v>
      </c>
      <c r="N77" s="134">
        <f>SUM(N72:N76)</f>
        <v>0</v>
      </c>
      <c r="O77" s="351"/>
      <c r="P77" s="355"/>
    </row>
    <row r="78" spans="2:16" ht="19.5" thickTop="1"/>
  </sheetData>
  <sheetProtection formatCells="0" formatColumns="0" formatRows="0" insertColumns="0" insertRows="0" insertHyperlinks="0" deleteColumns="0" deleteRows="0" selectLockedCells="1" sort="0" autoFilter="0" pivotTables="0"/>
  <mergeCells count="41">
    <mergeCell ref="B42:B47"/>
    <mergeCell ref="O42:O47"/>
    <mergeCell ref="P42:P47"/>
    <mergeCell ref="C4:E4"/>
    <mergeCell ref="F4:H4"/>
    <mergeCell ref="I4:K4"/>
    <mergeCell ref="L4:N4"/>
    <mergeCell ref="O4:P4"/>
    <mergeCell ref="B6:B11"/>
    <mergeCell ref="O6:O11"/>
    <mergeCell ref="P6:P11"/>
    <mergeCell ref="B12:B17"/>
    <mergeCell ref="O12:O17"/>
    <mergeCell ref="P12:P17"/>
    <mergeCell ref="B30:B35"/>
    <mergeCell ref="O30:O35"/>
    <mergeCell ref="P30:P35"/>
    <mergeCell ref="B36:B41"/>
    <mergeCell ref="O36:O41"/>
    <mergeCell ref="P36:P41"/>
    <mergeCell ref="B18:B23"/>
    <mergeCell ref="O18:O23"/>
    <mergeCell ref="P18:P23"/>
    <mergeCell ref="B24:B29"/>
    <mergeCell ref="O24:O29"/>
    <mergeCell ref="P24:P29"/>
    <mergeCell ref="B48:B53"/>
    <mergeCell ref="O48:O53"/>
    <mergeCell ref="B72:B77"/>
    <mergeCell ref="O72:O77"/>
    <mergeCell ref="P72:P77"/>
    <mergeCell ref="B54:B59"/>
    <mergeCell ref="O54:O59"/>
    <mergeCell ref="P54:P59"/>
    <mergeCell ref="B60:B65"/>
    <mergeCell ref="O60:O65"/>
    <mergeCell ref="P60:P65"/>
    <mergeCell ref="B66:B71"/>
    <mergeCell ref="O66:O71"/>
    <mergeCell ref="P66:P71"/>
    <mergeCell ref="P48:P53"/>
  </mergeCells>
  <phoneticPr fontId="1"/>
  <pageMargins left="0.25" right="0.25" top="0.75" bottom="0.75" header="0.3" footer="0.3"/>
  <pageSetup paperSize="9" scale="38" fitToWidth="2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EB855-FFBC-487F-ADEE-1159E7AF0BFC}">
  <sheetPr codeName="Sheet15">
    <tabColor theme="5" tint="0.59999389629810485"/>
    <pageSetUpPr fitToPage="1"/>
  </sheetPr>
  <dimension ref="B1:P65"/>
  <sheetViews>
    <sheetView showGridLines="0" zoomScale="85" zoomScaleNormal="85" workbookViewId="0">
      <selection activeCell="B2" sqref="B2"/>
    </sheetView>
  </sheetViews>
  <sheetFormatPr defaultColWidth="8.875" defaultRowHeight="18.75"/>
  <cols>
    <col min="1" max="1" width="2.625" customWidth="1"/>
    <col min="2" max="2" width="15.625" customWidth="1"/>
    <col min="3" max="16" width="20.625" customWidth="1"/>
    <col min="17" max="17" width="5.5" customWidth="1"/>
  </cols>
  <sheetData>
    <row r="1" spans="2:16" ht="46.5" customHeight="1">
      <c r="B1" s="10" t="s">
        <v>22</v>
      </c>
      <c r="C1" s="2"/>
    </row>
    <row r="2" spans="2:16" ht="66.75" customHeight="1">
      <c r="B2" s="2"/>
      <c r="C2" s="2"/>
    </row>
    <row r="3" spans="2:16" ht="23.25" customHeight="1" thickBot="1"/>
    <row r="4" spans="2:16" ht="20.25" thickTop="1" thickBot="1">
      <c r="B4" s="4"/>
      <c r="C4" s="7"/>
      <c r="D4" s="5" t="s">
        <v>7</v>
      </c>
      <c r="E4" s="5" t="s">
        <v>5</v>
      </c>
      <c r="F4" s="5" t="s">
        <v>12</v>
      </c>
      <c r="G4" s="5" t="s">
        <v>2</v>
      </c>
      <c r="H4" s="5" t="s">
        <v>13</v>
      </c>
      <c r="I4" s="5" t="s">
        <v>3</v>
      </c>
      <c r="J4" s="5" t="s">
        <v>14</v>
      </c>
      <c r="K4" s="5" t="s">
        <v>15</v>
      </c>
      <c r="L4" s="5" t="s">
        <v>1</v>
      </c>
      <c r="M4" s="5" t="s">
        <v>4</v>
      </c>
      <c r="N4" s="5" t="s">
        <v>8</v>
      </c>
      <c r="O4" s="6" t="s">
        <v>6</v>
      </c>
      <c r="P4" s="3" t="s">
        <v>18</v>
      </c>
    </row>
    <row r="5" spans="2:16" ht="20.25" thickTop="1">
      <c r="B5" s="365" t="s">
        <v>21</v>
      </c>
      <c r="C5" s="65">
        <f>設定!B5</f>
        <v>0</v>
      </c>
      <c r="D5" s="11">
        <f>'1月'!C6</f>
        <v>0</v>
      </c>
      <c r="E5" s="11">
        <f>'2月'!C6</f>
        <v>0</v>
      </c>
      <c r="F5" s="11">
        <f>'3月'!C6</f>
        <v>0</v>
      </c>
      <c r="G5" s="11">
        <f>'4月'!C6</f>
        <v>0</v>
      </c>
      <c r="H5" s="11">
        <f>'5月'!C6</f>
        <v>0</v>
      </c>
      <c r="I5" s="11">
        <f>'6月'!C6</f>
        <v>0</v>
      </c>
      <c r="J5" s="11">
        <f>'7月'!C6</f>
        <v>0</v>
      </c>
      <c r="K5" s="11">
        <f>'8月'!C6</f>
        <v>0</v>
      </c>
      <c r="L5" s="11">
        <f>'9月'!C6</f>
        <v>0</v>
      </c>
      <c r="M5" s="11">
        <f>'10月'!C6</f>
        <v>0</v>
      </c>
      <c r="N5" s="11">
        <f>'11月'!C6</f>
        <v>0</v>
      </c>
      <c r="O5" s="12">
        <f>'12月'!C6</f>
        <v>0</v>
      </c>
      <c r="P5" s="13">
        <f>SUM(D5:O5)</f>
        <v>0</v>
      </c>
    </row>
    <row r="6" spans="2:16" ht="19.5">
      <c r="B6" s="365"/>
      <c r="C6" s="66">
        <f>設定!B6</f>
        <v>0</v>
      </c>
      <c r="D6" s="14">
        <f>'1月'!C7</f>
        <v>0</v>
      </c>
      <c r="E6" s="14">
        <f>'2月'!C7</f>
        <v>0</v>
      </c>
      <c r="F6" s="14">
        <f>'3月'!C7</f>
        <v>0</v>
      </c>
      <c r="G6" s="14">
        <f>'4月'!C7</f>
        <v>0</v>
      </c>
      <c r="H6" s="14">
        <f>'5月'!C7</f>
        <v>0</v>
      </c>
      <c r="I6" s="14">
        <f>'6月'!C7</f>
        <v>0</v>
      </c>
      <c r="J6" s="14">
        <f>'7月'!C7</f>
        <v>0</v>
      </c>
      <c r="K6" s="14">
        <f>'8月'!C7</f>
        <v>0</v>
      </c>
      <c r="L6" s="14">
        <f>'9月'!C7</f>
        <v>0</v>
      </c>
      <c r="M6" s="14">
        <f>'10月'!C7</f>
        <v>0</v>
      </c>
      <c r="N6" s="14">
        <f>'11月'!C7</f>
        <v>0</v>
      </c>
      <c r="O6" s="15">
        <f>'12月'!C7</f>
        <v>0</v>
      </c>
      <c r="P6" s="16">
        <f t="shared" ref="P6:P14" si="0">SUM(D6:O6)</f>
        <v>0</v>
      </c>
    </row>
    <row r="7" spans="2:16" ht="19.5">
      <c r="B7" s="365"/>
      <c r="C7" s="67">
        <f>設定!B7</f>
        <v>0</v>
      </c>
      <c r="D7" s="17">
        <f>'1月'!C8</f>
        <v>0</v>
      </c>
      <c r="E7" s="17">
        <f>'2月'!C8</f>
        <v>0</v>
      </c>
      <c r="F7" s="17">
        <f>'3月'!C8</f>
        <v>0</v>
      </c>
      <c r="G7" s="17">
        <f>'4月'!C8</f>
        <v>0</v>
      </c>
      <c r="H7" s="17">
        <f>'5月'!C8</f>
        <v>0</v>
      </c>
      <c r="I7" s="17">
        <f>'6月'!C8</f>
        <v>0</v>
      </c>
      <c r="J7" s="17">
        <f>'7月'!C8</f>
        <v>0</v>
      </c>
      <c r="K7" s="17">
        <f>'8月'!C8</f>
        <v>0</v>
      </c>
      <c r="L7" s="17">
        <f>'9月'!C8</f>
        <v>0</v>
      </c>
      <c r="M7" s="17">
        <f>'10月'!C8</f>
        <v>0</v>
      </c>
      <c r="N7" s="17">
        <f>'11月'!C8</f>
        <v>0</v>
      </c>
      <c r="O7" s="18">
        <f>'12月'!C8</f>
        <v>0</v>
      </c>
      <c r="P7" s="19">
        <f t="shared" si="0"/>
        <v>0</v>
      </c>
    </row>
    <row r="8" spans="2:16" ht="19.5">
      <c r="B8" s="365"/>
      <c r="C8" s="66">
        <f>設定!B8</f>
        <v>0</v>
      </c>
      <c r="D8" s="20">
        <f>'1月'!C9</f>
        <v>0</v>
      </c>
      <c r="E8" s="20">
        <f>'2月'!C9</f>
        <v>0</v>
      </c>
      <c r="F8" s="20">
        <f>'3月'!C9</f>
        <v>0</v>
      </c>
      <c r="G8" s="20">
        <f>'4月'!C9</f>
        <v>0</v>
      </c>
      <c r="H8" s="20">
        <f>'5月'!C9</f>
        <v>0</v>
      </c>
      <c r="I8" s="20">
        <f>'6月'!C9</f>
        <v>0</v>
      </c>
      <c r="J8" s="20">
        <f>'7月'!C9</f>
        <v>0</v>
      </c>
      <c r="K8" s="20">
        <f>'8月'!C9</f>
        <v>0</v>
      </c>
      <c r="L8" s="20">
        <f>'9月'!C9</f>
        <v>0</v>
      </c>
      <c r="M8" s="20">
        <f>'10月'!C9</f>
        <v>0</v>
      </c>
      <c r="N8" s="20">
        <f>'11月'!C9</f>
        <v>0</v>
      </c>
      <c r="O8" s="21">
        <f>'12月'!C9</f>
        <v>0</v>
      </c>
      <c r="P8" s="22">
        <f t="shared" si="0"/>
        <v>0</v>
      </c>
    </row>
    <row r="9" spans="2:16" ht="19.5">
      <c r="B9" s="365"/>
      <c r="C9" s="67">
        <f>設定!B9</f>
        <v>0</v>
      </c>
      <c r="D9" s="23">
        <f>'1月'!C10</f>
        <v>0</v>
      </c>
      <c r="E9" s="23">
        <f>'2月'!C10</f>
        <v>0</v>
      </c>
      <c r="F9" s="23">
        <f>'3月'!C10</f>
        <v>0</v>
      </c>
      <c r="G9" s="23">
        <f>'4月'!C10</f>
        <v>0</v>
      </c>
      <c r="H9" s="23">
        <f>'5月'!C10</f>
        <v>0</v>
      </c>
      <c r="I9" s="23">
        <f>'6月'!C10</f>
        <v>0</v>
      </c>
      <c r="J9" s="23">
        <f>'7月'!C10</f>
        <v>0</v>
      </c>
      <c r="K9" s="23">
        <f>'8月'!C10</f>
        <v>0</v>
      </c>
      <c r="L9" s="23">
        <f>'9月'!C10</f>
        <v>0</v>
      </c>
      <c r="M9" s="23">
        <f>'10月'!C10</f>
        <v>0</v>
      </c>
      <c r="N9" s="23">
        <f>'11月'!C10</f>
        <v>0</v>
      </c>
      <c r="O9" s="24">
        <f>'12月'!C10</f>
        <v>0</v>
      </c>
      <c r="P9" s="25">
        <f t="shared" si="0"/>
        <v>0</v>
      </c>
    </row>
    <row r="10" spans="2:16" ht="19.5">
      <c r="B10" s="365"/>
      <c r="C10" s="66">
        <f>設定!B10</f>
        <v>0</v>
      </c>
      <c r="D10" s="26">
        <f>'1月'!C11</f>
        <v>0</v>
      </c>
      <c r="E10" s="26">
        <f>'2月'!C11</f>
        <v>0</v>
      </c>
      <c r="F10" s="26">
        <f>'3月'!C11</f>
        <v>0</v>
      </c>
      <c r="G10" s="26">
        <f>'4月'!C11</f>
        <v>0</v>
      </c>
      <c r="H10" s="26">
        <f>'5月'!C11</f>
        <v>0</v>
      </c>
      <c r="I10" s="26">
        <f>'6月'!C11</f>
        <v>0</v>
      </c>
      <c r="J10" s="26">
        <f>'7月'!C11</f>
        <v>0</v>
      </c>
      <c r="K10" s="26">
        <f>'8月'!C11</f>
        <v>0</v>
      </c>
      <c r="L10" s="26">
        <f>'9月'!C11</f>
        <v>0</v>
      </c>
      <c r="M10" s="26">
        <f>'10月'!C11</f>
        <v>0</v>
      </c>
      <c r="N10" s="26">
        <f>'11月'!C11</f>
        <v>0</v>
      </c>
      <c r="O10" s="27">
        <f>'12月'!C11</f>
        <v>0</v>
      </c>
      <c r="P10" s="87">
        <f t="shared" si="0"/>
        <v>0</v>
      </c>
    </row>
    <row r="11" spans="2:16" ht="19.5">
      <c r="B11" s="365"/>
      <c r="C11" s="67">
        <f>設定!B11</f>
        <v>0</v>
      </c>
      <c r="D11" s="23">
        <f>'1月'!C12</f>
        <v>0</v>
      </c>
      <c r="E11" s="23">
        <f>'2月'!C12</f>
        <v>0</v>
      </c>
      <c r="F11" s="23">
        <f>'3月'!C12</f>
        <v>0</v>
      </c>
      <c r="G11" s="23">
        <f>'4月'!C12</f>
        <v>0</v>
      </c>
      <c r="H11" s="23">
        <f>'5月'!C12</f>
        <v>0</v>
      </c>
      <c r="I11" s="23">
        <f>'6月'!C12</f>
        <v>0</v>
      </c>
      <c r="J11" s="23">
        <f>'7月'!C12</f>
        <v>0</v>
      </c>
      <c r="K11" s="23">
        <f>'8月'!C12</f>
        <v>0</v>
      </c>
      <c r="L11" s="23">
        <f>'9月'!C12</f>
        <v>0</v>
      </c>
      <c r="M11" s="23">
        <f>'10月'!C12</f>
        <v>0</v>
      </c>
      <c r="N11" s="23">
        <f>'11月'!C12</f>
        <v>0</v>
      </c>
      <c r="O11" s="24">
        <f>'12月'!C12</f>
        <v>0</v>
      </c>
      <c r="P11" s="25">
        <f t="shared" si="0"/>
        <v>0</v>
      </c>
    </row>
    <row r="12" spans="2:16" ht="19.5">
      <c r="B12" s="365"/>
      <c r="C12" s="66">
        <f>設定!B12</f>
        <v>0</v>
      </c>
      <c r="D12" s="26">
        <f>'1月'!C13</f>
        <v>0</v>
      </c>
      <c r="E12" s="26">
        <f>'2月'!C13</f>
        <v>0</v>
      </c>
      <c r="F12" s="26">
        <f>'3月'!C13</f>
        <v>0</v>
      </c>
      <c r="G12" s="26">
        <f>'4月'!C13</f>
        <v>0</v>
      </c>
      <c r="H12" s="26">
        <f>'5月'!C13</f>
        <v>0</v>
      </c>
      <c r="I12" s="26">
        <f>'6月'!C13</f>
        <v>0</v>
      </c>
      <c r="J12" s="26">
        <f>'7月'!C13</f>
        <v>0</v>
      </c>
      <c r="K12" s="26">
        <f>'8月'!C13</f>
        <v>0</v>
      </c>
      <c r="L12" s="26">
        <f>'9月'!C13</f>
        <v>0</v>
      </c>
      <c r="M12" s="26">
        <f>'10月'!C13</f>
        <v>0</v>
      </c>
      <c r="N12" s="26">
        <f>'11月'!C13</f>
        <v>0</v>
      </c>
      <c r="O12" s="27">
        <f>'12月'!C13</f>
        <v>0</v>
      </c>
      <c r="P12" s="28">
        <f t="shared" si="0"/>
        <v>0</v>
      </c>
    </row>
    <row r="13" spans="2:16" ht="19.5">
      <c r="B13" s="365"/>
      <c r="C13" s="67">
        <f>設定!B13</f>
        <v>0</v>
      </c>
      <c r="D13" s="23">
        <f>'1月'!C14</f>
        <v>0</v>
      </c>
      <c r="E13" s="23">
        <f>'2月'!C14</f>
        <v>0</v>
      </c>
      <c r="F13" s="23">
        <f>'3月'!C14</f>
        <v>0</v>
      </c>
      <c r="G13" s="23">
        <f>'4月'!C14</f>
        <v>0</v>
      </c>
      <c r="H13" s="23">
        <f>'5月'!C14</f>
        <v>0</v>
      </c>
      <c r="I13" s="23">
        <f>'6月'!C14</f>
        <v>0</v>
      </c>
      <c r="J13" s="23">
        <f>'7月'!C14</f>
        <v>0</v>
      </c>
      <c r="K13" s="23">
        <f>'8月'!C14</f>
        <v>0</v>
      </c>
      <c r="L13" s="23">
        <f>'9月'!C14</f>
        <v>0</v>
      </c>
      <c r="M13" s="23">
        <f>'10月'!C14</f>
        <v>0</v>
      </c>
      <c r="N13" s="23">
        <f>'11月'!C14</f>
        <v>0</v>
      </c>
      <c r="O13" s="24">
        <f>'12月'!C14</f>
        <v>0</v>
      </c>
      <c r="P13" s="25">
        <f t="shared" si="0"/>
        <v>0</v>
      </c>
    </row>
    <row r="14" spans="2:16" ht="20.25" thickBot="1">
      <c r="B14" s="365"/>
      <c r="C14" s="66">
        <f>設定!B14</f>
        <v>0</v>
      </c>
      <c r="D14" s="26">
        <f>'1月'!C15</f>
        <v>0</v>
      </c>
      <c r="E14" s="26">
        <f>'2月'!C15</f>
        <v>0</v>
      </c>
      <c r="F14" s="26">
        <f>'3月'!C15</f>
        <v>0</v>
      </c>
      <c r="G14" s="26">
        <f>'4月'!C15</f>
        <v>0</v>
      </c>
      <c r="H14" s="26">
        <f>'5月'!C15</f>
        <v>0</v>
      </c>
      <c r="I14" s="26">
        <f>'6月'!C15</f>
        <v>0</v>
      </c>
      <c r="J14" s="26">
        <f>'7月'!C15</f>
        <v>0</v>
      </c>
      <c r="K14" s="26">
        <f>'8月'!C15</f>
        <v>0</v>
      </c>
      <c r="L14" s="26">
        <f>'9月'!C15</f>
        <v>0</v>
      </c>
      <c r="M14" s="26">
        <f>'10月'!C15</f>
        <v>0</v>
      </c>
      <c r="N14" s="26">
        <f>'11月'!C15</f>
        <v>0</v>
      </c>
      <c r="O14" s="27">
        <f>'12月'!C15</f>
        <v>0</v>
      </c>
      <c r="P14" s="28">
        <f t="shared" si="0"/>
        <v>0</v>
      </c>
    </row>
    <row r="15" spans="2:16" ht="21" thickTop="1" thickBot="1">
      <c r="B15" s="366"/>
      <c r="C15" s="68" t="s">
        <v>26</v>
      </c>
      <c r="D15" s="29">
        <f>SUM(D5:D14)</f>
        <v>0</v>
      </c>
      <c r="E15" s="29">
        <f t="shared" ref="E15:O15" si="1">SUM(E5:E14)</f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0</v>
      </c>
      <c r="K15" s="29">
        <f t="shared" si="1"/>
        <v>0</v>
      </c>
      <c r="L15" s="29">
        <f t="shared" si="1"/>
        <v>0</v>
      </c>
      <c r="M15" s="29">
        <f t="shared" si="1"/>
        <v>0</v>
      </c>
      <c r="N15" s="29">
        <f t="shared" si="1"/>
        <v>0</v>
      </c>
      <c r="O15" s="29">
        <f t="shared" si="1"/>
        <v>0</v>
      </c>
      <c r="P15" s="103">
        <f>SUM(P5:P14)</f>
        <v>0</v>
      </c>
    </row>
    <row r="16" spans="2:16" ht="20.25" thickTop="1">
      <c r="B16" s="367" t="s">
        <v>24</v>
      </c>
      <c r="C16" s="65">
        <f>設定!D5</f>
        <v>0</v>
      </c>
      <c r="D16" s="30">
        <f>'1月'!E6</f>
        <v>0</v>
      </c>
      <c r="E16" s="30">
        <f>'2月'!E6</f>
        <v>0</v>
      </c>
      <c r="F16" s="30">
        <f>'3月'!E6</f>
        <v>0</v>
      </c>
      <c r="G16" s="30">
        <f>'4月'!E6</f>
        <v>0</v>
      </c>
      <c r="H16" s="30">
        <f>'5月'!E6</f>
        <v>0</v>
      </c>
      <c r="I16" s="30">
        <f>'6月'!E6</f>
        <v>0</v>
      </c>
      <c r="J16" s="30">
        <f>'7月'!E6</f>
        <v>0</v>
      </c>
      <c r="K16" s="30">
        <f>'8月'!E6</f>
        <v>0</v>
      </c>
      <c r="L16" s="30">
        <f>'9月'!E6</f>
        <v>0</v>
      </c>
      <c r="M16" s="30">
        <f>'10月'!E6</f>
        <v>0</v>
      </c>
      <c r="N16" s="30">
        <f>'11月'!E6</f>
        <v>0</v>
      </c>
      <c r="O16" s="31">
        <f>'12月'!E6</f>
        <v>0</v>
      </c>
      <c r="P16" s="32">
        <f>SUM(D16:O16)</f>
        <v>0</v>
      </c>
    </row>
    <row r="17" spans="2:16" ht="19.5">
      <c r="B17" s="368"/>
      <c r="C17" s="69">
        <f>設定!D6</f>
        <v>0</v>
      </c>
      <c r="D17" s="33">
        <f>'1月'!E7</f>
        <v>0</v>
      </c>
      <c r="E17" s="33">
        <f>'2月'!E7</f>
        <v>0</v>
      </c>
      <c r="F17" s="33">
        <f>'3月'!E7</f>
        <v>0</v>
      </c>
      <c r="G17" s="33">
        <f>'4月'!E7</f>
        <v>0</v>
      </c>
      <c r="H17" s="33">
        <f>'5月'!E7</f>
        <v>0</v>
      </c>
      <c r="I17" s="33">
        <f>'6月'!E7</f>
        <v>0</v>
      </c>
      <c r="J17" s="33">
        <f>'7月'!E7</f>
        <v>0</v>
      </c>
      <c r="K17" s="33">
        <f>'8月'!E7</f>
        <v>0</v>
      </c>
      <c r="L17" s="33">
        <f>'9月'!E7</f>
        <v>0</v>
      </c>
      <c r="M17" s="33">
        <f>'10月'!E7</f>
        <v>0</v>
      </c>
      <c r="N17" s="33">
        <f>'11月'!E7</f>
        <v>0</v>
      </c>
      <c r="O17" s="34">
        <f>'12月'!E7</f>
        <v>0</v>
      </c>
      <c r="P17" s="35">
        <f t="shared" ref="P17:P25" si="2">SUM(D17:O17)</f>
        <v>0</v>
      </c>
    </row>
    <row r="18" spans="2:16" ht="19.5">
      <c r="B18" s="368"/>
      <c r="C18" s="70">
        <f>設定!D7</f>
        <v>0</v>
      </c>
      <c r="D18" s="23">
        <f>'1月'!E8</f>
        <v>0</v>
      </c>
      <c r="E18" s="23">
        <f>'2月'!E8</f>
        <v>0</v>
      </c>
      <c r="F18" s="23">
        <f>'3月'!E8</f>
        <v>0</v>
      </c>
      <c r="G18" s="23">
        <f>'4月'!E8</f>
        <v>0</v>
      </c>
      <c r="H18" s="23">
        <f>'5月'!E8</f>
        <v>0</v>
      </c>
      <c r="I18" s="23">
        <f>'6月'!E8</f>
        <v>0</v>
      </c>
      <c r="J18" s="23">
        <f>'7月'!E8</f>
        <v>0</v>
      </c>
      <c r="K18" s="23">
        <f>'8月'!E8</f>
        <v>0</v>
      </c>
      <c r="L18" s="23">
        <f>'9月'!E8</f>
        <v>0</v>
      </c>
      <c r="M18" s="23">
        <f>'10月'!E8</f>
        <v>0</v>
      </c>
      <c r="N18" s="23">
        <f>'11月'!E8</f>
        <v>0</v>
      </c>
      <c r="O18" s="24">
        <f>'12月'!E8</f>
        <v>0</v>
      </c>
      <c r="P18" s="25">
        <f t="shared" si="2"/>
        <v>0</v>
      </c>
    </row>
    <row r="19" spans="2:16" ht="19.5">
      <c r="B19" s="368"/>
      <c r="C19" s="69">
        <f>設定!D8</f>
        <v>0</v>
      </c>
      <c r="D19" s="33">
        <f>'1月'!E9</f>
        <v>0</v>
      </c>
      <c r="E19" s="33">
        <f>'2月'!E9</f>
        <v>0</v>
      </c>
      <c r="F19" s="33">
        <f>'3月'!E9</f>
        <v>0</v>
      </c>
      <c r="G19" s="33">
        <f>'4月'!E9</f>
        <v>0</v>
      </c>
      <c r="H19" s="33">
        <f>'5月'!E9</f>
        <v>0</v>
      </c>
      <c r="I19" s="33">
        <f>'6月'!E9</f>
        <v>0</v>
      </c>
      <c r="J19" s="33">
        <f>'7月'!E9</f>
        <v>0</v>
      </c>
      <c r="K19" s="33">
        <f>'8月'!E9</f>
        <v>0</v>
      </c>
      <c r="L19" s="33">
        <f>'9月'!E9</f>
        <v>0</v>
      </c>
      <c r="M19" s="33">
        <f>'10月'!E9</f>
        <v>0</v>
      </c>
      <c r="N19" s="33">
        <f>'11月'!E9</f>
        <v>0</v>
      </c>
      <c r="O19" s="34">
        <f>'12月'!E9</f>
        <v>0</v>
      </c>
      <c r="P19" s="35">
        <f t="shared" si="2"/>
        <v>0</v>
      </c>
    </row>
    <row r="20" spans="2:16" ht="19.5">
      <c r="B20" s="368"/>
      <c r="C20" s="70">
        <f>設定!D9</f>
        <v>0</v>
      </c>
      <c r="D20" s="23">
        <f>'1月'!E10</f>
        <v>0</v>
      </c>
      <c r="E20" s="23">
        <f>'2月'!E10</f>
        <v>0</v>
      </c>
      <c r="F20" s="23">
        <f>'3月'!E10</f>
        <v>0</v>
      </c>
      <c r="G20" s="23">
        <f>'4月'!E10</f>
        <v>0</v>
      </c>
      <c r="H20" s="23">
        <f>'5月'!E10</f>
        <v>0</v>
      </c>
      <c r="I20" s="23">
        <f>'6月'!E10</f>
        <v>0</v>
      </c>
      <c r="J20" s="23">
        <f>'7月'!E10</f>
        <v>0</v>
      </c>
      <c r="K20" s="23">
        <f>'8月'!E10</f>
        <v>0</v>
      </c>
      <c r="L20" s="23">
        <f>'9月'!E10</f>
        <v>0</v>
      </c>
      <c r="M20" s="23">
        <f>'10月'!E10</f>
        <v>0</v>
      </c>
      <c r="N20" s="23">
        <f>'11月'!E10</f>
        <v>0</v>
      </c>
      <c r="O20" s="24">
        <f>'12月'!E10</f>
        <v>0</v>
      </c>
      <c r="P20" s="25">
        <f t="shared" si="2"/>
        <v>0</v>
      </c>
    </row>
    <row r="21" spans="2:16" ht="19.5">
      <c r="B21" s="368"/>
      <c r="C21" s="69">
        <f>設定!D10</f>
        <v>0</v>
      </c>
      <c r="D21" s="33">
        <f>'1月'!E11</f>
        <v>0</v>
      </c>
      <c r="E21" s="33">
        <f>'2月'!E11</f>
        <v>0</v>
      </c>
      <c r="F21" s="33">
        <f>'3月'!E11</f>
        <v>0</v>
      </c>
      <c r="G21" s="33">
        <f>'4月'!E11</f>
        <v>0</v>
      </c>
      <c r="H21" s="33">
        <f>'5月'!E11</f>
        <v>0</v>
      </c>
      <c r="I21" s="33">
        <f>'6月'!E11</f>
        <v>0</v>
      </c>
      <c r="J21" s="33">
        <f>'7月'!E11</f>
        <v>0</v>
      </c>
      <c r="K21" s="33">
        <f>'8月'!E11</f>
        <v>0</v>
      </c>
      <c r="L21" s="33">
        <f>'9月'!E11</f>
        <v>0</v>
      </c>
      <c r="M21" s="33">
        <f>'10月'!E11</f>
        <v>0</v>
      </c>
      <c r="N21" s="33">
        <f>'11月'!E11</f>
        <v>0</v>
      </c>
      <c r="O21" s="34">
        <f>'12月'!E11</f>
        <v>0</v>
      </c>
      <c r="P21" s="88">
        <f t="shared" si="2"/>
        <v>0</v>
      </c>
    </row>
    <row r="22" spans="2:16" ht="19.5">
      <c r="B22" s="368"/>
      <c r="C22" s="70">
        <f>設定!D11</f>
        <v>0</v>
      </c>
      <c r="D22" s="23">
        <f>'1月'!E12</f>
        <v>0</v>
      </c>
      <c r="E22" s="23">
        <f>'2月'!E12</f>
        <v>0</v>
      </c>
      <c r="F22" s="23">
        <f>'3月'!E12</f>
        <v>0</v>
      </c>
      <c r="G22" s="23">
        <f>'4月'!E12</f>
        <v>0</v>
      </c>
      <c r="H22" s="23">
        <f>'5月'!E12</f>
        <v>0</v>
      </c>
      <c r="I22" s="23">
        <f>'6月'!E12</f>
        <v>0</v>
      </c>
      <c r="J22" s="23">
        <f>'7月'!E12</f>
        <v>0</v>
      </c>
      <c r="K22" s="23">
        <f>'8月'!E12</f>
        <v>0</v>
      </c>
      <c r="L22" s="23">
        <f>'9月'!E12</f>
        <v>0</v>
      </c>
      <c r="M22" s="23">
        <f>'10月'!E12</f>
        <v>0</v>
      </c>
      <c r="N22" s="23">
        <f>'11月'!E12</f>
        <v>0</v>
      </c>
      <c r="O22" s="24">
        <f>'12月'!E12</f>
        <v>0</v>
      </c>
      <c r="P22" s="25">
        <f>SUM(D22:O22)</f>
        <v>0</v>
      </c>
    </row>
    <row r="23" spans="2:16" ht="19.5">
      <c r="B23" s="368"/>
      <c r="C23" s="69">
        <f>設定!D12</f>
        <v>0</v>
      </c>
      <c r="D23" s="33">
        <f>'1月'!E13</f>
        <v>0</v>
      </c>
      <c r="E23" s="33">
        <f>'2月'!E13</f>
        <v>0</v>
      </c>
      <c r="F23" s="33">
        <f>'3月'!E13</f>
        <v>0</v>
      </c>
      <c r="G23" s="33">
        <f>'4月'!E13</f>
        <v>0</v>
      </c>
      <c r="H23" s="33">
        <f>'5月'!E13</f>
        <v>0</v>
      </c>
      <c r="I23" s="33">
        <f>'6月'!E13</f>
        <v>0</v>
      </c>
      <c r="J23" s="33">
        <f>'7月'!E13</f>
        <v>0</v>
      </c>
      <c r="K23" s="33">
        <f>'8月'!E13</f>
        <v>0</v>
      </c>
      <c r="L23" s="33">
        <f>'9月'!E13</f>
        <v>0</v>
      </c>
      <c r="M23" s="33">
        <f>'10月'!E13</f>
        <v>0</v>
      </c>
      <c r="N23" s="33">
        <f>'11月'!E13</f>
        <v>0</v>
      </c>
      <c r="O23" s="34">
        <f>'12月'!E13</f>
        <v>0</v>
      </c>
      <c r="P23" s="35">
        <f t="shared" si="2"/>
        <v>0</v>
      </c>
    </row>
    <row r="24" spans="2:16" ht="19.5">
      <c r="B24" s="368"/>
      <c r="C24" s="70">
        <f>設定!D13</f>
        <v>0</v>
      </c>
      <c r="D24" s="23">
        <f>'1月'!E14</f>
        <v>0</v>
      </c>
      <c r="E24" s="23">
        <f>'2月'!E14</f>
        <v>0</v>
      </c>
      <c r="F24" s="23">
        <f>'3月'!E14</f>
        <v>0</v>
      </c>
      <c r="G24" s="23">
        <f>'4月'!E14</f>
        <v>0</v>
      </c>
      <c r="H24" s="23">
        <f>'5月'!E14</f>
        <v>0</v>
      </c>
      <c r="I24" s="23">
        <f>'6月'!E14</f>
        <v>0</v>
      </c>
      <c r="J24" s="23">
        <f>'7月'!E14</f>
        <v>0</v>
      </c>
      <c r="K24" s="23">
        <f>'8月'!E14</f>
        <v>0</v>
      </c>
      <c r="L24" s="23">
        <f>'9月'!E14</f>
        <v>0</v>
      </c>
      <c r="M24" s="23">
        <f>'10月'!E14</f>
        <v>0</v>
      </c>
      <c r="N24" s="23">
        <f>'11月'!E14</f>
        <v>0</v>
      </c>
      <c r="O24" s="24">
        <f>'12月'!E14</f>
        <v>0</v>
      </c>
      <c r="P24" s="25">
        <f t="shared" si="2"/>
        <v>0</v>
      </c>
    </row>
    <row r="25" spans="2:16" ht="20.25" thickBot="1">
      <c r="B25" s="368"/>
      <c r="C25" s="69">
        <f>設定!D14</f>
        <v>0</v>
      </c>
      <c r="D25" s="33">
        <f>'1月'!E15</f>
        <v>0</v>
      </c>
      <c r="E25" s="33">
        <f>'2月'!E15</f>
        <v>0</v>
      </c>
      <c r="F25" s="33">
        <f>'3月'!E15</f>
        <v>0</v>
      </c>
      <c r="G25" s="33">
        <f>'4月'!E15</f>
        <v>0</v>
      </c>
      <c r="H25" s="33">
        <f>'5月'!E15</f>
        <v>0</v>
      </c>
      <c r="I25" s="33">
        <f>'6月'!E15</f>
        <v>0</v>
      </c>
      <c r="J25" s="33">
        <f>'7月'!E15</f>
        <v>0</v>
      </c>
      <c r="K25" s="33">
        <f>'8月'!E15</f>
        <v>0</v>
      </c>
      <c r="L25" s="33">
        <f>'9月'!E15</f>
        <v>0</v>
      </c>
      <c r="M25" s="33">
        <f>'10月'!E15</f>
        <v>0</v>
      </c>
      <c r="N25" s="33">
        <f>'11月'!E15</f>
        <v>0</v>
      </c>
      <c r="O25" s="34">
        <f>'12月'!E15</f>
        <v>0</v>
      </c>
      <c r="P25" s="35">
        <f t="shared" si="2"/>
        <v>0</v>
      </c>
    </row>
    <row r="26" spans="2:16" ht="21" thickTop="1" thickBot="1">
      <c r="B26" s="369"/>
      <c r="C26" s="71" t="s">
        <v>25</v>
      </c>
      <c r="D26" s="36">
        <f>SUM(D16:D25)</f>
        <v>0</v>
      </c>
      <c r="E26" s="36">
        <f>SUM(E16:E25)</f>
        <v>0</v>
      </c>
      <c r="F26" s="36">
        <f>SUM(F16:F25)</f>
        <v>0</v>
      </c>
      <c r="G26" s="36">
        <f t="shared" ref="G26:O26" si="3">SUM(G16:G25)</f>
        <v>0</v>
      </c>
      <c r="H26" s="36">
        <f t="shared" si="3"/>
        <v>0</v>
      </c>
      <c r="I26" s="36">
        <f t="shared" si="3"/>
        <v>0</v>
      </c>
      <c r="J26" s="36">
        <f t="shared" si="3"/>
        <v>0</v>
      </c>
      <c r="K26" s="36">
        <f t="shared" si="3"/>
        <v>0</v>
      </c>
      <c r="L26" s="36">
        <f t="shared" si="3"/>
        <v>0</v>
      </c>
      <c r="M26" s="36">
        <f t="shared" si="3"/>
        <v>0</v>
      </c>
      <c r="N26" s="36">
        <f t="shared" si="3"/>
        <v>0</v>
      </c>
      <c r="O26" s="36">
        <f t="shared" si="3"/>
        <v>0</v>
      </c>
      <c r="P26" s="104">
        <f>SUM(P16:P25)</f>
        <v>0</v>
      </c>
    </row>
    <row r="27" spans="2:16" ht="20.25" thickTop="1">
      <c r="B27" s="370" t="s">
        <v>0</v>
      </c>
      <c r="C27" s="72">
        <f>設定!F5</f>
        <v>0</v>
      </c>
      <c r="D27" s="37">
        <f>'1月'!G6</f>
        <v>0</v>
      </c>
      <c r="E27" s="37">
        <f>'2月'!G6</f>
        <v>0</v>
      </c>
      <c r="F27" s="37">
        <f>'3月'!G6</f>
        <v>0</v>
      </c>
      <c r="G27" s="37">
        <f>'4月'!G6</f>
        <v>0</v>
      </c>
      <c r="H27" s="37">
        <f>'5月'!G6</f>
        <v>0</v>
      </c>
      <c r="I27" s="37">
        <f>'6月'!G6</f>
        <v>0</v>
      </c>
      <c r="J27" s="37">
        <f>'7月'!G6</f>
        <v>0</v>
      </c>
      <c r="K27" s="37">
        <f>'8月'!G6</f>
        <v>0</v>
      </c>
      <c r="L27" s="37">
        <f>'9月'!G6</f>
        <v>0</v>
      </c>
      <c r="M27" s="37">
        <f>'10月'!G6</f>
        <v>0</v>
      </c>
      <c r="N27" s="37">
        <f>'11月'!G6</f>
        <v>0</v>
      </c>
      <c r="O27" s="38">
        <f>'12月'!G6</f>
        <v>0</v>
      </c>
      <c r="P27" s="39">
        <f>SUM(D27:O27)</f>
        <v>0</v>
      </c>
    </row>
    <row r="28" spans="2:16" ht="19.5">
      <c r="B28" s="371"/>
      <c r="C28" s="73">
        <f>設定!F6</f>
        <v>0</v>
      </c>
      <c r="D28" s="40">
        <f>'1月'!G7</f>
        <v>0</v>
      </c>
      <c r="E28" s="40">
        <f>'2月'!G7</f>
        <v>0</v>
      </c>
      <c r="F28" s="40">
        <f>'3月'!G7</f>
        <v>0</v>
      </c>
      <c r="G28" s="40">
        <f>'4月'!G7</f>
        <v>0</v>
      </c>
      <c r="H28" s="40">
        <f>'5月'!G7</f>
        <v>0</v>
      </c>
      <c r="I28" s="40">
        <f>'6月'!G7</f>
        <v>0</v>
      </c>
      <c r="J28" s="40">
        <f>'7月'!G7</f>
        <v>0</v>
      </c>
      <c r="K28" s="40">
        <f>'8月'!G7</f>
        <v>0</v>
      </c>
      <c r="L28" s="40">
        <f>'9月'!G7</f>
        <v>0</v>
      </c>
      <c r="M28" s="40">
        <f>'10月'!G7</f>
        <v>0</v>
      </c>
      <c r="N28" s="40">
        <f>'11月'!G7</f>
        <v>0</v>
      </c>
      <c r="O28" s="41">
        <f>'12月'!G7</f>
        <v>0</v>
      </c>
      <c r="P28" s="42">
        <f t="shared" ref="P28:P36" si="4">SUM(D28:O28)</f>
        <v>0</v>
      </c>
    </row>
    <row r="29" spans="2:16" ht="19.5">
      <c r="B29" s="371"/>
      <c r="C29" s="74">
        <f>設定!F7</f>
        <v>0</v>
      </c>
      <c r="D29" s="23">
        <f>'1月'!G8</f>
        <v>0</v>
      </c>
      <c r="E29" s="23">
        <f>'2月'!G8</f>
        <v>0</v>
      </c>
      <c r="F29" s="23">
        <f>'3月'!G8</f>
        <v>0</v>
      </c>
      <c r="G29" s="23">
        <f>'4月'!G8</f>
        <v>0</v>
      </c>
      <c r="H29" s="23">
        <f>'5月'!G8</f>
        <v>0</v>
      </c>
      <c r="I29" s="23">
        <f>'6月'!G8</f>
        <v>0</v>
      </c>
      <c r="J29" s="23">
        <f>'7月'!G8</f>
        <v>0</v>
      </c>
      <c r="K29" s="23">
        <f>'8月'!G8</f>
        <v>0</v>
      </c>
      <c r="L29" s="23">
        <f>'9月'!G8</f>
        <v>0</v>
      </c>
      <c r="M29" s="23">
        <f>'10月'!G8</f>
        <v>0</v>
      </c>
      <c r="N29" s="23">
        <f>'11月'!G8</f>
        <v>0</v>
      </c>
      <c r="O29" s="24">
        <f>'12月'!G8</f>
        <v>0</v>
      </c>
      <c r="P29" s="25">
        <f t="shared" si="4"/>
        <v>0</v>
      </c>
    </row>
    <row r="30" spans="2:16" ht="19.5">
      <c r="B30" s="371"/>
      <c r="C30" s="75">
        <f>設定!F8</f>
        <v>0</v>
      </c>
      <c r="D30" s="26">
        <f>'1月'!G9</f>
        <v>0</v>
      </c>
      <c r="E30" s="26">
        <f>'2月'!G9</f>
        <v>0</v>
      </c>
      <c r="F30" s="26">
        <f>'3月'!G9</f>
        <v>0</v>
      </c>
      <c r="G30" s="26">
        <f>'4月'!G9</f>
        <v>0</v>
      </c>
      <c r="H30" s="26">
        <f>'5月'!G9</f>
        <v>0</v>
      </c>
      <c r="I30" s="26">
        <f>'6月'!G9</f>
        <v>0</v>
      </c>
      <c r="J30" s="26">
        <f>'7月'!G9</f>
        <v>0</v>
      </c>
      <c r="K30" s="26">
        <f>'8月'!G9</f>
        <v>0</v>
      </c>
      <c r="L30" s="26">
        <f>'9月'!G9</f>
        <v>0</v>
      </c>
      <c r="M30" s="26">
        <f>'10月'!G9</f>
        <v>0</v>
      </c>
      <c r="N30" s="26">
        <f>'11月'!G9</f>
        <v>0</v>
      </c>
      <c r="O30" s="27">
        <f>'12月'!G9</f>
        <v>0</v>
      </c>
      <c r="P30" s="87">
        <f t="shared" si="4"/>
        <v>0</v>
      </c>
    </row>
    <row r="31" spans="2:16" ht="19.5">
      <c r="B31" s="371"/>
      <c r="C31" s="74">
        <f>設定!F9</f>
        <v>0</v>
      </c>
      <c r="D31" s="23">
        <f>'1月'!G10</f>
        <v>0</v>
      </c>
      <c r="E31" s="23">
        <f>'2月'!G10</f>
        <v>0</v>
      </c>
      <c r="F31" s="23">
        <f>'3月'!G10</f>
        <v>0</v>
      </c>
      <c r="G31" s="23">
        <f>'4月'!G10</f>
        <v>0</v>
      </c>
      <c r="H31" s="23">
        <f>'5月'!G10</f>
        <v>0</v>
      </c>
      <c r="I31" s="23">
        <f>'6月'!G10</f>
        <v>0</v>
      </c>
      <c r="J31" s="23">
        <f>'7月'!G10</f>
        <v>0</v>
      </c>
      <c r="K31" s="23">
        <f>'8月'!G10</f>
        <v>0</v>
      </c>
      <c r="L31" s="23">
        <f>'9月'!G10</f>
        <v>0</v>
      </c>
      <c r="M31" s="23">
        <f>'10月'!G10</f>
        <v>0</v>
      </c>
      <c r="N31" s="23">
        <f>'11月'!G10</f>
        <v>0</v>
      </c>
      <c r="O31" s="24">
        <f>'12月'!G10</f>
        <v>0</v>
      </c>
      <c r="P31" s="25">
        <f t="shared" si="4"/>
        <v>0</v>
      </c>
    </row>
    <row r="32" spans="2:16" ht="19.5">
      <c r="B32" s="371"/>
      <c r="C32" s="75">
        <f>設定!F10</f>
        <v>0</v>
      </c>
      <c r="D32" s="26">
        <f>'1月'!G11</f>
        <v>0</v>
      </c>
      <c r="E32" s="26">
        <f>'2月'!G11</f>
        <v>0</v>
      </c>
      <c r="F32" s="26">
        <f>'3月'!G11</f>
        <v>0</v>
      </c>
      <c r="G32" s="26">
        <f>'4月'!G11</f>
        <v>0</v>
      </c>
      <c r="H32" s="26">
        <f>'5月'!G11</f>
        <v>0</v>
      </c>
      <c r="I32" s="26">
        <f>'6月'!G11</f>
        <v>0</v>
      </c>
      <c r="J32" s="26">
        <f>'7月'!G11</f>
        <v>0</v>
      </c>
      <c r="K32" s="26">
        <f>'8月'!G11</f>
        <v>0</v>
      </c>
      <c r="L32" s="26">
        <f>'9月'!G11</f>
        <v>0</v>
      </c>
      <c r="M32" s="26">
        <f>'10月'!G11</f>
        <v>0</v>
      </c>
      <c r="N32" s="26">
        <f>'11月'!G11</f>
        <v>0</v>
      </c>
      <c r="O32" s="27">
        <f>'12月'!G11</f>
        <v>0</v>
      </c>
      <c r="P32" s="28">
        <f t="shared" si="4"/>
        <v>0</v>
      </c>
    </row>
    <row r="33" spans="2:16" ht="19.5">
      <c r="B33" s="371"/>
      <c r="C33" s="74">
        <f>設定!F11</f>
        <v>0</v>
      </c>
      <c r="D33" s="23">
        <f>'1月'!G12</f>
        <v>0</v>
      </c>
      <c r="E33" s="23">
        <f>'2月'!G12</f>
        <v>0</v>
      </c>
      <c r="F33" s="23">
        <f>'3月'!G12</f>
        <v>0</v>
      </c>
      <c r="G33" s="23">
        <f>'4月'!G12</f>
        <v>0</v>
      </c>
      <c r="H33" s="23">
        <f>'5月'!G12</f>
        <v>0</v>
      </c>
      <c r="I33" s="23">
        <f>'6月'!G12</f>
        <v>0</v>
      </c>
      <c r="J33" s="23">
        <f>'7月'!G12</f>
        <v>0</v>
      </c>
      <c r="K33" s="23">
        <f>'8月'!G12</f>
        <v>0</v>
      </c>
      <c r="L33" s="23">
        <f>'9月'!G12</f>
        <v>0</v>
      </c>
      <c r="M33" s="23">
        <f>'10月'!G12</f>
        <v>0</v>
      </c>
      <c r="N33" s="23">
        <f>'11月'!G12</f>
        <v>0</v>
      </c>
      <c r="O33" s="24">
        <f>'12月'!G12</f>
        <v>0</v>
      </c>
      <c r="P33" s="25">
        <f t="shared" si="4"/>
        <v>0</v>
      </c>
    </row>
    <row r="34" spans="2:16" ht="19.5">
      <c r="B34" s="371"/>
      <c r="C34" s="75">
        <f>設定!F12</f>
        <v>0</v>
      </c>
      <c r="D34" s="26">
        <f>'1月'!G13</f>
        <v>0</v>
      </c>
      <c r="E34" s="26">
        <f>'2月'!G13</f>
        <v>0</v>
      </c>
      <c r="F34" s="26">
        <f>'3月'!G13</f>
        <v>0</v>
      </c>
      <c r="G34" s="26">
        <f>'4月'!G13</f>
        <v>0</v>
      </c>
      <c r="H34" s="26">
        <f>'5月'!G13</f>
        <v>0</v>
      </c>
      <c r="I34" s="26">
        <f>'6月'!G13</f>
        <v>0</v>
      </c>
      <c r="J34" s="26">
        <f>'7月'!G13</f>
        <v>0</v>
      </c>
      <c r="K34" s="26">
        <f>'8月'!G13</f>
        <v>0</v>
      </c>
      <c r="L34" s="26">
        <f>'9月'!G13</f>
        <v>0</v>
      </c>
      <c r="M34" s="26">
        <f>'10月'!G13</f>
        <v>0</v>
      </c>
      <c r="N34" s="26">
        <f>'11月'!G13</f>
        <v>0</v>
      </c>
      <c r="O34" s="27">
        <f>'12月'!G13</f>
        <v>0</v>
      </c>
      <c r="P34" s="28">
        <f t="shared" si="4"/>
        <v>0</v>
      </c>
    </row>
    <row r="35" spans="2:16" ht="19.5">
      <c r="B35" s="371"/>
      <c r="C35" s="74">
        <f>設定!F13</f>
        <v>0</v>
      </c>
      <c r="D35" s="23">
        <f>'1月'!G14</f>
        <v>0</v>
      </c>
      <c r="E35" s="23">
        <f>'2月'!G14</f>
        <v>0</v>
      </c>
      <c r="F35" s="23">
        <f>'3月'!G14</f>
        <v>0</v>
      </c>
      <c r="G35" s="23">
        <f>'4月'!G14</f>
        <v>0</v>
      </c>
      <c r="H35" s="23">
        <f>'5月'!G14</f>
        <v>0</v>
      </c>
      <c r="I35" s="23">
        <f>'6月'!G14</f>
        <v>0</v>
      </c>
      <c r="J35" s="23">
        <f>'7月'!G14</f>
        <v>0</v>
      </c>
      <c r="K35" s="23">
        <f>'8月'!G14</f>
        <v>0</v>
      </c>
      <c r="L35" s="23">
        <f>'9月'!G14</f>
        <v>0</v>
      </c>
      <c r="M35" s="23">
        <f>'10月'!G14</f>
        <v>0</v>
      </c>
      <c r="N35" s="23">
        <f>'11月'!G14</f>
        <v>0</v>
      </c>
      <c r="O35" s="24">
        <f>'12月'!G14</f>
        <v>0</v>
      </c>
      <c r="P35" s="25">
        <f t="shared" si="4"/>
        <v>0</v>
      </c>
    </row>
    <row r="36" spans="2:16" ht="20.25" thickBot="1">
      <c r="B36" s="371"/>
      <c r="C36" s="75">
        <f>設定!F14</f>
        <v>0</v>
      </c>
      <c r="D36" s="26">
        <f>'1月'!G15</f>
        <v>0</v>
      </c>
      <c r="E36" s="26">
        <f>'2月'!G15</f>
        <v>0</v>
      </c>
      <c r="F36" s="26">
        <f>'3月'!G15</f>
        <v>0</v>
      </c>
      <c r="G36" s="26">
        <f>'4月'!G15</f>
        <v>0</v>
      </c>
      <c r="H36" s="26">
        <f>'5月'!G15</f>
        <v>0</v>
      </c>
      <c r="I36" s="26">
        <f>'6月'!G15</f>
        <v>0</v>
      </c>
      <c r="J36" s="26">
        <f>'7月'!G15</f>
        <v>0</v>
      </c>
      <c r="K36" s="26">
        <f>'8月'!G15</f>
        <v>0</v>
      </c>
      <c r="L36" s="26">
        <f>'9月'!G15</f>
        <v>0</v>
      </c>
      <c r="M36" s="26">
        <f>'10月'!G15</f>
        <v>0</v>
      </c>
      <c r="N36" s="26">
        <f>'11月'!G15</f>
        <v>0</v>
      </c>
      <c r="O36" s="27">
        <f>'12月'!G15</f>
        <v>0</v>
      </c>
      <c r="P36" s="28">
        <f t="shared" si="4"/>
        <v>0</v>
      </c>
    </row>
    <row r="37" spans="2:16" ht="21" thickTop="1" thickBot="1">
      <c r="B37" s="371"/>
      <c r="C37" s="76" t="s">
        <v>23</v>
      </c>
      <c r="D37" s="43">
        <f>SUM(D27:D36)</f>
        <v>0</v>
      </c>
      <c r="E37" s="43">
        <f t="shared" ref="E37:O37" si="5">SUM(E27:E36)</f>
        <v>0</v>
      </c>
      <c r="F37" s="43">
        <f>SUM(F27:F36)</f>
        <v>0</v>
      </c>
      <c r="G37" s="43">
        <f t="shared" si="5"/>
        <v>0</v>
      </c>
      <c r="H37" s="43">
        <f t="shared" si="5"/>
        <v>0</v>
      </c>
      <c r="I37" s="43">
        <f t="shared" si="5"/>
        <v>0</v>
      </c>
      <c r="J37" s="43">
        <f t="shared" si="5"/>
        <v>0</v>
      </c>
      <c r="K37" s="43">
        <f t="shared" si="5"/>
        <v>0</v>
      </c>
      <c r="L37" s="43">
        <f t="shared" si="5"/>
        <v>0</v>
      </c>
      <c r="M37" s="43">
        <f t="shared" si="5"/>
        <v>0</v>
      </c>
      <c r="N37" s="43">
        <f t="shared" si="5"/>
        <v>0</v>
      </c>
      <c r="O37" s="43">
        <f t="shared" si="5"/>
        <v>0</v>
      </c>
      <c r="P37" s="105">
        <f>SUM(P27:P36)</f>
        <v>0</v>
      </c>
    </row>
    <row r="38" spans="2:16" ht="21" thickTop="1" thickBot="1">
      <c r="B38" s="94" t="s">
        <v>46</v>
      </c>
      <c r="C38" s="95" t="s">
        <v>47</v>
      </c>
      <c r="D38" s="96">
        <f>'1月'!I16</f>
        <v>0</v>
      </c>
      <c r="E38" s="96">
        <f>'2月'!I16</f>
        <v>0</v>
      </c>
      <c r="F38" s="96">
        <f>'3月'!I16</f>
        <v>0</v>
      </c>
      <c r="G38" s="96">
        <f>'4月'!I16</f>
        <v>0</v>
      </c>
      <c r="H38" s="96">
        <f>'5月'!I16</f>
        <v>0</v>
      </c>
      <c r="I38" s="96">
        <f>'6月'!I16</f>
        <v>0</v>
      </c>
      <c r="J38" s="96">
        <f>'7月'!I16</f>
        <v>0</v>
      </c>
      <c r="K38" s="96">
        <f>'8月'!I16</f>
        <v>0</v>
      </c>
      <c r="L38" s="96">
        <f>'9月'!I16</f>
        <v>0</v>
      </c>
      <c r="M38" s="96">
        <f>'10月'!I16</f>
        <v>0</v>
      </c>
      <c r="N38" s="96">
        <f>'11月'!I16</f>
        <v>0</v>
      </c>
      <c r="O38" s="97">
        <f>'12月'!I16</f>
        <v>0</v>
      </c>
      <c r="P38" s="106">
        <f>SUM(D38:O38)</f>
        <v>0</v>
      </c>
    </row>
    <row r="39" spans="2:16" ht="20.25" thickTop="1">
      <c r="B39" s="372" t="s">
        <v>34</v>
      </c>
      <c r="C39" s="77">
        <f>設定!H5</f>
        <v>0</v>
      </c>
      <c r="D39" s="11">
        <f>'1月'!K6</f>
        <v>0</v>
      </c>
      <c r="E39" s="11">
        <f>'2月'!K6</f>
        <v>0</v>
      </c>
      <c r="F39" s="11">
        <f>'3月'!K6</f>
        <v>0</v>
      </c>
      <c r="G39" s="11">
        <f>'4月'!K6</f>
        <v>0</v>
      </c>
      <c r="H39" s="11">
        <f>'5月'!K6</f>
        <v>0</v>
      </c>
      <c r="I39" s="11">
        <f>'6月'!K6</f>
        <v>0</v>
      </c>
      <c r="J39" s="11">
        <f>'7月'!K6</f>
        <v>0</v>
      </c>
      <c r="K39" s="11">
        <f>'8月'!K6</f>
        <v>0</v>
      </c>
      <c r="L39" s="11">
        <f>'9月'!K6</f>
        <v>0</v>
      </c>
      <c r="M39" s="11">
        <f>'10月'!K6</f>
        <v>0</v>
      </c>
      <c r="N39" s="11">
        <f>'11月'!K6</f>
        <v>0</v>
      </c>
      <c r="O39" s="12">
        <f>'12月'!K6</f>
        <v>0</v>
      </c>
      <c r="P39" s="13">
        <f>SUM(D39:O39)</f>
        <v>0</v>
      </c>
    </row>
    <row r="40" spans="2:16" ht="19.5">
      <c r="B40" s="373"/>
      <c r="C40" s="73">
        <f>設定!H6</f>
        <v>0</v>
      </c>
      <c r="D40" s="14">
        <f>'1月'!K7</f>
        <v>0</v>
      </c>
      <c r="E40" s="14">
        <f>'2月'!K7</f>
        <v>0</v>
      </c>
      <c r="F40" s="14">
        <f>'3月'!K7</f>
        <v>0</v>
      </c>
      <c r="G40" s="14">
        <f>'4月'!K7</f>
        <v>0</v>
      </c>
      <c r="H40" s="14">
        <f>'5月'!K7</f>
        <v>0</v>
      </c>
      <c r="I40" s="14">
        <f>'6月'!K7</f>
        <v>0</v>
      </c>
      <c r="J40" s="14">
        <f>'7月'!K7</f>
        <v>0</v>
      </c>
      <c r="K40" s="14">
        <f>'8月'!K7</f>
        <v>0</v>
      </c>
      <c r="L40" s="14">
        <f>'9月'!K7</f>
        <v>0</v>
      </c>
      <c r="M40" s="14">
        <f>'10月'!K7</f>
        <v>0</v>
      </c>
      <c r="N40" s="14">
        <f>'11月'!K7</f>
        <v>0</v>
      </c>
      <c r="O40" s="15">
        <f>'12月'!K7</f>
        <v>0</v>
      </c>
      <c r="P40" s="16">
        <f t="shared" ref="P40:P54" si="6">SUM(D40:O40)</f>
        <v>0</v>
      </c>
    </row>
    <row r="41" spans="2:16" ht="19.5">
      <c r="B41" s="373"/>
      <c r="C41" s="74">
        <f>設定!H7</f>
        <v>0</v>
      </c>
      <c r="D41" s="17">
        <f>'1月'!K8</f>
        <v>0</v>
      </c>
      <c r="E41" s="17">
        <f>'2月'!K8</f>
        <v>0</v>
      </c>
      <c r="F41" s="17">
        <f>'3月'!K8</f>
        <v>0</v>
      </c>
      <c r="G41" s="17">
        <f>'4月'!K8</f>
        <v>0</v>
      </c>
      <c r="H41" s="17">
        <f>'5月'!K8</f>
        <v>0</v>
      </c>
      <c r="I41" s="17">
        <f>'6月'!K8</f>
        <v>0</v>
      </c>
      <c r="J41" s="17">
        <f>'7月'!K8</f>
        <v>0</v>
      </c>
      <c r="K41" s="17">
        <f>'8月'!K8</f>
        <v>0</v>
      </c>
      <c r="L41" s="17">
        <f>'9月'!K8</f>
        <v>0</v>
      </c>
      <c r="M41" s="17">
        <f>'10月'!K8</f>
        <v>0</v>
      </c>
      <c r="N41" s="17">
        <f>'11月'!K8</f>
        <v>0</v>
      </c>
      <c r="O41" s="18">
        <f>'12月'!K8</f>
        <v>0</v>
      </c>
      <c r="P41" s="19">
        <f t="shared" si="6"/>
        <v>0</v>
      </c>
    </row>
    <row r="42" spans="2:16" ht="19.5">
      <c r="B42" s="373"/>
      <c r="C42" s="75">
        <f>設定!H8</f>
        <v>0</v>
      </c>
      <c r="D42" s="20">
        <f>'1月'!K9</f>
        <v>0</v>
      </c>
      <c r="E42" s="20">
        <f>'2月'!K9</f>
        <v>0</v>
      </c>
      <c r="F42" s="20">
        <f>'3月'!K9</f>
        <v>0</v>
      </c>
      <c r="G42" s="20">
        <f>'4月'!K9</f>
        <v>0</v>
      </c>
      <c r="H42" s="20">
        <f>'5月'!K9</f>
        <v>0</v>
      </c>
      <c r="I42" s="20">
        <f>'6月'!K9</f>
        <v>0</v>
      </c>
      <c r="J42" s="20">
        <f>'7月'!K9</f>
        <v>0</v>
      </c>
      <c r="K42" s="20">
        <f>'8月'!K9</f>
        <v>0</v>
      </c>
      <c r="L42" s="20">
        <f>'9月'!K9</f>
        <v>0</v>
      </c>
      <c r="M42" s="20">
        <f>'10月'!K9</f>
        <v>0</v>
      </c>
      <c r="N42" s="20">
        <f>'11月'!K9</f>
        <v>0</v>
      </c>
      <c r="O42" s="21">
        <f>'12月'!K9</f>
        <v>0</v>
      </c>
      <c r="P42" s="22">
        <f>SUM(D42:O42)</f>
        <v>0</v>
      </c>
    </row>
    <row r="43" spans="2:16" ht="19.5">
      <c r="B43" s="373"/>
      <c r="C43" s="74">
        <f>設定!H9</f>
        <v>0</v>
      </c>
      <c r="D43" s="17">
        <f>'1月'!K10</f>
        <v>0</v>
      </c>
      <c r="E43" s="17">
        <f>'2月'!K10</f>
        <v>0</v>
      </c>
      <c r="F43" s="17">
        <f>'3月'!K10</f>
        <v>0</v>
      </c>
      <c r="G43" s="17">
        <f>'4月'!K10</f>
        <v>0</v>
      </c>
      <c r="H43" s="17">
        <f>'5月'!K10</f>
        <v>0</v>
      </c>
      <c r="I43" s="17">
        <f>'6月'!K10</f>
        <v>0</v>
      </c>
      <c r="J43" s="17">
        <f>'7月'!K10</f>
        <v>0</v>
      </c>
      <c r="K43" s="17">
        <f>'8月'!K10</f>
        <v>0</v>
      </c>
      <c r="L43" s="17">
        <f>'9月'!K10</f>
        <v>0</v>
      </c>
      <c r="M43" s="17">
        <f>'10月'!K10</f>
        <v>0</v>
      </c>
      <c r="N43" s="17">
        <f>'11月'!K10</f>
        <v>0</v>
      </c>
      <c r="O43" s="18">
        <f>'12月'!K10</f>
        <v>0</v>
      </c>
      <c r="P43" s="39">
        <f t="shared" si="6"/>
        <v>0</v>
      </c>
    </row>
    <row r="44" spans="2:16" ht="19.5">
      <c r="B44" s="373"/>
      <c r="C44" s="75">
        <f>設定!H10</f>
        <v>0</v>
      </c>
      <c r="D44" s="20">
        <f>'1月'!K11</f>
        <v>0</v>
      </c>
      <c r="E44" s="20">
        <f>'2月'!K11</f>
        <v>0</v>
      </c>
      <c r="F44" s="20">
        <f>'3月'!K11</f>
        <v>0</v>
      </c>
      <c r="G44" s="20">
        <f>'4月'!K11</f>
        <v>0</v>
      </c>
      <c r="H44" s="20">
        <f>'5月'!K11</f>
        <v>0</v>
      </c>
      <c r="I44" s="20">
        <f>'6月'!K11</f>
        <v>0</v>
      </c>
      <c r="J44" s="20">
        <f>'7月'!K11</f>
        <v>0</v>
      </c>
      <c r="K44" s="20">
        <f>'8月'!K11</f>
        <v>0</v>
      </c>
      <c r="L44" s="20">
        <f>'9月'!K11</f>
        <v>0</v>
      </c>
      <c r="M44" s="20">
        <f>'10月'!K11</f>
        <v>0</v>
      </c>
      <c r="N44" s="20">
        <f>'11月'!K11</f>
        <v>0</v>
      </c>
      <c r="O44" s="21">
        <f>'12月'!K11</f>
        <v>0</v>
      </c>
      <c r="P44" s="22">
        <f t="shared" si="6"/>
        <v>0</v>
      </c>
    </row>
    <row r="45" spans="2:16" ht="19.5">
      <c r="B45" s="373"/>
      <c r="C45" s="74">
        <f>設定!H11</f>
        <v>0</v>
      </c>
      <c r="D45" s="17">
        <f>'1月'!K12</f>
        <v>0</v>
      </c>
      <c r="E45" s="17">
        <f>'2月'!K12</f>
        <v>0</v>
      </c>
      <c r="F45" s="17">
        <f>'3月'!K12</f>
        <v>0</v>
      </c>
      <c r="G45" s="17">
        <f>'4月'!K12</f>
        <v>0</v>
      </c>
      <c r="H45" s="17">
        <f>'5月'!K12</f>
        <v>0</v>
      </c>
      <c r="I45" s="17">
        <f>'6月'!K12</f>
        <v>0</v>
      </c>
      <c r="J45" s="17">
        <f>'7月'!K12</f>
        <v>0</v>
      </c>
      <c r="K45" s="17">
        <f>'8月'!K12</f>
        <v>0</v>
      </c>
      <c r="L45" s="17">
        <f>'9月'!K12</f>
        <v>0</v>
      </c>
      <c r="M45" s="17">
        <f>'10月'!K12</f>
        <v>0</v>
      </c>
      <c r="N45" s="17">
        <f>'11月'!K12</f>
        <v>0</v>
      </c>
      <c r="O45" s="18">
        <f>'12月'!K12</f>
        <v>0</v>
      </c>
      <c r="P45" s="19">
        <f t="shared" si="6"/>
        <v>0</v>
      </c>
    </row>
    <row r="46" spans="2:16" ht="19.5">
      <c r="B46" s="373"/>
      <c r="C46" s="75">
        <f>設定!H12</f>
        <v>0</v>
      </c>
      <c r="D46" s="20">
        <f>'1月'!K13</f>
        <v>0</v>
      </c>
      <c r="E46" s="20">
        <f>'2月'!K13</f>
        <v>0</v>
      </c>
      <c r="F46" s="20">
        <f>'3月'!K13</f>
        <v>0</v>
      </c>
      <c r="G46" s="20">
        <f>'4月'!K13</f>
        <v>0</v>
      </c>
      <c r="H46" s="20">
        <f>'5月'!K13</f>
        <v>0</v>
      </c>
      <c r="I46" s="20">
        <f>'6月'!K13</f>
        <v>0</v>
      </c>
      <c r="J46" s="20">
        <f>'7月'!K13</f>
        <v>0</v>
      </c>
      <c r="K46" s="20">
        <f>'8月'!K13</f>
        <v>0</v>
      </c>
      <c r="L46" s="20">
        <f>'9月'!K13</f>
        <v>0</v>
      </c>
      <c r="M46" s="20">
        <f>'10月'!K13</f>
        <v>0</v>
      </c>
      <c r="N46" s="20">
        <f>'11月'!K13</f>
        <v>0</v>
      </c>
      <c r="O46" s="21">
        <f>'12月'!K13</f>
        <v>0</v>
      </c>
      <c r="P46" s="22">
        <f t="shared" si="6"/>
        <v>0</v>
      </c>
    </row>
    <row r="47" spans="2:16" ht="19.5">
      <c r="B47" s="373"/>
      <c r="C47" s="74">
        <f>設定!H13</f>
        <v>0</v>
      </c>
      <c r="D47" s="17">
        <f>'1月'!K14</f>
        <v>0</v>
      </c>
      <c r="E47" s="17">
        <f>'2月'!K14</f>
        <v>0</v>
      </c>
      <c r="F47" s="17">
        <f>'3月'!K14</f>
        <v>0</v>
      </c>
      <c r="G47" s="17">
        <f>'4月'!K14</f>
        <v>0</v>
      </c>
      <c r="H47" s="17">
        <f>'5月'!K14</f>
        <v>0</v>
      </c>
      <c r="I47" s="17">
        <f>'6月'!K14</f>
        <v>0</v>
      </c>
      <c r="J47" s="17">
        <f>'7月'!K14</f>
        <v>0</v>
      </c>
      <c r="K47" s="17">
        <f>'8月'!K14</f>
        <v>0</v>
      </c>
      <c r="L47" s="17">
        <f>'9月'!K14</f>
        <v>0</v>
      </c>
      <c r="M47" s="17">
        <f>'10月'!K14</f>
        <v>0</v>
      </c>
      <c r="N47" s="17">
        <f>'11月'!K14</f>
        <v>0</v>
      </c>
      <c r="O47" s="18">
        <f>'12月'!K14</f>
        <v>0</v>
      </c>
      <c r="P47" s="19">
        <f t="shared" si="6"/>
        <v>0</v>
      </c>
    </row>
    <row r="48" spans="2:16" ht="20.25" thickBot="1">
      <c r="B48" s="373"/>
      <c r="C48" s="75">
        <f>設定!H14</f>
        <v>0</v>
      </c>
      <c r="D48" s="20">
        <f>'1月'!K15</f>
        <v>0</v>
      </c>
      <c r="E48" s="20">
        <f>'2月'!K15</f>
        <v>0</v>
      </c>
      <c r="F48" s="20">
        <f>'3月'!K15</f>
        <v>0</v>
      </c>
      <c r="G48" s="20">
        <f>'4月'!K15</f>
        <v>0</v>
      </c>
      <c r="H48" s="20">
        <f>'5月'!K15</f>
        <v>0</v>
      </c>
      <c r="I48" s="20">
        <f>'6月'!K15</f>
        <v>0</v>
      </c>
      <c r="J48" s="20">
        <f>'7月'!K15</f>
        <v>0</v>
      </c>
      <c r="K48" s="20">
        <f>'8月'!K15</f>
        <v>0</v>
      </c>
      <c r="L48" s="20">
        <f>'9月'!K15</f>
        <v>0</v>
      </c>
      <c r="M48" s="20">
        <f>'10月'!K15</f>
        <v>0</v>
      </c>
      <c r="N48" s="20">
        <f>'11月'!K15</f>
        <v>0</v>
      </c>
      <c r="O48" s="21">
        <f>'12月'!K15</f>
        <v>0</v>
      </c>
      <c r="P48" s="22">
        <f>SUM(D48:O48)</f>
        <v>0</v>
      </c>
    </row>
    <row r="49" spans="2:16" ht="21" thickTop="1" thickBot="1">
      <c r="B49" s="78"/>
      <c r="C49" s="79" t="s">
        <v>44</v>
      </c>
      <c r="D49" s="57">
        <f>SUM(D39:D48)</f>
        <v>0</v>
      </c>
      <c r="E49" s="57">
        <f t="shared" ref="E49:N49" si="7">SUM(E39:E48)</f>
        <v>0</v>
      </c>
      <c r="F49" s="57">
        <f t="shared" si="7"/>
        <v>0</v>
      </c>
      <c r="G49" s="57">
        <f>SUM(G39:G48)</f>
        <v>0</v>
      </c>
      <c r="H49" s="57">
        <f t="shared" si="7"/>
        <v>0</v>
      </c>
      <c r="I49" s="57">
        <f t="shared" si="7"/>
        <v>0</v>
      </c>
      <c r="J49" s="57">
        <f t="shared" si="7"/>
        <v>0</v>
      </c>
      <c r="K49" s="57">
        <f t="shared" si="7"/>
        <v>0</v>
      </c>
      <c r="L49" s="57">
        <f t="shared" si="7"/>
        <v>0</v>
      </c>
      <c r="M49" s="57">
        <f t="shared" si="7"/>
        <v>0</v>
      </c>
      <c r="N49" s="57">
        <f t="shared" si="7"/>
        <v>0</v>
      </c>
      <c r="O49" s="57">
        <f>SUM(O39:O48)</f>
        <v>0</v>
      </c>
      <c r="P49" s="107">
        <f>SUM(P39:P48)</f>
        <v>0</v>
      </c>
    </row>
    <row r="50" spans="2:16" ht="21" thickTop="1" thickBot="1">
      <c r="B50" s="80" t="s">
        <v>38</v>
      </c>
      <c r="C50" s="81" t="s">
        <v>37</v>
      </c>
      <c r="D50" s="61">
        <f>特別費!P6</f>
        <v>0</v>
      </c>
      <c r="E50" s="62">
        <f>特別費!P12</f>
        <v>0</v>
      </c>
      <c r="F50" s="62">
        <f>特別費!P18</f>
        <v>0</v>
      </c>
      <c r="G50" s="62">
        <f>特別費!P24</f>
        <v>0</v>
      </c>
      <c r="H50" s="62">
        <f>特別費!P30</f>
        <v>0</v>
      </c>
      <c r="I50" s="62">
        <f>特別費!P36</f>
        <v>0</v>
      </c>
      <c r="J50" s="62">
        <f>特別費!P42</f>
        <v>0</v>
      </c>
      <c r="K50" s="62">
        <f>特別費!P48</f>
        <v>0</v>
      </c>
      <c r="L50" s="62">
        <f>特別費!P54</f>
        <v>0</v>
      </c>
      <c r="M50" s="62">
        <f>特別費!P60</f>
        <v>0</v>
      </c>
      <c r="N50" s="62">
        <f>特別費!P66</f>
        <v>0</v>
      </c>
      <c r="O50" s="86">
        <f>特別費!P72</f>
        <v>0</v>
      </c>
      <c r="P50" s="90">
        <f>SUM(D50:O50)</f>
        <v>0</v>
      </c>
    </row>
    <row r="51" spans="2:16" ht="21" thickTop="1" thickBot="1">
      <c r="B51" s="92"/>
      <c r="C51" s="93" t="s">
        <v>41</v>
      </c>
      <c r="D51" s="64">
        <f>SUM(D26,D37,D49,D50,D38)</f>
        <v>0</v>
      </c>
      <c r="E51" s="64">
        <f t="shared" ref="E51:O51" si="8">SUM(E26,E37,E49,E50,E38)</f>
        <v>0</v>
      </c>
      <c r="F51" s="64">
        <f t="shared" si="8"/>
        <v>0</v>
      </c>
      <c r="G51" s="64">
        <f t="shared" si="8"/>
        <v>0</v>
      </c>
      <c r="H51" s="64">
        <f>SUM(H26,H37,H49,H50,H38)</f>
        <v>0</v>
      </c>
      <c r="I51" s="64">
        <f t="shared" si="8"/>
        <v>0</v>
      </c>
      <c r="J51" s="64">
        <f t="shared" si="8"/>
        <v>0</v>
      </c>
      <c r="K51" s="64">
        <f t="shared" si="8"/>
        <v>0</v>
      </c>
      <c r="L51" s="64">
        <f t="shared" si="8"/>
        <v>0</v>
      </c>
      <c r="M51" s="64">
        <f t="shared" si="8"/>
        <v>0</v>
      </c>
      <c r="N51" s="64">
        <f t="shared" si="8"/>
        <v>0</v>
      </c>
      <c r="O51" s="64">
        <f t="shared" si="8"/>
        <v>0</v>
      </c>
      <c r="P51" s="108">
        <f t="shared" ref="P51" si="9">SUM(P26,P37,P49,P50,P38)</f>
        <v>0</v>
      </c>
    </row>
    <row r="52" spans="2:16" ht="20.25" thickTop="1">
      <c r="B52" s="362" t="s">
        <v>39</v>
      </c>
      <c r="C52" s="83">
        <f>設定!J5</f>
        <v>0</v>
      </c>
      <c r="D52" s="58">
        <f>'1月'!D20</f>
        <v>0</v>
      </c>
      <c r="E52" s="58">
        <f>'2月'!D20</f>
        <v>0</v>
      </c>
      <c r="F52" s="58">
        <f>'3月'!D20</f>
        <v>0</v>
      </c>
      <c r="G52" s="58">
        <f>'4月'!D20</f>
        <v>0</v>
      </c>
      <c r="H52" s="58">
        <f>'5月'!D20</f>
        <v>0</v>
      </c>
      <c r="I52" s="58">
        <f>'6月'!D20</f>
        <v>0</v>
      </c>
      <c r="J52" s="58">
        <f>'7月'!D20</f>
        <v>0</v>
      </c>
      <c r="K52" s="58">
        <f>'8月'!D20</f>
        <v>0</v>
      </c>
      <c r="L52" s="58">
        <f>'9月'!D20</f>
        <v>0</v>
      </c>
      <c r="M52" s="58">
        <f>'10月'!D20</f>
        <v>0</v>
      </c>
      <c r="N52" s="58">
        <f>'11月'!D20</f>
        <v>0</v>
      </c>
      <c r="O52" s="59">
        <f>'12月'!D20</f>
        <v>0</v>
      </c>
      <c r="P52" s="60">
        <f t="shared" si="6"/>
        <v>0</v>
      </c>
    </row>
    <row r="53" spans="2:16" ht="19.5">
      <c r="B53" s="363"/>
      <c r="C53" s="74">
        <f>設定!J6</f>
        <v>0</v>
      </c>
      <c r="D53" s="17">
        <f>'1月'!D21</f>
        <v>0</v>
      </c>
      <c r="E53" s="17">
        <f>'2月'!D21</f>
        <v>0</v>
      </c>
      <c r="F53" s="17">
        <f>'3月'!D21</f>
        <v>0</v>
      </c>
      <c r="G53" s="17">
        <f>'4月'!D21</f>
        <v>0</v>
      </c>
      <c r="H53" s="17">
        <f>'5月'!D21</f>
        <v>0</v>
      </c>
      <c r="I53" s="17">
        <f>'6月'!D21</f>
        <v>0</v>
      </c>
      <c r="J53" s="17">
        <f>'7月'!D21</f>
        <v>0</v>
      </c>
      <c r="K53" s="17">
        <f>'8月'!D21</f>
        <v>0</v>
      </c>
      <c r="L53" s="17">
        <f>'9月'!D21</f>
        <v>0</v>
      </c>
      <c r="M53" s="17">
        <f>'10月'!D21</f>
        <v>0</v>
      </c>
      <c r="N53" s="17">
        <f>'11月'!D21</f>
        <v>0</v>
      </c>
      <c r="O53" s="18">
        <f>'12月'!D21</f>
        <v>0</v>
      </c>
      <c r="P53" s="19">
        <f t="shared" si="6"/>
        <v>0</v>
      </c>
    </row>
    <row r="54" spans="2:16" ht="19.5">
      <c r="B54" s="363"/>
      <c r="C54" s="75">
        <f>設定!J7</f>
        <v>0</v>
      </c>
      <c r="D54" s="20">
        <f>'1月'!D22</f>
        <v>0</v>
      </c>
      <c r="E54" s="20">
        <f>'2月'!D22</f>
        <v>0</v>
      </c>
      <c r="F54" s="20">
        <f>'3月'!D22</f>
        <v>0</v>
      </c>
      <c r="G54" s="20">
        <f>'4月'!D22</f>
        <v>0</v>
      </c>
      <c r="H54" s="20">
        <f>'5月'!D22</f>
        <v>0</v>
      </c>
      <c r="I54" s="20">
        <f>'6月'!D22</f>
        <v>0</v>
      </c>
      <c r="J54" s="20">
        <f>'7月'!D22</f>
        <v>0</v>
      </c>
      <c r="K54" s="20">
        <f>'8月'!D22</f>
        <v>0</v>
      </c>
      <c r="L54" s="20">
        <f>'9月'!D22</f>
        <v>0</v>
      </c>
      <c r="M54" s="20">
        <f>'10月'!D22</f>
        <v>0</v>
      </c>
      <c r="N54" s="20">
        <f>'11月'!D22</f>
        <v>0</v>
      </c>
      <c r="O54" s="21">
        <f>'12月'!D22</f>
        <v>0</v>
      </c>
      <c r="P54" s="22">
        <f t="shared" si="6"/>
        <v>0</v>
      </c>
    </row>
    <row r="55" spans="2:16" ht="19.5">
      <c r="B55" s="363"/>
      <c r="C55" s="74">
        <f>設定!J8</f>
        <v>0</v>
      </c>
      <c r="D55" s="23">
        <f>'1月'!D23</f>
        <v>0</v>
      </c>
      <c r="E55" s="23">
        <f>'2月'!D23</f>
        <v>0</v>
      </c>
      <c r="F55" s="23">
        <f>'3月'!D23</f>
        <v>0</v>
      </c>
      <c r="G55" s="23">
        <f>'4月'!D23</f>
        <v>0</v>
      </c>
      <c r="H55" s="23">
        <f>'5月'!D23</f>
        <v>0</v>
      </c>
      <c r="I55" s="23">
        <f>'6月'!D23</f>
        <v>0</v>
      </c>
      <c r="J55" s="23">
        <f>'7月'!D23</f>
        <v>0</v>
      </c>
      <c r="K55" s="23">
        <f>'8月'!D23</f>
        <v>0</v>
      </c>
      <c r="L55" s="23">
        <f>'9月'!D23</f>
        <v>0</v>
      </c>
      <c r="M55" s="23">
        <f>'10月'!D23</f>
        <v>0</v>
      </c>
      <c r="N55" s="23">
        <f>'11月'!D23</f>
        <v>0</v>
      </c>
      <c r="O55" s="24">
        <f>'12月'!D23</f>
        <v>0</v>
      </c>
      <c r="P55" s="25">
        <f>SUM(D55:O55)</f>
        <v>0</v>
      </c>
    </row>
    <row r="56" spans="2:16" ht="19.5">
      <c r="B56" s="363"/>
      <c r="C56" s="75">
        <f>設定!J9</f>
        <v>0</v>
      </c>
      <c r="D56" s="26">
        <f>'1月'!D24</f>
        <v>0</v>
      </c>
      <c r="E56" s="26">
        <f>'2月'!D24</f>
        <v>0</v>
      </c>
      <c r="F56" s="26">
        <f>'3月'!D24</f>
        <v>0</v>
      </c>
      <c r="G56" s="26">
        <f>'4月'!D24</f>
        <v>0</v>
      </c>
      <c r="H56" s="26">
        <f>'5月'!D24</f>
        <v>0</v>
      </c>
      <c r="I56" s="26">
        <f>'6月'!D24</f>
        <v>0</v>
      </c>
      <c r="J56" s="26">
        <f>'7月'!D24</f>
        <v>0</v>
      </c>
      <c r="K56" s="26">
        <f>'8月'!D24</f>
        <v>0</v>
      </c>
      <c r="L56" s="26">
        <f>'9月'!D24</f>
        <v>0</v>
      </c>
      <c r="M56" s="26">
        <f>'10月'!D24</f>
        <v>0</v>
      </c>
      <c r="N56" s="26">
        <f>'11月'!D24</f>
        <v>0</v>
      </c>
      <c r="O56" s="27">
        <f>'12月'!D24</f>
        <v>0</v>
      </c>
      <c r="P56" s="28">
        <f t="shared" ref="P56:P61" si="10">SUM(D56:O56)</f>
        <v>0</v>
      </c>
    </row>
    <row r="57" spans="2:16" ht="19.5">
      <c r="B57" s="363"/>
      <c r="C57" s="74">
        <f>設定!J10</f>
        <v>0</v>
      </c>
      <c r="D57" s="23">
        <f>'1月'!D25</f>
        <v>0</v>
      </c>
      <c r="E57" s="23">
        <f>'2月'!D25</f>
        <v>0</v>
      </c>
      <c r="F57" s="23">
        <f>'3月'!D25</f>
        <v>0</v>
      </c>
      <c r="G57" s="23">
        <f>'4月'!D25</f>
        <v>0</v>
      </c>
      <c r="H57" s="23">
        <f>'5月'!D25</f>
        <v>0</v>
      </c>
      <c r="I57" s="23">
        <f>'6月'!D25</f>
        <v>0</v>
      </c>
      <c r="J57" s="23">
        <f>'7月'!D25</f>
        <v>0</v>
      </c>
      <c r="K57" s="23">
        <f>'8月'!D25</f>
        <v>0</v>
      </c>
      <c r="L57" s="23">
        <f>'9月'!D25</f>
        <v>0</v>
      </c>
      <c r="M57" s="23">
        <f>'10月'!D25</f>
        <v>0</v>
      </c>
      <c r="N57" s="23">
        <f>'11月'!D25</f>
        <v>0</v>
      </c>
      <c r="O57" s="24">
        <f>'12月'!D25</f>
        <v>0</v>
      </c>
      <c r="P57" s="25">
        <f t="shared" si="10"/>
        <v>0</v>
      </c>
    </row>
    <row r="58" spans="2:16" ht="19.5">
      <c r="B58" s="363"/>
      <c r="C58" s="75">
        <f>設定!J11</f>
        <v>0</v>
      </c>
      <c r="D58" s="26">
        <f>'1月'!D26</f>
        <v>0</v>
      </c>
      <c r="E58" s="26">
        <f>'2月'!D26</f>
        <v>0</v>
      </c>
      <c r="F58" s="26">
        <f>'3月'!D26</f>
        <v>0</v>
      </c>
      <c r="G58" s="26">
        <f>'4月'!D26</f>
        <v>0</v>
      </c>
      <c r="H58" s="26">
        <f>'5月'!D26</f>
        <v>0</v>
      </c>
      <c r="I58" s="26">
        <f>'6月'!D26</f>
        <v>0</v>
      </c>
      <c r="J58" s="26">
        <f>'7月'!D26</f>
        <v>0</v>
      </c>
      <c r="K58" s="26">
        <f>'8月'!D26</f>
        <v>0</v>
      </c>
      <c r="L58" s="26">
        <f>'9月'!D26</f>
        <v>0</v>
      </c>
      <c r="M58" s="26">
        <f>'10月'!D26</f>
        <v>0</v>
      </c>
      <c r="N58" s="26">
        <f>'11月'!D26</f>
        <v>0</v>
      </c>
      <c r="O58" s="27">
        <f>'12月'!D26</f>
        <v>0</v>
      </c>
      <c r="P58" s="28">
        <f t="shared" si="10"/>
        <v>0</v>
      </c>
    </row>
    <row r="59" spans="2:16" ht="19.5">
      <c r="B59" s="363"/>
      <c r="C59" s="74">
        <f>設定!J12</f>
        <v>0</v>
      </c>
      <c r="D59" s="23">
        <f>'1月'!D27</f>
        <v>0</v>
      </c>
      <c r="E59" s="23">
        <f>'2月'!D27</f>
        <v>0</v>
      </c>
      <c r="F59" s="23">
        <f>'3月'!D27</f>
        <v>0</v>
      </c>
      <c r="G59" s="23">
        <f>'4月'!D27</f>
        <v>0</v>
      </c>
      <c r="H59" s="23">
        <f>'5月'!D27</f>
        <v>0</v>
      </c>
      <c r="I59" s="23">
        <f>'6月'!D27</f>
        <v>0</v>
      </c>
      <c r="J59" s="23">
        <f>'7月'!D27</f>
        <v>0</v>
      </c>
      <c r="K59" s="23">
        <f>'8月'!D27</f>
        <v>0</v>
      </c>
      <c r="L59" s="23">
        <f>'9月'!D27</f>
        <v>0</v>
      </c>
      <c r="M59" s="23">
        <f>'10月'!D27</f>
        <v>0</v>
      </c>
      <c r="N59" s="23">
        <f>'11月'!D27</f>
        <v>0</v>
      </c>
      <c r="O59" s="24">
        <f>'12月'!D27</f>
        <v>0</v>
      </c>
      <c r="P59" s="91">
        <f t="shared" si="10"/>
        <v>0</v>
      </c>
    </row>
    <row r="60" spans="2:16" ht="19.5">
      <c r="B60" s="363"/>
      <c r="C60" s="75">
        <f>設定!J13</f>
        <v>0</v>
      </c>
      <c r="D60" s="26">
        <f>'1月'!D28</f>
        <v>0</v>
      </c>
      <c r="E60" s="26">
        <f>'2月'!D28</f>
        <v>0</v>
      </c>
      <c r="F60" s="26">
        <f>'3月'!D28</f>
        <v>0</v>
      </c>
      <c r="G60" s="26">
        <f>'4月'!D28</f>
        <v>0</v>
      </c>
      <c r="H60" s="26">
        <f>'5月'!D28</f>
        <v>0</v>
      </c>
      <c r="I60" s="26">
        <f>'6月'!D28</f>
        <v>0</v>
      </c>
      <c r="J60" s="26">
        <f>'7月'!D28</f>
        <v>0</v>
      </c>
      <c r="K60" s="26">
        <f>'8月'!D28</f>
        <v>0</v>
      </c>
      <c r="L60" s="26">
        <f>'9月'!D28</f>
        <v>0</v>
      </c>
      <c r="M60" s="26">
        <f>'10月'!D28</f>
        <v>0</v>
      </c>
      <c r="N60" s="26">
        <f>'11月'!D28</f>
        <v>0</v>
      </c>
      <c r="O60" s="27">
        <f>'12月'!D28</f>
        <v>0</v>
      </c>
      <c r="P60" s="28">
        <f t="shared" si="10"/>
        <v>0</v>
      </c>
    </row>
    <row r="61" spans="2:16" ht="20.25" thickBot="1">
      <c r="B61" s="363"/>
      <c r="C61" s="74">
        <f>設定!J14</f>
        <v>0</v>
      </c>
      <c r="D61" s="23">
        <f>'1月'!D29</f>
        <v>0</v>
      </c>
      <c r="E61" s="23">
        <f>'2月'!D29</f>
        <v>0</v>
      </c>
      <c r="F61" s="23">
        <f>'3月'!D29</f>
        <v>0</v>
      </c>
      <c r="G61" s="23">
        <f>'4月'!D29</f>
        <v>0</v>
      </c>
      <c r="H61" s="23">
        <f>'5月'!D29</f>
        <v>0</v>
      </c>
      <c r="I61" s="23">
        <f>'6月'!D29</f>
        <v>0</v>
      </c>
      <c r="J61" s="23">
        <f>'7月'!D29</f>
        <v>0</v>
      </c>
      <c r="K61" s="23">
        <f>'8月'!D29</f>
        <v>0</v>
      </c>
      <c r="L61" s="23">
        <f>'9月'!D29</f>
        <v>0</v>
      </c>
      <c r="M61" s="23">
        <f>'10月'!D29</f>
        <v>0</v>
      </c>
      <c r="N61" s="23">
        <f>'11月'!D29</f>
        <v>0</v>
      </c>
      <c r="O61" s="24">
        <f>'12月'!D29</f>
        <v>0</v>
      </c>
      <c r="P61" s="89">
        <f t="shared" si="10"/>
        <v>0</v>
      </c>
    </row>
    <row r="62" spans="2:16" ht="21" thickTop="1" thickBot="1">
      <c r="B62" s="364"/>
      <c r="C62" s="82" t="s">
        <v>42</v>
      </c>
      <c r="D62" s="63">
        <f>SUM(D52:D61)</f>
        <v>0</v>
      </c>
      <c r="E62" s="63">
        <f>SUM(E52:E61)</f>
        <v>0</v>
      </c>
      <c r="F62" s="63">
        <f t="shared" ref="F62:O62" si="11">SUM(F52:F61)</f>
        <v>0</v>
      </c>
      <c r="G62" s="63">
        <f t="shared" si="11"/>
        <v>0</v>
      </c>
      <c r="H62" s="63">
        <f>SUM(H52:H61)</f>
        <v>0</v>
      </c>
      <c r="I62" s="63">
        <f>SUM(I52:I61)</f>
        <v>0</v>
      </c>
      <c r="J62" s="63">
        <f t="shared" si="11"/>
        <v>0</v>
      </c>
      <c r="K62" s="63">
        <f>SUM(K52:K61)</f>
        <v>0</v>
      </c>
      <c r="L62" s="63">
        <f t="shared" si="11"/>
        <v>0</v>
      </c>
      <c r="M62" s="63">
        <f t="shared" si="11"/>
        <v>0</v>
      </c>
      <c r="N62" s="63">
        <f t="shared" si="11"/>
        <v>0</v>
      </c>
      <c r="O62" s="63">
        <f t="shared" si="11"/>
        <v>0</v>
      </c>
      <c r="P62" s="109">
        <f>SUM(P52:P61)</f>
        <v>0</v>
      </c>
    </row>
    <row r="63" spans="2:16" ht="21" thickTop="1" thickBot="1">
      <c r="B63" s="92"/>
      <c r="C63" s="93" t="s">
        <v>28</v>
      </c>
      <c r="D63" s="64">
        <f>SUM(D51,D62)</f>
        <v>0</v>
      </c>
      <c r="E63" s="64">
        <f>SUM(E51,E62)</f>
        <v>0</v>
      </c>
      <c r="F63" s="64">
        <f>SUM(F51,F62)</f>
        <v>0</v>
      </c>
      <c r="G63" s="64">
        <f>SUM(G51,G62)</f>
        <v>0</v>
      </c>
      <c r="H63" s="64">
        <f t="shared" ref="H63:O63" si="12">SUM(H51,H62)</f>
        <v>0</v>
      </c>
      <c r="I63" s="64">
        <f t="shared" si="12"/>
        <v>0</v>
      </c>
      <c r="J63" s="64">
        <f t="shared" si="12"/>
        <v>0</v>
      </c>
      <c r="K63" s="64">
        <f t="shared" si="12"/>
        <v>0</v>
      </c>
      <c r="L63" s="64">
        <f t="shared" si="12"/>
        <v>0</v>
      </c>
      <c r="M63" s="64">
        <f t="shared" si="12"/>
        <v>0</v>
      </c>
      <c r="N63" s="64">
        <f>SUM(N51,N62)</f>
        <v>0</v>
      </c>
      <c r="O63" s="64">
        <f t="shared" si="12"/>
        <v>0</v>
      </c>
      <c r="P63" s="108">
        <f>SUM(P51,P62)</f>
        <v>0</v>
      </c>
    </row>
    <row r="64" spans="2:16" ht="21" thickTop="1" thickBot="1">
      <c r="B64" s="92"/>
      <c r="C64" s="93" t="s">
        <v>43</v>
      </c>
      <c r="D64" s="85">
        <f>D15-D63</f>
        <v>0</v>
      </c>
      <c r="E64" s="85">
        <f t="shared" ref="E64" si="13">E15-E63</f>
        <v>0</v>
      </c>
      <c r="F64" s="85">
        <f>F15-F63</f>
        <v>0</v>
      </c>
      <c r="G64" s="85">
        <f t="shared" ref="G64" si="14">G15-G63</f>
        <v>0</v>
      </c>
      <c r="H64" s="85">
        <f t="shared" ref="H64" si="15">H15-H63</f>
        <v>0</v>
      </c>
      <c r="I64" s="85">
        <f t="shared" ref="I64" si="16">I15-I63</f>
        <v>0</v>
      </c>
      <c r="J64" s="85">
        <f t="shared" ref="J64" si="17">J15-J63</f>
        <v>0</v>
      </c>
      <c r="K64" s="85">
        <f t="shared" ref="K64" si="18">K15-K63</f>
        <v>0</v>
      </c>
      <c r="L64" s="85">
        <f t="shared" ref="L64" si="19">L15-L63</f>
        <v>0</v>
      </c>
      <c r="M64" s="85">
        <f t="shared" ref="M64" si="20">M15-M63</f>
        <v>0</v>
      </c>
      <c r="N64" s="85">
        <f t="shared" ref="N64" si="21">N15-N63</f>
        <v>0</v>
      </c>
      <c r="O64" s="85">
        <f>O15-O63</f>
        <v>0</v>
      </c>
      <c r="P64" s="110">
        <f>P15-P63</f>
        <v>0</v>
      </c>
    </row>
    <row r="65" ht="19.5" thickTop="1"/>
  </sheetData>
  <autoFilter ref="B4:P64" xr:uid="{4229ECE7-A373-434D-BE36-B67574EBFA2C}"/>
  <mergeCells count="5">
    <mergeCell ref="B52:B62"/>
    <mergeCell ref="B5:B15"/>
    <mergeCell ref="B16:B26"/>
    <mergeCell ref="B27:B37"/>
    <mergeCell ref="B39:B48"/>
  </mergeCells>
  <phoneticPr fontId="1"/>
  <conditionalFormatting sqref="D5:P64">
    <cfRule type="cellIs" dxfId="0" priority="1" operator="equal">
      <formula>0</formula>
    </cfRule>
  </conditionalFormatting>
  <pageMargins left="0.23622047244094491" right="0.23622047244094491" top="0.23622047244094491" bottom="0.23622047244094491" header="0.31496062992125984" footer="0.31496062992125984"/>
  <pageSetup paperSize="9" scale="40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0D8BC-4C6E-4EE0-98C5-ABB870C5995F}">
  <sheetPr codeName="Sheet19">
    <tabColor theme="9" tint="0.59999389629810485"/>
    <pageSetUpPr fitToPage="1"/>
  </sheetPr>
  <dimension ref="B1:R30"/>
  <sheetViews>
    <sheetView showGridLines="0" workbookViewId="0"/>
  </sheetViews>
  <sheetFormatPr defaultColWidth="8.875" defaultRowHeight="18.75"/>
  <cols>
    <col min="1" max="1" width="4.375" customWidth="1"/>
    <col min="2" max="2" width="23.875" style="55" customWidth="1"/>
    <col min="3" max="3" width="2.875" style="55" customWidth="1"/>
    <col min="4" max="4" width="24.5" style="55" customWidth="1"/>
    <col min="5" max="5" width="3" style="56" customWidth="1"/>
    <col min="6" max="6" width="24.625" style="55" customWidth="1"/>
    <col min="7" max="7" width="2.125" customWidth="1"/>
    <col min="8" max="8" width="24.5" style="55" customWidth="1"/>
    <col min="9" max="9" width="2.375" customWidth="1"/>
    <col min="10" max="10" width="24.5" style="55" customWidth="1"/>
    <col min="11" max="11" width="2.375" customWidth="1"/>
    <col min="12" max="12" width="9" customWidth="1"/>
    <col min="13" max="13" width="15.125" customWidth="1"/>
    <col min="14" max="15" width="9" customWidth="1"/>
    <col min="16" max="16" width="18.5" hidden="1" customWidth="1"/>
    <col min="17" max="18" width="9" hidden="1" customWidth="1"/>
    <col min="19" max="87" width="9" customWidth="1"/>
  </cols>
  <sheetData>
    <row r="1" spans="2:18" ht="54.75" customHeight="1">
      <c r="B1" s="45" t="s">
        <v>123</v>
      </c>
      <c r="C1" s="46"/>
      <c r="D1" s="46"/>
      <c r="E1" s="47"/>
      <c r="F1" s="46"/>
      <c r="G1" s="8"/>
      <c r="H1" s="46"/>
      <c r="I1" s="8"/>
      <c r="J1" s="46"/>
      <c r="K1" s="8"/>
      <c r="O1" s="206">
        <v>1</v>
      </c>
      <c r="P1" s="208">
        <v>44927</v>
      </c>
      <c r="Q1" s="206" t="s">
        <v>129</v>
      </c>
      <c r="R1" s="117" t="s">
        <v>83</v>
      </c>
    </row>
    <row r="2" spans="2:18" ht="7.5" customHeight="1">
      <c r="B2" s="48"/>
      <c r="C2" s="46"/>
      <c r="D2" s="46"/>
      <c r="E2" s="47"/>
      <c r="F2" s="46"/>
      <c r="G2" s="8"/>
      <c r="H2" s="46"/>
      <c r="I2" s="8"/>
      <c r="J2" s="46"/>
      <c r="K2" s="8"/>
      <c r="O2" s="207"/>
      <c r="P2" s="208">
        <v>44928</v>
      </c>
      <c r="Q2" s="207" t="s">
        <v>130</v>
      </c>
      <c r="R2" s="117" t="s">
        <v>131</v>
      </c>
    </row>
    <row r="3" spans="2:18" ht="14.25" customHeight="1">
      <c r="B3" s="46"/>
      <c r="C3" s="46"/>
      <c r="D3" s="46"/>
      <c r="E3" s="47"/>
      <c r="F3" s="46"/>
      <c r="G3" s="8"/>
      <c r="H3" s="46"/>
      <c r="I3" s="8"/>
      <c r="J3" s="46"/>
      <c r="K3" s="8"/>
      <c r="O3" s="207"/>
      <c r="P3" s="208">
        <v>44935</v>
      </c>
      <c r="Q3" s="207" t="s">
        <v>130</v>
      </c>
      <c r="R3" s="117" t="s">
        <v>84</v>
      </c>
    </row>
    <row r="4" spans="2:18" ht="30" customHeight="1">
      <c r="B4" s="121" t="s">
        <v>16</v>
      </c>
      <c r="C4" s="122"/>
      <c r="D4" s="121" t="s">
        <v>36</v>
      </c>
      <c r="E4" s="123"/>
      <c r="F4" s="121" t="s">
        <v>0</v>
      </c>
      <c r="G4" s="124"/>
      <c r="H4" s="121" t="s">
        <v>34</v>
      </c>
      <c r="I4" s="124"/>
      <c r="J4" s="121" t="s">
        <v>35</v>
      </c>
      <c r="K4" s="9"/>
      <c r="L4" s="308" t="s">
        <v>86</v>
      </c>
      <c r="M4" s="309"/>
      <c r="O4" s="207"/>
      <c r="P4" s="208">
        <v>44968</v>
      </c>
      <c r="Q4" s="207" t="s">
        <v>132</v>
      </c>
      <c r="R4" s="117" t="s">
        <v>85</v>
      </c>
    </row>
    <row r="5" spans="2:18" ht="30" customHeight="1">
      <c r="B5" s="51"/>
      <c r="C5" s="52"/>
      <c r="D5" s="53"/>
      <c r="E5" s="54"/>
      <c r="F5" s="51"/>
      <c r="G5" s="44"/>
      <c r="H5" s="51"/>
      <c r="I5" s="44"/>
      <c r="J5" s="53"/>
      <c r="K5" s="44"/>
      <c r="L5" s="118">
        <v>20</v>
      </c>
      <c r="M5" s="119" t="s">
        <v>88</v>
      </c>
      <c r="O5" s="207"/>
      <c r="P5" s="208">
        <v>44980</v>
      </c>
      <c r="Q5" s="207" t="s">
        <v>133</v>
      </c>
      <c r="R5" s="117" t="s">
        <v>87</v>
      </c>
    </row>
    <row r="6" spans="2:18" ht="30" customHeight="1">
      <c r="B6" s="53"/>
      <c r="C6" s="52"/>
      <c r="D6" s="53"/>
      <c r="E6" s="54"/>
      <c r="F6" s="53"/>
      <c r="G6" s="44"/>
      <c r="H6" s="53"/>
      <c r="I6" s="44"/>
      <c r="J6" s="53"/>
      <c r="K6" s="44"/>
      <c r="O6" s="207"/>
      <c r="P6" s="208">
        <v>45006</v>
      </c>
      <c r="Q6" s="207" t="s">
        <v>134</v>
      </c>
      <c r="R6" s="117" t="s">
        <v>89</v>
      </c>
    </row>
    <row r="7" spans="2:18" ht="30" customHeight="1">
      <c r="B7" s="53"/>
      <c r="C7" s="52"/>
      <c r="D7" s="53"/>
      <c r="E7" s="54"/>
      <c r="F7" s="53"/>
      <c r="G7" s="44"/>
      <c r="H7" s="53"/>
      <c r="I7" s="44"/>
      <c r="J7" s="53"/>
      <c r="K7" s="44"/>
      <c r="O7" s="207"/>
      <c r="P7" s="208">
        <v>45045</v>
      </c>
      <c r="Q7" s="207" t="s">
        <v>132</v>
      </c>
      <c r="R7" s="117" t="s">
        <v>90</v>
      </c>
    </row>
    <row r="8" spans="2:18" ht="30" customHeight="1">
      <c r="B8" s="53"/>
      <c r="C8" s="52"/>
      <c r="D8" s="53"/>
      <c r="E8" s="54"/>
      <c r="F8" s="53"/>
      <c r="G8" s="44"/>
      <c r="H8" s="53"/>
      <c r="I8" s="44"/>
      <c r="J8" s="53"/>
      <c r="K8" s="44"/>
      <c r="O8" s="207"/>
      <c r="P8" s="208">
        <v>45049</v>
      </c>
      <c r="Q8" s="207" t="s">
        <v>135</v>
      </c>
      <c r="R8" s="117" t="s">
        <v>91</v>
      </c>
    </row>
    <row r="9" spans="2:18" ht="30" customHeight="1">
      <c r="B9" s="53"/>
      <c r="C9" s="52"/>
      <c r="D9" s="53"/>
      <c r="E9" s="54"/>
      <c r="F9" s="53"/>
      <c r="G9" s="44"/>
      <c r="H9" s="53"/>
      <c r="I9" s="44"/>
      <c r="J9" s="53"/>
      <c r="K9" s="44"/>
      <c r="O9" s="207"/>
      <c r="P9" s="208">
        <v>45050</v>
      </c>
      <c r="Q9" s="207" t="s">
        <v>133</v>
      </c>
      <c r="R9" s="117" t="s">
        <v>92</v>
      </c>
    </row>
    <row r="10" spans="2:18" ht="30" customHeight="1">
      <c r="B10" s="53"/>
      <c r="C10" s="52"/>
      <c r="D10" s="53"/>
      <c r="E10" s="54"/>
      <c r="F10" s="53"/>
      <c r="G10" s="44"/>
      <c r="H10" s="53"/>
      <c r="I10" s="44"/>
      <c r="J10" s="53"/>
      <c r="K10" s="44"/>
      <c r="O10" s="207"/>
      <c r="P10" s="208">
        <v>45051</v>
      </c>
      <c r="Q10" s="207" t="s">
        <v>136</v>
      </c>
      <c r="R10" s="117" t="s">
        <v>93</v>
      </c>
    </row>
    <row r="11" spans="2:18" ht="30" customHeight="1">
      <c r="B11" s="53"/>
      <c r="C11" s="52"/>
      <c r="D11" s="53"/>
      <c r="E11" s="54"/>
      <c r="F11" s="53"/>
      <c r="G11" s="44"/>
      <c r="H11" s="53"/>
      <c r="I11" s="44"/>
      <c r="J11" s="53"/>
      <c r="K11" s="44"/>
      <c r="O11" s="207"/>
      <c r="P11" s="208">
        <v>45124</v>
      </c>
      <c r="Q11" s="207" t="s">
        <v>130</v>
      </c>
      <c r="R11" s="117" t="s">
        <v>94</v>
      </c>
    </row>
    <row r="12" spans="2:18" ht="30" customHeight="1">
      <c r="B12" s="53"/>
      <c r="C12" s="52"/>
      <c r="D12" s="53"/>
      <c r="E12" s="54"/>
      <c r="F12" s="53"/>
      <c r="G12" s="44"/>
      <c r="H12" s="53"/>
      <c r="I12" s="44"/>
      <c r="J12" s="53"/>
      <c r="K12" s="44"/>
      <c r="O12" s="207"/>
      <c r="P12" s="208">
        <v>45149</v>
      </c>
      <c r="Q12" s="207" t="s">
        <v>136</v>
      </c>
      <c r="R12" s="117" t="s">
        <v>95</v>
      </c>
    </row>
    <row r="13" spans="2:18" ht="30" customHeight="1">
      <c r="B13" s="53"/>
      <c r="C13" s="52"/>
      <c r="D13" s="53"/>
      <c r="E13" s="54"/>
      <c r="F13" s="53"/>
      <c r="G13" s="44"/>
      <c r="H13" s="53"/>
      <c r="I13" s="44"/>
      <c r="J13" s="53"/>
      <c r="K13" s="44"/>
      <c r="O13" s="207"/>
      <c r="P13" s="208">
        <v>45187</v>
      </c>
      <c r="Q13" s="207" t="s">
        <v>130</v>
      </c>
      <c r="R13" s="117" t="s">
        <v>96</v>
      </c>
    </row>
    <row r="14" spans="2:18" ht="30" customHeight="1">
      <c r="B14" s="84"/>
      <c r="C14" s="52"/>
      <c r="D14" s="84"/>
      <c r="E14" s="54"/>
      <c r="F14" s="84"/>
      <c r="G14" s="44"/>
      <c r="H14" s="84"/>
      <c r="I14" s="44"/>
      <c r="J14" s="84"/>
      <c r="K14" s="44"/>
      <c r="O14" s="207"/>
      <c r="P14" s="208">
        <v>45192</v>
      </c>
      <c r="Q14" s="207" t="s">
        <v>132</v>
      </c>
      <c r="R14" s="117" t="s">
        <v>97</v>
      </c>
    </row>
    <row r="15" spans="2:18" ht="21.95" customHeight="1">
      <c r="I15" s="44"/>
      <c r="K15" s="44"/>
      <c r="O15" s="207"/>
      <c r="P15" s="208">
        <v>45208</v>
      </c>
      <c r="Q15" s="207" t="s">
        <v>130</v>
      </c>
      <c r="R15" s="117" t="s">
        <v>137</v>
      </c>
    </row>
    <row r="16" spans="2:18" ht="21.95" customHeight="1">
      <c r="I16" s="44"/>
      <c r="K16" s="44"/>
      <c r="O16" s="207"/>
      <c r="P16" s="208">
        <v>45233</v>
      </c>
      <c r="Q16" s="207" t="s">
        <v>136</v>
      </c>
      <c r="R16" s="117" t="s">
        <v>98</v>
      </c>
    </row>
    <row r="17" spans="9:16" ht="21.95" customHeight="1">
      <c r="I17" s="44"/>
      <c r="K17" s="44"/>
      <c r="O17" s="207"/>
      <c r="P17" s="208">
        <v>45253</v>
      </c>
    </row>
    <row r="18" spans="9:16" ht="21.95" customHeight="1">
      <c r="I18" s="44"/>
      <c r="K18" s="44"/>
    </row>
    <row r="19" spans="9:16" ht="21.95" customHeight="1">
      <c r="I19" s="44"/>
      <c r="K19" s="44"/>
    </row>
    <row r="20" spans="9:16" ht="21.95" customHeight="1">
      <c r="I20" s="44"/>
      <c r="K20" s="44"/>
    </row>
    <row r="21" spans="9:16" ht="21.95" customHeight="1">
      <c r="I21" s="44"/>
      <c r="K21" s="44"/>
    </row>
    <row r="22" spans="9:16" ht="21.95" customHeight="1">
      <c r="I22" s="44"/>
      <c r="K22" s="44"/>
    </row>
    <row r="23" spans="9:16" ht="21.95" customHeight="1">
      <c r="I23" s="44"/>
      <c r="K23" s="44"/>
    </row>
    <row r="24" spans="9:16" ht="21.95" customHeight="1">
      <c r="I24" s="44"/>
      <c r="K24" s="44"/>
    </row>
    <row r="25" spans="9:16" ht="21.95" customHeight="1">
      <c r="I25" s="44"/>
      <c r="K25" s="44"/>
    </row>
    <row r="26" spans="9:16" ht="21.95" customHeight="1">
      <c r="I26" s="44"/>
      <c r="K26" s="44"/>
    </row>
    <row r="27" spans="9:16" ht="21.95" customHeight="1">
      <c r="I27" s="44"/>
      <c r="K27" s="44"/>
    </row>
    <row r="28" spans="9:16" ht="21.95" customHeight="1">
      <c r="I28" s="44"/>
      <c r="K28" s="44"/>
    </row>
    <row r="29" spans="9:16" ht="21.95" customHeight="1">
      <c r="I29" s="44"/>
      <c r="K29" s="44"/>
    </row>
    <row r="30" spans="9:16" ht="21.95" customHeight="1">
      <c r="I30" s="44"/>
      <c r="K30" s="44"/>
    </row>
  </sheetData>
  <sheetProtection formatCells="0" formatColumns="0" formatRows="0" insertColumns="0" insertRows="0" insertHyperlinks="0" deleteColumns="0" deleteRows="0" selectLockedCells="1" sort="0" autoFilter="0" pivotTables="0"/>
  <mergeCells count="1">
    <mergeCell ref="L4:M4"/>
  </mergeCells>
  <phoneticPr fontId="1"/>
  <dataValidations count="1">
    <dataValidation type="list" allowBlank="1" showInputMessage="1" showErrorMessage="1" sqref="L5" xr:uid="{72381F23-533A-904C-BEC7-846F8C9DBC30}">
      <formula1>"1,2,3,4,5,6,7,8,9,10,11,12,13,14,15,16,17,18,19,20,21,22,23,24,25,26,27,28,29,30,31"</formula1>
    </dataValidation>
  </dataValidations>
  <hyperlinks>
    <hyperlink ref="R1" r:id="rId1" display="https://www.hinokoto.com/2023-01-01/" xr:uid="{CA5AD2FF-1253-3248-B7C4-B41C09AA2058}"/>
    <hyperlink ref="R2" r:id="rId2" display="https://www.hinokoto.com/2023-01-02/" xr:uid="{0BD41BCA-0ED8-064F-9488-B533B432D9B1}"/>
    <hyperlink ref="R3" r:id="rId3" display="https://www.hinokoto.com/2023-01-09/" xr:uid="{916157E1-0CA9-F149-B93E-920040FF3943}"/>
    <hyperlink ref="R4" r:id="rId4" display="https://www.hinokoto.com/2023-02-11/" xr:uid="{8F10DB93-AE78-8D4B-84A0-872578E531E3}"/>
    <hyperlink ref="R5" r:id="rId5" display="https://www.hinokoto.com/2023-02-23/" xr:uid="{28227A5A-3029-1248-825B-CB7FB84936C5}"/>
    <hyperlink ref="R6" r:id="rId6" display="https://www.hinokoto.com/2023-03-21/" xr:uid="{CC1B9EF7-B312-E541-B8AF-80430E0E8AB9}"/>
    <hyperlink ref="R7" r:id="rId7" display="https://www.hinokoto.com/2023-04-29/" xr:uid="{DFC9AF40-6B7D-8A4C-9B07-81B941F41607}"/>
    <hyperlink ref="R8" r:id="rId8" display="https://www.hinokoto.com/2023-05-03/" xr:uid="{377CE297-CD13-734B-B600-48F9B5F70833}"/>
    <hyperlink ref="R9" r:id="rId9" display="https://www.hinokoto.com/2023-05-04/" xr:uid="{D4616DBD-910C-1B40-8927-A34925310D20}"/>
    <hyperlink ref="R10" r:id="rId10" display="https://www.hinokoto.com/2023-05-05/" xr:uid="{FE74008E-BF9F-E649-9182-2ABCC66DE32A}"/>
    <hyperlink ref="R11" r:id="rId11" display="https://www.hinokoto.com/2023-07-17/" xr:uid="{EB67B2FC-BF8F-9F4E-B986-0C28EF87D512}"/>
    <hyperlink ref="R12" r:id="rId12" display="https://www.hinokoto.com/2023-08-11/" xr:uid="{F2E1D1BE-E8E3-E94C-BAF8-13C94B9F8971}"/>
    <hyperlink ref="R13" r:id="rId13" display="https://www.hinokoto.com/2023-09-18/" xr:uid="{11F0A14C-AEB1-BD43-85BE-E8A98E11CED3}"/>
    <hyperlink ref="R14" r:id="rId14" display="https://www.hinokoto.com/2023-09-23/" xr:uid="{DCD2DEE4-CDD3-E441-ABCA-E7D38E5DAD02}"/>
    <hyperlink ref="R15" r:id="rId15" display="https://www.hinokoto.com/2023-10-09/" xr:uid="{F8B95B6A-5FBF-5544-B115-835E0D35F9BB}"/>
    <hyperlink ref="R16" r:id="rId16" display="https://www.hinokoto.com/2023-11-03/" xr:uid="{41003F98-20AE-6442-B514-BC5542BE51D5}"/>
  </hyperlinks>
  <pageMargins left="0.7" right="0.7" top="0.75" bottom="0.75" header="0.3" footer="0.3"/>
  <pageSetup paperSize="9" scale="58" orientation="portrait" horizontalDpi="0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9CE9C-94F1-446F-A0DA-D885C796D6D9}">
  <sheetPr filterMode="1">
    <tabColor rgb="FFF0D1F0"/>
    <pageSetUpPr fitToPage="1"/>
  </sheetPr>
  <dimension ref="B1:N124"/>
  <sheetViews>
    <sheetView showGridLines="0" zoomScaleNormal="100" workbookViewId="0"/>
  </sheetViews>
  <sheetFormatPr defaultColWidth="11" defaultRowHeight="18.75" outlineLevelRow="1"/>
  <cols>
    <col min="1" max="1" width="4.125" customWidth="1"/>
    <col min="2" max="11" width="10.625" customWidth="1"/>
    <col min="12" max="12" width="8.875" customWidth="1"/>
  </cols>
  <sheetData>
    <row r="1" spans="2:14" ht="12.75" customHeight="1"/>
    <row r="2" spans="2:14" ht="29.25" customHeight="1">
      <c r="B2" s="246" t="s">
        <v>148</v>
      </c>
      <c r="C2" s="210"/>
      <c r="D2" s="210"/>
      <c r="E2" s="210"/>
      <c r="F2" s="210"/>
      <c r="G2" s="210"/>
      <c r="H2" s="210"/>
      <c r="I2" s="210"/>
      <c r="J2" s="210"/>
      <c r="K2" s="210"/>
    </row>
    <row r="3" spans="2:14" ht="15" customHeight="1" thickBot="1"/>
    <row r="4" spans="2:14" outlineLevel="1">
      <c r="B4" s="344" t="s">
        <v>10</v>
      </c>
      <c r="C4" s="345"/>
      <c r="D4" s="344" t="s">
        <v>99</v>
      </c>
      <c r="E4" s="346"/>
      <c r="F4" s="345" t="s">
        <v>100</v>
      </c>
      <c r="G4" s="345"/>
      <c r="H4" s="344" t="s">
        <v>101</v>
      </c>
      <c r="I4" s="346"/>
      <c r="J4" s="345" t="s">
        <v>102</v>
      </c>
      <c r="K4" s="346"/>
    </row>
    <row r="5" spans="2:14" outlineLevel="1">
      <c r="B5" s="242" t="s">
        <v>11</v>
      </c>
      <c r="C5" s="243" t="s">
        <v>9</v>
      </c>
      <c r="D5" s="242" t="s">
        <v>11</v>
      </c>
      <c r="E5" s="244" t="s">
        <v>9</v>
      </c>
      <c r="F5" s="243" t="s">
        <v>11</v>
      </c>
      <c r="G5" s="243" t="s">
        <v>9</v>
      </c>
      <c r="H5" s="242" t="s">
        <v>19</v>
      </c>
      <c r="I5" s="244" t="s">
        <v>9</v>
      </c>
      <c r="J5" s="243" t="s">
        <v>19</v>
      </c>
      <c r="K5" s="244" t="s">
        <v>9</v>
      </c>
      <c r="M5" s="248"/>
      <c r="N5" s="292" t="s">
        <v>171</v>
      </c>
    </row>
    <row r="6" spans="2:14" outlineLevel="1">
      <c r="B6" s="211" t="s">
        <v>49</v>
      </c>
      <c r="C6" s="248">
        <v>300000</v>
      </c>
      <c r="D6" s="211" t="s">
        <v>151</v>
      </c>
      <c r="E6" s="220">
        <v>90000</v>
      </c>
      <c r="F6" s="249" t="s">
        <v>155</v>
      </c>
      <c r="G6" s="248">
        <v>30000</v>
      </c>
      <c r="H6" s="221"/>
      <c r="I6" s="220">
        <v>10000</v>
      </c>
      <c r="J6" s="249" t="s">
        <v>27</v>
      </c>
      <c r="K6" s="220">
        <v>30000</v>
      </c>
      <c r="M6" t="s">
        <v>173</v>
      </c>
    </row>
    <row r="7" spans="2:14" outlineLevel="1">
      <c r="B7" s="211" t="s">
        <v>57</v>
      </c>
      <c r="C7" s="248"/>
      <c r="D7" s="211" t="s">
        <v>152</v>
      </c>
      <c r="E7" s="220"/>
      <c r="F7" s="249" t="s">
        <v>156</v>
      </c>
      <c r="G7" s="248"/>
      <c r="H7" s="221"/>
      <c r="I7" s="220"/>
      <c r="J7" s="249" t="s">
        <v>157</v>
      </c>
      <c r="K7" s="220">
        <v>5000</v>
      </c>
      <c r="M7" t="s">
        <v>172</v>
      </c>
    </row>
    <row r="8" spans="2:14" outlineLevel="1">
      <c r="B8" s="211" t="s">
        <v>150</v>
      </c>
      <c r="C8" s="248"/>
      <c r="D8" s="211" t="s">
        <v>153</v>
      </c>
      <c r="E8" s="220"/>
      <c r="F8" s="249"/>
      <c r="G8" s="248"/>
      <c r="H8" s="221"/>
      <c r="I8" s="220"/>
      <c r="J8" s="249" t="s">
        <v>147</v>
      </c>
      <c r="K8" s="220">
        <v>5000</v>
      </c>
    </row>
    <row r="9" spans="2:14" outlineLevel="1">
      <c r="B9" s="211" t="s">
        <v>59</v>
      </c>
      <c r="C9" s="248"/>
      <c r="D9" s="211" t="s">
        <v>154</v>
      </c>
      <c r="E9" s="220"/>
      <c r="F9" s="249"/>
      <c r="G9" s="248"/>
      <c r="H9" s="221"/>
      <c r="I9" s="220"/>
      <c r="J9" s="249" t="s">
        <v>158</v>
      </c>
      <c r="K9" s="220">
        <v>4000</v>
      </c>
    </row>
    <row r="10" spans="2:14" outlineLevel="1">
      <c r="B10" s="211"/>
      <c r="C10" s="248"/>
      <c r="D10" s="211"/>
      <c r="E10" s="220"/>
      <c r="F10" s="249"/>
      <c r="G10" s="248"/>
      <c r="H10" s="221"/>
      <c r="I10" s="220"/>
      <c r="J10" s="249" t="s">
        <v>159</v>
      </c>
      <c r="K10" s="220">
        <v>7000</v>
      </c>
    </row>
    <row r="11" spans="2:14" outlineLevel="1">
      <c r="B11" s="211"/>
      <c r="C11" s="248"/>
      <c r="D11" s="211"/>
      <c r="E11" s="220"/>
      <c r="F11" s="249"/>
      <c r="G11" s="248"/>
      <c r="H11" s="221"/>
      <c r="I11" s="220"/>
      <c r="J11" s="249" t="s">
        <v>160</v>
      </c>
      <c r="K11" s="220">
        <v>10000</v>
      </c>
    </row>
    <row r="12" spans="2:14" outlineLevel="1">
      <c r="B12" s="211"/>
      <c r="C12" s="248"/>
      <c r="D12" s="211"/>
      <c r="E12" s="220"/>
      <c r="F12" s="249"/>
      <c r="G12" s="248"/>
      <c r="H12" s="221"/>
      <c r="I12" s="220"/>
      <c r="J12" s="249" t="s">
        <v>161</v>
      </c>
      <c r="K12" s="220">
        <v>3000</v>
      </c>
    </row>
    <row r="13" spans="2:14" outlineLevel="1">
      <c r="B13" s="211"/>
      <c r="C13" s="248"/>
      <c r="D13" s="211"/>
      <c r="E13" s="220"/>
      <c r="F13" s="249"/>
      <c r="G13" s="248"/>
      <c r="H13" s="221"/>
      <c r="I13" s="220"/>
      <c r="J13" s="249"/>
      <c r="K13" s="220">
        <v>10000</v>
      </c>
    </row>
    <row r="14" spans="2:14" outlineLevel="1">
      <c r="B14" s="211"/>
      <c r="C14" s="248"/>
      <c r="D14" s="211"/>
      <c r="E14" s="220"/>
      <c r="F14" s="249"/>
      <c r="G14" s="248"/>
      <c r="H14" s="221"/>
      <c r="I14" s="220"/>
      <c r="J14" s="249"/>
      <c r="K14" s="220">
        <v>6000</v>
      </c>
    </row>
    <row r="15" spans="2:14" outlineLevel="1">
      <c r="B15" s="211"/>
      <c r="C15" s="248"/>
      <c r="D15" s="211"/>
      <c r="E15" s="220"/>
      <c r="F15" s="249"/>
      <c r="G15" s="248"/>
      <c r="H15" s="221"/>
      <c r="I15" s="220"/>
      <c r="J15" s="249"/>
      <c r="K15" s="220">
        <v>8000</v>
      </c>
    </row>
    <row r="16" spans="2:14" ht="19.5" outlineLevel="1" thickBot="1">
      <c r="B16" s="264" t="s">
        <v>17</v>
      </c>
      <c r="C16" s="267">
        <f>SUM(C6:C15)</f>
        <v>300000</v>
      </c>
      <c r="D16" s="264" t="s">
        <v>17</v>
      </c>
      <c r="E16" s="266">
        <f>SUM(E6:E15)</f>
        <v>90000</v>
      </c>
      <c r="F16" s="268" t="s">
        <v>17</v>
      </c>
      <c r="G16" s="267">
        <f>SUM(G6:G15)</f>
        <v>30000</v>
      </c>
      <c r="H16" s="264" t="s">
        <v>17</v>
      </c>
      <c r="I16" s="266">
        <f>SUM(I6:I15)</f>
        <v>10000</v>
      </c>
      <c r="J16" s="268" t="s">
        <v>17</v>
      </c>
      <c r="K16" s="266">
        <f>SUM(K6:K15)</f>
        <v>88000</v>
      </c>
    </row>
    <row r="17" spans="2:11" ht="19.5" outlineLevel="1" thickBot="1">
      <c r="B17" s="250"/>
      <c r="C17" s="251"/>
      <c r="D17" s="250"/>
      <c r="E17" s="251"/>
      <c r="F17" s="250"/>
      <c r="G17" s="251"/>
      <c r="H17" s="250"/>
      <c r="I17" s="251"/>
      <c r="J17" s="250"/>
      <c r="K17" s="251"/>
    </row>
    <row r="18" spans="2:11" ht="19.5" outlineLevel="1">
      <c r="B18" s="344" t="s">
        <v>103</v>
      </c>
      <c r="C18" s="345"/>
      <c r="D18" s="346"/>
      <c r="E18" s="212"/>
      <c r="F18" s="341" t="s">
        <v>138</v>
      </c>
      <c r="G18" s="342"/>
      <c r="H18" s="342"/>
      <c r="I18" s="342"/>
      <c r="J18" s="342"/>
      <c r="K18" s="343"/>
    </row>
    <row r="19" spans="2:11" outlineLevel="1">
      <c r="B19" s="242" t="s">
        <v>19</v>
      </c>
      <c r="C19" s="245" t="s">
        <v>40</v>
      </c>
      <c r="D19" s="244" t="s">
        <v>9</v>
      </c>
      <c r="E19" s="213"/>
      <c r="F19" s="279"/>
      <c r="G19" s="280" t="str">
        <f>DAY(C51)&amp;"-"&amp;DAY(I51)&amp;"日"</f>
        <v>20-26日</v>
      </c>
      <c r="H19" s="280" t="str">
        <f>DAY(C66)&amp;"-"&amp;DAY(I66)&amp;"日"</f>
        <v>27-2日</v>
      </c>
      <c r="I19" s="280" t="str">
        <f>DAY(C81)&amp;"-"&amp;DAY(I81)&amp;"日"</f>
        <v>3-9日</v>
      </c>
      <c r="J19" s="280" t="str">
        <f>DAY(C96)&amp;"-"&amp;DAY(I96)&amp;"日"</f>
        <v>10-16日</v>
      </c>
      <c r="K19" s="281" t="str">
        <f>DAY(C111)&amp;"-"&amp;DAY(E111)&amp;"日"</f>
        <v>17-19日</v>
      </c>
    </row>
    <row r="20" spans="2:11" outlineLevel="1">
      <c r="B20" s="211" t="s">
        <v>162</v>
      </c>
      <c r="C20" s="255">
        <v>30000</v>
      </c>
      <c r="D20" s="214">
        <f>SUM(J53,J68,J83,J98,J113)</f>
        <v>11000</v>
      </c>
      <c r="F20" s="294" t="s">
        <v>162</v>
      </c>
      <c r="G20" s="283">
        <f t="shared" ref="G20:G29" si="0">J53</f>
        <v>1000</v>
      </c>
      <c r="H20" s="283">
        <f t="shared" ref="H20:H29" si="1">J68</f>
        <v>3000</v>
      </c>
      <c r="I20" s="283">
        <f t="shared" ref="I20:I29" si="2">J83</f>
        <v>0</v>
      </c>
      <c r="J20" s="283">
        <f t="shared" ref="J20:J29" si="3">J98</f>
        <v>4000</v>
      </c>
      <c r="K20" s="284">
        <f t="shared" ref="K20:K29" si="4">J113</f>
        <v>3000</v>
      </c>
    </row>
    <row r="21" spans="2:11" outlineLevel="1">
      <c r="B21" s="211" t="s">
        <v>163</v>
      </c>
      <c r="C21" s="255">
        <v>10000</v>
      </c>
      <c r="D21" s="214">
        <f t="shared" ref="D21:D29" si="5">SUM(J54,J69,J84,J99,J114)</f>
        <v>8000</v>
      </c>
      <c r="F21" s="295" t="s">
        <v>163</v>
      </c>
      <c r="G21" s="283">
        <f t="shared" si="0"/>
        <v>3000</v>
      </c>
      <c r="H21" s="283">
        <f t="shared" si="1"/>
        <v>0</v>
      </c>
      <c r="I21" s="283">
        <f t="shared" si="2"/>
        <v>5000</v>
      </c>
      <c r="J21" s="283">
        <f t="shared" si="3"/>
        <v>0</v>
      </c>
      <c r="K21" s="284">
        <f t="shared" si="4"/>
        <v>0</v>
      </c>
    </row>
    <row r="22" spans="2:11" outlineLevel="1">
      <c r="B22" s="211" t="s">
        <v>164</v>
      </c>
      <c r="C22" s="255">
        <v>5000</v>
      </c>
      <c r="D22" s="214">
        <f t="shared" si="5"/>
        <v>9000</v>
      </c>
      <c r="F22" s="295" t="s">
        <v>164</v>
      </c>
      <c r="G22" s="283">
        <f t="shared" si="0"/>
        <v>1000</v>
      </c>
      <c r="H22" s="283">
        <f t="shared" si="1"/>
        <v>5000</v>
      </c>
      <c r="I22" s="283">
        <f t="shared" si="2"/>
        <v>0</v>
      </c>
      <c r="J22" s="283">
        <f t="shared" si="3"/>
        <v>3000</v>
      </c>
      <c r="K22" s="284">
        <f t="shared" si="4"/>
        <v>0</v>
      </c>
    </row>
    <row r="23" spans="2:11" outlineLevel="1">
      <c r="B23" s="211" t="s">
        <v>165</v>
      </c>
      <c r="C23" s="255">
        <v>5000</v>
      </c>
      <c r="D23" s="214">
        <f t="shared" si="5"/>
        <v>5500</v>
      </c>
      <c r="F23" s="295" t="s">
        <v>165</v>
      </c>
      <c r="G23" s="283">
        <f t="shared" si="0"/>
        <v>3500</v>
      </c>
      <c r="H23" s="283">
        <f t="shared" si="1"/>
        <v>0</v>
      </c>
      <c r="I23" s="283">
        <f t="shared" si="2"/>
        <v>0</v>
      </c>
      <c r="J23" s="283">
        <f t="shared" si="3"/>
        <v>1000</v>
      </c>
      <c r="K23" s="284">
        <f t="shared" si="4"/>
        <v>1000</v>
      </c>
    </row>
    <row r="24" spans="2:11" outlineLevel="1">
      <c r="B24" s="211" t="s">
        <v>166</v>
      </c>
      <c r="C24" s="255">
        <v>5000</v>
      </c>
      <c r="D24" s="214">
        <f t="shared" si="5"/>
        <v>5000</v>
      </c>
      <c r="F24" s="295" t="s">
        <v>166</v>
      </c>
      <c r="G24" s="283">
        <f t="shared" si="0"/>
        <v>2000</v>
      </c>
      <c r="H24" s="283">
        <f t="shared" si="1"/>
        <v>0</v>
      </c>
      <c r="I24" s="283">
        <f t="shared" si="2"/>
        <v>3000</v>
      </c>
      <c r="J24" s="283">
        <f t="shared" si="3"/>
        <v>0</v>
      </c>
      <c r="K24" s="284">
        <f t="shared" si="4"/>
        <v>0</v>
      </c>
    </row>
    <row r="25" spans="2:11" outlineLevel="1">
      <c r="B25" s="211" t="s">
        <v>167</v>
      </c>
      <c r="C25" s="255">
        <v>5000</v>
      </c>
      <c r="D25" s="214">
        <f t="shared" si="5"/>
        <v>12000</v>
      </c>
      <c r="F25" s="295" t="s">
        <v>167</v>
      </c>
      <c r="G25" s="283">
        <f t="shared" si="0"/>
        <v>0</v>
      </c>
      <c r="H25" s="283">
        <f t="shared" si="1"/>
        <v>10000</v>
      </c>
      <c r="I25" s="283">
        <f t="shared" si="2"/>
        <v>2000</v>
      </c>
      <c r="J25" s="283">
        <f t="shared" si="3"/>
        <v>0</v>
      </c>
      <c r="K25" s="284">
        <f t="shared" si="4"/>
        <v>0</v>
      </c>
    </row>
    <row r="26" spans="2:11" outlineLevel="1">
      <c r="B26" s="211" t="s">
        <v>168</v>
      </c>
      <c r="C26" s="255">
        <v>5000</v>
      </c>
      <c r="D26" s="214">
        <f t="shared" si="5"/>
        <v>5000</v>
      </c>
      <c r="F26" s="295" t="s">
        <v>168</v>
      </c>
      <c r="G26" s="283">
        <f t="shared" si="0"/>
        <v>0</v>
      </c>
      <c r="H26" s="283">
        <f t="shared" si="1"/>
        <v>0</v>
      </c>
      <c r="I26" s="283">
        <f t="shared" si="2"/>
        <v>0</v>
      </c>
      <c r="J26" s="283">
        <f t="shared" si="3"/>
        <v>2000</v>
      </c>
      <c r="K26" s="284">
        <f t="shared" si="4"/>
        <v>3000</v>
      </c>
    </row>
    <row r="27" spans="2:11" outlineLevel="1">
      <c r="B27" s="211"/>
      <c r="C27" s="255"/>
      <c r="D27" s="214">
        <f t="shared" si="5"/>
        <v>0</v>
      </c>
      <c r="F27" s="282">
        <f>設定!J12</f>
        <v>0</v>
      </c>
      <c r="G27" s="283">
        <f t="shared" si="0"/>
        <v>0</v>
      </c>
      <c r="H27" s="283">
        <f t="shared" si="1"/>
        <v>0</v>
      </c>
      <c r="I27" s="283">
        <f t="shared" si="2"/>
        <v>0</v>
      </c>
      <c r="J27" s="283">
        <f t="shared" si="3"/>
        <v>0</v>
      </c>
      <c r="K27" s="284">
        <f t="shared" si="4"/>
        <v>0</v>
      </c>
    </row>
    <row r="28" spans="2:11" outlineLevel="1">
      <c r="B28" s="211"/>
      <c r="C28" s="255"/>
      <c r="D28" s="214">
        <f t="shared" si="5"/>
        <v>0</v>
      </c>
      <c r="F28" s="282">
        <f>設定!J13</f>
        <v>0</v>
      </c>
      <c r="G28" s="283">
        <f t="shared" si="0"/>
        <v>0</v>
      </c>
      <c r="H28" s="283">
        <f t="shared" si="1"/>
        <v>0</v>
      </c>
      <c r="I28" s="283">
        <f t="shared" si="2"/>
        <v>0</v>
      </c>
      <c r="J28" s="283">
        <f t="shared" si="3"/>
        <v>0</v>
      </c>
      <c r="K28" s="284">
        <f t="shared" si="4"/>
        <v>0</v>
      </c>
    </row>
    <row r="29" spans="2:11" outlineLevel="1">
      <c r="B29" s="211"/>
      <c r="C29" s="255"/>
      <c r="D29" s="214">
        <f t="shared" si="5"/>
        <v>0</v>
      </c>
      <c r="F29" s="282">
        <f>設定!J14</f>
        <v>0</v>
      </c>
      <c r="G29" s="283">
        <f t="shared" si="0"/>
        <v>0</v>
      </c>
      <c r="H29" s="283">
        <f t="shared" si="1"/>
        <v>0</v>
      </c>
      <c r="I29" s="283">
        <f t="shared" si="2"/>
        <v>0</v>
      </c>
      <c r="J29" s="283">
        <f t="shared" si="3"/>
        <v>0</v>
      </c>
      <c r="K29" s="284">
        <f t="shared" si="4"/>
        <v>0</v>
      </c>
    </row>
    <row r="30" spans="2:11" ht="19.5" outlineLevel="1" thickBot="1">
      <c r="B30" s="264" t="s">
        <v>17</v>
      </c>
      <c r="C30" s="265">
        <f>SUM(C20:C29)</f>
        <v>65000</v>
      </c>
      <c r="D30" s="266">
        <f>SUM(D20:D29)</f>
        <v>55500</v>
      </c>
      <c r="F30" s="279" t="s">
        <v>17</v>
      </c>
      <c r="G30" s="283">
        <f>J64</f>
        <v>10500</v>
      </c>
      <c r="H30" s="283">
        <f>J79</f>
        <v>18000</v>
      </c>
      <c r="I30" s="283">
        <f>J94</f>
        <v>10000</v>
      </c>
      <c r="J30" s="283">
        <f>J109</f>
        <v>10000</v>
      </c>
      <c r="K30" s="284">
        <f>J124</f>
        <v>7000</v>
      </c>
    </row>
    <row r="31" spans="2:11" ht="19.5" outlineLevel="1" thickBot="1">
      <c r="F31" s="285"/>
      <c r="G31" s="286"/>
      <c r="H31" s="286"/>
      <c r="I31" s="286"/>
      <c r="J31" s="286"/>
      <c r="K31" s="287"/>
    </row>
    <row r="32" spans="2:11" ht="19.5" outlineLevel="1" thickBot="1">
      <c r="B32" s="263" t="s">
        <v>104</v>
      </c>
      <c r="C32" s="333">
        <v>15000</v>
      </c>
      <c r="D32" s="334"/>
      <c r="F32" s="216"/>
      <c r="K32" s="217"/>
    </row>
    <row r="33" spans="2:11" ht="19.5" outlineLevel="1" thickBot="1">
      <c r="C33" s="209"/>
      <c r="D33" s="209"/>
      <c r="F33" s="216"/>
      <c r="K33" s="217"/>
    </row>
    <row r="34" spans="2:11" outlineLevel="1">
      <c r="B34" s="335" t="s">
        <v>139</v>
      </c>
      <c r="C34" s="336"/>
      <c r="D34" s="337"/>
      <c r="F34" s="216"/>
      <c r="K34" s="217"/>
    </row>
    <row r="35" spans="2:11" outlineLevel="1">
      <c r="B35" s="338">
        <f>D44-C44</f>
        <v>11500</v>
      </c>
      <c r="C35" s="339"/>
      <c r="D35" s="340"/>
      <c r="F35" s="216"/>
      <c r="K35" s="217"/>
    </row>
    <row r="36" spans="2:11" ht="19.5" outlineLevel="1" thickBot="1">
      <c r="B36" s="338"/>
      <c r="C36" s="339"/>
      <c r="D36" s="340"/>
      <c r="F36" s="218"/>
      <c r="G36" s="219"/>
      <c r="H36" s="219"/>
      <c r="I36" s="219"/>
      <c r="J36" s="219"/>
      <c r="K36" s="215"/>
    </row>
    <row r="37" spans="2:11" ht="19.5" outlineLevel="1" thickBot="1">
      <c r="B37" s="256" t="s">
        <v>140</v>
      </c>
      <c r="C37" s="257"/>
      <c r="D37" s="258">
        <f>C16</f>
        <v>300000</v>
      </c>
    </row>
    <row r="38" spans="2:11" ht="19.5" outlineLevel="1">
      <c r="B38" s="256" t="s">
        <v>141</v>
      </c>
      <c r="C38" s="257">
        <f>E16</f>
        <v>90000</v>
      </c>
      <c r="D38" s="258"/>
      <c r="F38" s="341" t="s">
        <v>149</v>
      </c>
      <c r="G38" s="342"/>
      <c r="H38" s="342"/>
      <c r="I38" s="342"/>
      <c r="J38" s="342"/>
      <c r="K38" s="343"/>
    </row>
    <row r="39" spans="2:11" outlineLevel="1">
      <c r="B39" s="256" t="s">
        <v>142</v>
      </c>
      <c r="C39" s="257">
        <f>G16</f>
        <v>30000</v>
      </c>
      <c r="D39" s="258"/>
      <c r="F39" s="216"/>
      <c r="K39" s="217"/>
    </row>
    <row r="40" spans="2:11" outlineLevel="1">
      <c r="B40" s="256" t="s">
        <v>46</v>
      </c>
      <c r="C40" s="254">
        <f>I16</f>
        <v>10000</v>
      </c>
      <c r="D40" s="258"/>
      <c r="F40" s="216"/>
      <c r="K40" s="217"/>
    </row>
    <row r="41" spans="2:11" outlineLevel="1">
      <c r="B41" s="256" t="s">
        <v>143</v>
      </c>
      <c r="C41" s="257">
        <f>K16</f>
        <v>88000</v>
      </c>
      <c r="D41" s="258"/>
      <c r="F41" s="216"/>
      <c r="K41" s="217"/>
    </row>
    <row r="42" spans="2:11" outlineLevel="1">
      <c r="B42" s="256" t="s">
        <v>144</v>
      </c>
      <c r="C42" s="257">
        <f>C32</f>
        <v>15000</v>
      </c>
      <c r="D42" s="258"/>
      <c r="F42" s="216"/>
      <c r="K42" s="217"/>
    </row>
    <row r="43" spans="2:11" outlineLevel="1">
      <c r="B43" s="256" t="s">
        <v>145</v>
      </c>
      <c r="C43" s="257">
        <f>D30</f>
        <v>55500</v>
      </c>
      <c r="D43" s="253"/>
      <c r="F43" s="216"/>
      <c r="K43" s="217"/>
    </row>
    <row r="44" spans="2:11" outlineLevel="1">
      <c r="B44" s="256" t="s">
        <v>146</v>
      </c>
      <c r="C44" s="257">
        <f>SUM(C38:C43)</f>
        <v>288500</v>
      </c>
      <c r="D44" s="258">
        <f>D37</f>
        <v>300000</v>
      </c>
      <c r="F44" s="216"/>
      <c r="K44" s="217"/>
    </row>
    <row r="45" spans="2:11" outlineLevel="1">
      <c r="B45" s="222"/>
      <c r="C45" s="223"/>
      <c r="D45" s="224"/>
      <c r="F45" s="216"/>
      <c r="K45" s="217"/>
    </row>
    <row r="46" spans="2:11" outlineLevel="1">
      <c r="B46" s="222"/>
      <c r="C46" s="223"/>
      <c r="D46" s="224"/>
      <c r="F46" s="216"/>
      <c r="K46" s="217"/>
    </row>
    <row r="47" spans="2:11" outlineLevel="1">
      <c r="B47" s="222"/>
      <c r="C47" s="223"/>
      <c r="D47" s="224"/>
      <c r="F47" s="216"/>
      <c r="K47" s="217"/>
    </row>
    <row r="48" spans="2:11" outlineLevel="1">
      <c r="B48" s="222"/>
      <c r="C48" s="223"/>
      <c r="D48" s="224"/>
      <c r="F48" s="216"/>
      <c r="K48" s="217"/>
    </row>
    <row r="49" spans="2:11" ht="19.5" outlineLevel="1" thickBot="1">
      <c r="B49" s="225"/>
      <c r="C49" s="226"/>
      <c r="D49" s="227"/>
      <c r="F49" s="218"/>
      <c r="G49" s="219"/>
      <c r="H49" s="219"/>
      <c r="I49" s="219"/>
      <c r="J49" s="219"/>
      <c r="K49" s="215"/>
    </row>
    <row r="50" spans="2:11" ht="19.5" thickBot="1">
      <c r="B50" s="247"/>
      <c r="C50" s="247">
        <f>WEEKDAY(C51)</f>
        <v>6</v>
      </c>
      <c r="D50" s="247">
        <f t="shared" ref="D50:I50" si="6">WEEKDAY(D51)</f>
        <v>7</v>
      </c>
      <c r="E50" s="247">
        <f t="shared" si="6"/>
        <v>1</v>
      </c>
      <c r="F50" s="247">
        <f t="shared" si="6"/>
        <v>2</v>
      </c>
      <c r="G50" s="247">
        <f t="shared" si="6"/>
        <v>3</v>
      </c>
      <c r="H50" s="247">
        <f t="shared" si="6"/>
        <v>4</v>
      </c>
      <c r="I50" s="247">
        <f t="shared" si="6"/>
        <v>5</v>
      </c>
    </row>
    <row r="51" spans="2:11" ht="21.75">
      <c r="B51" s="278" t="s">
        <v>51</v>
      </c>
      <c r="C51" s="232">
        <f>DATE(2023,1,設定!L5)</f>
        <v>44946</v>
      </c>
      <c r="D51" s="232">
        <f>C51+1</f>
        <v>44947</v>
      </c>
      <c r="E51" s="232">
        <f>D51+1</f>
        <v>44948</v>
      </c>
      <c r="F51" s="232">
        <f t="shared" ref="F51:I51" si="7">E51+1</f>
        <v>44949</v>
      </c>
      <c r="G51" s="232">
        <f t="shared" si="7"/>
        <v>44950</v>
      </c>
      <c r="H51" s="232">
        <f t="shared" si="7"/>
        <v>44951</v>
      </c>
      <c r="I51" s="232">
        <f t="shared" si="7"/>
        <v>44952</v>
      </c>
      <c r="J51" s="269" t="s">
        <v>17</v>
      </c>
    </row>
    <row r="52" spans="2:11" ht="19.5" thickBot="1">
      <c r="B52" s="228" t="s">
        <v>50</v>
      </c>
      <c r="C52" s="233">
        <f>C51</f>
        <v>44946</v>
      </c>
      <c r="D52" s="233">
        <f t="shared" ref="D52:J52" si="8">D51</f>
        <v>44947</v>
      </c>
      <c r="E52" s="233">
        <f t="shared" si="8"/>
        <v>44948</v>
      </c>
      <c r="F52" s="233">
        <f t="shared" si="8"/>
        <v>44949</v>
      </c>
      <c r="G52" s="233">
        <f t="shared" si="8"/>
        <v>44950</v>
      </c>
      <c r="H52" s="233">
        <f t="shared" si="8"/>
        <v>44951</v>
      </c>
      <c r="I52" s="233">
        <f t="shared" si="8"/>
        <v>44952</v>
      </c>
      <c r="J52" s="270" t="str">
        <f t="shared" si="8"/>
        <v>合計</v>
      </c>
    </row>
    <row r="53" spans="2:11">
      <c r="B53" s="229" t="s">
        <v>162</v>
      </c>
      <c r="C53" s="234"/>
      <c r="D53" s="234">
        <v>1000</v>
      </c>
      <c r="E53" s="234"/>
      <c r="F53" s="234"/>
      <c r="G53" s="234"/>
      <c r="H53" s="234"/>
      <c r="I53" s="234"/>
      <c r="J53" s="271">
        <f>SUM(C53:I53)</f>
        <v>1000</v>
      </c>
    </row>
    <row r="54" spans="2:11">
      <c r="B54" s="230" t="s">
        <v>163</v>
      </c>
      <c r="C54" s="235"/>
      <c r="D54" s="235"/>
      <c r="E54" s="235"/>
      <c r="F54" s="235">
        <v>3000</v>
      </c>
      <c r="G54" s="235"/>
      <c r="H54" s="235"/>
      <c r="I54" s="235"/>
      <c r="J54" s="272">
        <f t="shared" ref="J54:J62" si="9">SUM(C54:I54)</f>
        <v>3000</v>
      </c>
    </row>
    <row r="55" spans="2:11">
      <c r="B55" s="231" t="s">
        <v>164</v>
      </c>
      <c r="C55" s="236"/>
      <c r="D55" s="236"/>
      <c r="E55" s="236"/>
      <c r="F55" s="236"/>
      <c r="G55" s="236"/>
      <c r="H55" s="236">
        <v>1000</v>
      </c>
      <c r="I55" s="236"/>
      <c r="J55" s="273">
        <f t="shared" si="9"/>
        <v>1000</v>
      </c>
    </row>
    <row r="56" spans="2:11">
      <c r="B56" s="230" t="s">
        <v>165</v>
      </c>
      <c r="C56" s="235">
        <v>1000</v>
      </c>
      <c r="D56" s="235">
        <v>2000</v>
      </c>
      <c r="E56" s="235"/>
      <c r="F56" s="235"/>
      <c r="G56" s="235"/>
      <c r="H56" s="235">
        <v>500</v>
      </c>
      <c r="I56" s="235"/>
      <c r="J56" s="272">
        <f t="shared" si="9"/>
        <v>3500</v>
      </c>
    </row>
    <row r="57" spans="2:11">
      <c r="B57" s="231" t="s">
        <v>166</v>
      </c>
      <c r="C57" s="236"/>
      <c r="D57" s="236"/>
      <c r="E57" s="236"/>
      <c r="F57" s="236"/>
      <c r="G57" s="236"/>
      <c r="H57" s="236"/>
      <c r="I57" s="236">
        <v>2000</v>
      </c>
      <c r="J57" s="273">
        <f t="shared" si="9"/>
        <v>2000</v>
      </c>
    </row>
    <row r="58" spans="2:11">
      <c r="B58" s="230" t="s">
        <v>167</v>
      </c>
      <c r="C58" s="235"/>
      <c r="D58" s="235"/>
      <c r="E58" s="235"/>
      <c r="F58" s="235"/>
      <c r="G58" s="235"/>
      <c r="H58" s="235"/>
      <c r="I58" s="235"/>
      <c r="J58" s="272">
        <f t="shared" si="9"/>
        <v>0</v>
      </c>
    </row>
    <row r="59" spans="2:11">
      <c r="B59" s="229" t="s">
        <v>168</v>
      </c>
      <c r="C59" s="234"/>
      <c r="D59" s="234"/>
      <c r="E59" s="234"/>
      <c r="F59" s="234"/>
      <c r="G59" s="234"/>
      <c r="H59" s="234"/>
      <c r="I59" s="234"/>
      <c r="J59" s="271">
        <f t="shared" si="9"/>
        <v>0</v>
      </c>
    </row>
    <row r="60" spans="2:11" hidden="1">
      <c r="B60" s="240"/>
      <c r="C60" s="235"/>
      <c r="D60" s="235"/>
      <c r="E60" s="235"/>
      <c r="F60" s="235"/>
      <c r="G60" s="235"/>
      <c r="H60" s="235"/>
      <c r="I60" s="235"/>
      <c r="J60" s="274">
        <f t="shared" si="9"/>
        <v>0</v>
      </c>
    </row>
    <row r="61" spans="2:11" hidden="1">
      <c r="B61" s="241"/>
      <c r="C61" s="236"/>
      <c r="D61" s="236"/>
      <c r="E61" s="236"/>
      <c r="F61" s="236"/>
      <c r="G61" s="236"/>
      <c r="H61" s="236"/>
      <c r="I61" s="236"/>
      <c r="J61" s="275">
        <f t="shared" si="9"/>
        <v>0</v>
      </c>
    </row>
    <row r="62" spans="2:11" hidden="1">
      <c r="B62" s="240"/>
      <c r="C62" s="235"/>
      <c r="D62" s="235"/>
      <c r="E62" s="235"/>
      <c r="F62" s="235"/>
      <c r="G62" s="235"/>
      <c r="H62" s="235"/>
      <c r="I62" s="235"/>
      <c r="J62" s="274">
        <f t="shared" si="9"/>
        <v>0</v>
      </c>
    </row>
    <row r="63" spans="2:11" ht="19.5" thickBot="1">
      <c r="B63" s="238" t="s">
        <v>45</v>
      </c>
      <c r="C63" s="239"/>
      <c r="D63" s="239"/>
      <c r="E63" s="239"/>
      <c r="F63" s="239"/>
      <c r="G63" s="239"/>
      <c r="H63" s="239"/>
      <c r="I63" s="239"/>
      <c r="J63" s="276"/>
    </row>
    <row r="64" spans="2:11" ht="19.5" thickBot="1">
      <c r="B64" s="237" t="s">
        <v>17</v>
      </c>
      <c r="C64" s="261">
        <f>SUM(C53:C62)</f>
        <v>1000</v>
      </c>
      <c r="D64" s="261">
        <f>SUM(D53:D62)</f>
        <v>3000</v>
      </c>
      <c r="E64" s="261">
        <f t="shared" ref="E64:J64" si="10">SUM(E53:E62)</f>
        <v>0</v>
      </c>
      <c r="F64" s="261">
        <f>SUM(F53:F62)</f>
        <v>3000</v>
      </c>
      <c r="G64" s="261">
        <f t="shared" si="10"/>
        <v>0</v>
      </c>
      <c r="H64" s="261">
        <f>SUM(H53:H62)</f>
        <v>1500</v>
      </c>
      <c r="I64" s="261">
        <f t="shared" si="10"/>
        <v>2000</v>
      </c>
      <c r="J64" s="262">
        <f t="shared" si="10"/>
        <v>10500</v>
      </c>
    </row>
    <row r="65" spans="2:10" ht="8.25" customHeight="1" thickBot="1">
      <c r="B65" s="247">
        <v>1</v>
      </c>
      <c r="C65" s="120">
        <f>WEEKDAY(C66)</f>
        <v>6</v>
      </c>
      <c r="D65" s="120">
        <f t="shared" ref="D65:I65" si="11">WEEKDAY(D66)</f>
        <v>7</v>
      </c>
      <c r="E65" s="120">
        <f t="shared" si="11"/>
        <v>1</v>
      </c>
      <c r="F65" s="120">
        <f t="shared" si="11"/>
        <v>2</v>
      </c>
      <c r="G65" s="120">
        <f t="shared" si="11"/>
        <v>3</v>
      </c>
      <c r="H65" s="120">
        <f t="shared" si="11"/>
        <v>4</v>
      </c>
      <c r="I65" s="120">
        <f t="shared" si="11"/>
        <v>5</v>
      </c>
      <c r="J65" s="277"/>
    </row>
    <row r="66" spans="2:10" ht="21.75">
      <c r="B66" s="252" t="s">
        <v>51</v>
      </c>
      <c r="C66" s="259">
        <f>I51+1</f>
        <v>44953</v>
      </c>
      <c r="D66" s="259">
        <f t="shared" ref="D66:I66" si="12">C66+1</f>
        <v>44954</v>
      </c>
      <c r="E66" s="259">
        <f t="shared" si="12"/>
        <v>44955</v>
      </c>
      <c r="F66" s="259">
        <f t="shared" si="12"/>
        <v>44956</v>
      </c>
      <c r="G66" s="259">
        <f t="shared" si="12"/>
        <v>44957</v>
      </c>
      <c r="H66" s="259">
        <f t="shared" si="12"/>
        <v>44958</v>
      </c>
      <c r="I66" s="259">
        <f t="shared" si="12"/>
        <v>44959</v>
      </c>
      <c r="J66" s="269" t="s">
        <v>17</v>
      </c>
    </row>
    <row r="67" spans="2:10" ht="19.5" thickBot="1">
      <c r="B67" s="228" t="s">
        <v>50</v>
      </c>
      <c r="C67" s="260">
        <f t="shared" ref="C67:J67" si="13">C66</f>
        <v>44953</v>
      </c>
      <c r="D67" s="260">
        <f t="shared" si="13"/>
        <v>44954</v>
      </c>
      <c r="E67" s="260">
        <f t="shared" si="13"/>
        <v>44955</v>
      </c>
      <c r="F67" s="260">
        <f t="shared" si="13"/>
        <v>44956</v>
      </c>
      <c r="G67" s="260">
        <f t="shared" si="13"/>
        <v>44957</v>
      </c>
      <c r="H67" s="260">
        <f t="shared" si="13"/>
        <v>44958</v>
      </c>
      <c r="I67" s="260">
        <f t="shared" si="13"/>
        <v>44959</v>
      </c>
      <c r="J67" s="270" t="str">
        <f t="shared" si="13"/>
        <v>合計</v>
      </c>
    </row>
    <row r="68" spans="2:10">
      <c r="B68" s="229" t="s">
        <v>162</v>
      </c>
      <c r="C68" s="234">
        <v>3000</v>
      </c>
      <c r="D68" s="234"/>
      <c r="E68" s="234"/>
      <c r="F68" s="234"/>
      <c r="G68" s="234"/>
      <c r="H68" s="234"/>
      <c r="I68" s="234"/>
      <c r="J68" s="271">
        <f>SUM(C68:I68)</f>
        <v>3000</v>
      </c>
    </row>
    <row r="69" spans="2:10">
      <c r="B69" s="230" t="s">
        <v>163</v>
      </c>
      <c r="C69" s="235"/>
      <c r="D69" s="235"/>
      <c r="E69" s="235"/>
      <c r="F69" s="235"/>
      <c r="G69" s="235"/>
      <c r="H69" s="235"/>
      <c r="I69" s="235"/>
      <c r="J69" s="272">
        <f t="shared" ref="J69:J77" si="14">SUM(C69:I69)</f>
        <v>0</v>
      </c>
    </row>
    <row r="70" spans="2:10">
      <c r="B70" s="231" t="s">
        <v>164</v>
      </c>
      <c r="C70" s="236"/>
      <c r="D70" s="236"/>
      <c r="E70" s="236"/>
      <c r="F70" s="236">
        <v>5000</v>
      </c>
      <c r="G70" s="236"/>
      <c r="H70" s="236"/>
      <c r="I70" s="236"/>
      <c r="J70" s="273">
        <f t="shared" si="14"/>
        <v>5000</v>
      </c>
    </row>
    <row r="71" spans="2:10">
      <c r="B71" s="230" t="s">
        <v>165</v>
      </c>
      <c r="C71" s="235"/>
      <c r="D71" s="235"/>
      <c r="E71" s="235"/>
      <c r="F71" s="235"/>
      <c r="G71" s="235"/>
      <c r="H71" s="235"/>
      <c r="I71" s="235"/>
      <c r="J71" s="272">
        <f t="shared" si="14"/>
        <v>0</v>
      </c>
    </row>
    <row r="72" spans="2:10">
      <c r="B72" s="231" t="s">
        <v>166</v>
      </c>
      <c r="C72" s="236"/>
      <c r="D72" s="236"/>
      <c r="E72" s="236"/>
      <c r="F72" s="236"/>
      <c r="G72" s="236"/>
      <c r="H72" s="236"/>
      <c r="I72" s="236"/>
      <c r="J72" s="273">
        <f t="shared" si="14"/>
        <v>0</v>
      </c>
    </row>
    <row r="73" spans="2:10">
      <c r="B73" s="230" t="s">
        <v>167</v>
      </c>
      <c r="C73" s="235"/>
      <c r="D73" s="235"/>
      <c r="E73" s="235"/>
      <c r="F73" s="235"/>
      <c r="G73" s="235"/>
      <c r="H73" s="235">
        <v>10000</v>
      </c>
      <c r="I73" s="235"/>
      <c r="J73" s="272">
        <f t="shared" si="14"/>
        <v>10000</v>
      </c>
    </row>
    <row r="74" spans="2:10">
      <c r="B74" s="229" t="s">
        <v>168</v>
      </c>
      <c r="C74" s="234"/>
      <c r="D74" s="234"/>
      <c r="E74" s="234"/>
      <c r="F74" s="234"/>
      <c r="G74" s="234"/>
      <c r="H74" s="234"/>
      <c r="I74" s="234"/>
      <c r="J74" s="271">
        <f t="shared" si="14"/>
        <v>0</v>
      </c>
    </row>
    <row r="75" spans="2:10" hidden="1">
      <c r="B75" s="240"/>
      <c r="C75" s="235"/>
      <c r="D75" s="235"/>
      <c r="E75" s="235"/>
      <c r="F75" s="235"/>
      <c r="G75" s="235"/>
      <c r="H75" s="235"/>
      <c r="I75" s="235"/>
      <c r="J75" s="274">
        <f t="shared" si="14"/>
        <v>0</v>
      </c>
    </row>
    <row r="76" spans="2:10" hidden="1">
      <c r="B76" s="241"/>
      <c r="C76" s="236"/>
      <c r="D76" s="236"/>
      <c r="E76" s="236"/>
      <c r="F76" s="236"/>
      <c r="G76" s="236"/>
      <c r="H76" s="236"/>
      <c r="I76" s="236"/>
      <c r="J76" s="275">
        <f t="shared" si="14"/>
        <v>0</v>
      </c>
    </row>
    <row r="77" spans="2:10" hidden="1">
      <c r="B77" s="240"/>
      <c r="C77" s="235"/>
      <c r="D77" s="235"/>
      <c r="E77" s="235"/>
      <c r="F77" s="235"/>
      <c r="G77" s="235"/>
      <c r="H77" s="235"/>
      <c r="I77" s="235"/>
      <c r="J77" s="274">
        <f t="shared" si="14"/>
        <v>0</v>
      </c>
    </row>
    <row r="78" spans="2:10" ht="19.5" thickBot="1">
      <c r="B78" s="238" t="s">
        <v>45</v>
      </c>
      <c r="C78" s="239"/>
      <c r="D78" s="239"/>
      <c r="E78" s="239"/>
      <c r="F78" s="239"/>
      <c r="G78" s="239"/>
      <c r="H78" s="239"/>
      <c r="I78" s="239"/>
      <c r="J78" s="276"/>
    </row>
    <row r="79" spans="2:10" ht="19.5" thickBot="1">
      <c r="B79" s="237" t="s">
        <v>17</v>
      </c>
      <c r="C79" s="261">
        <f>SUM(C68:C77)</f>
        <v>3000</v>
      </c>
      <c r="D79" s="261">
        <f t="shared" ref="D79:J79" si="15">SUM(D68:D77)</f>
        <v>0</v>
      </c>
      <c r="E79" s="261">
        <f t="shared" si="15"/>
        <v>0</v>
      </c>
      <c r="F79" s="261">
        <f t="shared" si="15"/>
        <v>5000</v>
      </c>
      <c r="G79" s="261">
        <f t="shared" si="15"/>
        <v>0</v>
      </c>
      <c r="H79" s="261">
        <f t="shared" si="15"/>
        <v>10000</v>
      </c>
      <c r="I79" s="261">
        <f t="shared" si="15"/>
        <v>0</v>
      </c>
      <c r="J79" s="262">
        <f t="shared" si="15"/>
        <v>18000</v>
      </c>
    </row>
    <row r="80" spans="2:10" ht="7.5" customHeight="1" thickBot="1">
      <c r="B80" s="247">
        <v>1</v>
      </c>
      <c r="C80" s="120">
        <f>WEEKDAY(C81)</f>
        <v>6</v>
      </c>
      <c r="D80" s="120">
        <f t="shared" ref="D80:I80" si="16">WEEKDAY(D81)</f>
        <v>7</v>
      </c>
      <c r="E80" s="120">
        <f t="shared" si="16"/>
        <v>1</v>
      </c>
      <c r="F80" s="120">
        <f t="shared" si="16"/>
        <v>2</v>
      </c>
      <c r="G80" s="120">
        <f t="shared" si="16"/>
        <v>3</v>
      </c>
      <c r="H80" s="120">
        <f t="shared" si="16"/>
        <v>4</v>
      </c>
      <c r="I80" s="120">
        <f t="shared" si="16"/>
        <v>5</v>
      </c>
      <c r="J80" s="277"/>
    </row>
    <row r="81" spans="2:10" ht="21.75">
      <c r="B81" s="252" t="s">
        <v>51</v>
      </c>
      <c r="C81" s="259">
        <f>I66+1</f>
        <v>44960</v>
      </c>
      <c r="D81" s="259">
        <f t="shared" ref="D81:I81" si="17">C81+1</f>
        <v>44961</v>
      </c>
      <c r="E81" s="259">
        <f t="shared" si="17"/>
        <v>44962</v>
      </c>
      <c r="F81" s="259">
        <f t="shared" si="17"/>
        <v>44963</v>
      </c>
      <c r="G81" s="259">
        <f t="shared" si="17"/>
        <v>44964</v>
      </c>
      <c r="H81" s="259">
        <f t="shared" si="17"/>
        <v>44965</v>
      </c>
      <c r="I81" s="259">
        <f t="shared" si="17"/>
        <v>44966</v>
      </c>
      <c r="J81" s="269" t="s">
        <v>17</v>
      </c>
    </row>
    <row r="82" spans="2:10" ht="19.5" thickBot="1">
      <c r="B82" s="228" t="s">
        <v>50</v>
      </c>
      <c r="C82" s="260">
        <f t="shared" ref="C82:J82" si="18">C81</f>
        <v>44960</v>
      </c>
      <c r="D82" s="260">
        <f t="shared" si="18"/>
        <v>44961</v>
      </c>
      <c r="E82" s="260">
        <f t="shared" si="18"/>
        <v>44962</v>
      </c>
      <c r="F82" s="260">
        <f t="shared" si="18"/>
        <v>44963</v>
      </c>
      <c r="G82" s="260">
        <f t="shared" si="18"/>
        <v>44964</v>
      </c>
      <c r="H82" s="260">
        <f t="shared" si="18"/>
        <v>44965</v>
      </c>
      <c r="I82" s="260">
        <f t="shared" si="18"/>
        <v>44966</v>
      </c>
      <c r="J82" s="270" t="str">
        <f t="shared" si="18"/>
        <v>合計</v>
      </c>
    </row>
    <row r="83" spans="2:10">
      <c r="B83" s="229" t="s">
        <v>162</v>
      </c>
      <c r="C83" s="234"/>
      <c r="D83" s="234"/>
      <c r="E83" s="234"/>
      <c r="F83" s="234"/>
      <c r="G83" s="234"/>
      <c r="H83" s="234"/>
      <c r="I83" s="234"/>
      <c r="J83" s="271">
        <f>SUM(C83:I83)</f>
        <v>0</v>
      </c>
    </row>
    <row r="84" spans="2:10">
      <c r="B84" s="230" t="s">
        <v>163</v>
      </c>
      <c r="C84" s="235"/>
      <c r="D84" s="235"/>
      <c r="E84" s="235">
        <v>5000</v>
      </c>
      <c r="F84" s="235"/>
      <c r="G84" s="235"/>
      <c r="H84" s="235"/>
      <c r="I84" s="235"/>
      <c r="J84" s="272">
        <f t="shared" ref="J84:J92" si="19">SUM(C84:I84)</f>
        <v>5000</v>
      </c>
    </row>
    <row r="85" spans="2:10">
      <c r="B85" s="231" t="s">
        <v>164</v>
      </c>
      <c r="C85" s="236"/>
      <c r="D85" s="236"/>
      <c r="E85" s="236"/>
      <c r="F85" s="236"/>
      <c r="G85" s="236"/>
      <c r="H85" s="236"/>
      <c r="I85" s="236"/>
      <c r="J85" s="273">
        <f t="shared" si="19"/>
        <v>0</v>
      </c>
    </row>
    <row r="86" spans="2:10">
      <c r="B86" s="230" t="s">
        <v>165</v>
      </c>
      <c r="C86" s="235"/>
      <c r="D86" s="235"/>
      <c r="E86" s="235"/>
      <c r="F86" s="235"/>
      <c r="G86" s="235"/>
      <c r="H86" s="235"/>
      <c r="I86" s="235"/>
      <c r="J86" s="272">
        <f t="shared" si="19"/>
        <v>0</v>
      </c>
    </row>
    <row r="87" spans="2:10">
      <c r="B87" s="231" t="s">
        <v>166</v>
      </c>
      <c r="C87" s="236"/>
      <c r="D87" s="236"/>
      <c r="E87" s="236"/>
      <c r="F87" s="236">
        <v>3000</v>
      </c>
      <c r="G87" s="236"/>
      <c r="H87" s="236"/>
      <c r="I87" s="236"/>
      <c r="J87" s="273">
        <f t="shared" si="19"/>
        <v>3000</v>
      </c>
    </row>
    <row r="88" spans="2:10">
      <c r="B88" s="230" t="s">
        <v>167</v>
      </c>
      <c r="C88" s="235"/>
      <c r="D88" s="235"/>
      <c r="E88" s="235"/>
      <c r="F88" s="235"/>
      <c r="G88" s="235"/>
      <c r="H88" s="235">
        <v>2000</v>
      </c>
      <c r="I88" s="235"/>
      <c r="J88" s="272">
        <f t="shared" si="19"/>
        <v>2000</v>
      </c>
    </row>
    <row r="89" spans="2:10">
      <c r="B89" s="229" t="s">
        <v>168</v>
      </c>
      <c r="C89" s="234"/>
      <c r="D89" s="234"/>
      <c r="E89" s="234"/>
      <c r="F89" s="234"/>
      <c r="G89" s="234"/>
      <c r="H89" s="234"/>
      <c r="I89" s="234"/>
      <c r="J89" s="271">
        <f t="shared" si="19"/>
        <v>0</v>
      </c>
    </row>
    <row r="90" spans="2:10" hidden="1">
      <c r="B90" s="240"/>
      <c r="C90" s="235"/>
      <c r="D90" s="235"/>
      <c r="E90" s="235"/>
      <c r="F90" s="235"/>
      <c r="G90" s="235"/>
      <c r="H90" s="235"/>
      <c r="I90" s="235"/>
      <c r="J90" s="274">
        <f t="shared" si="19"/>
        <v>0</v>
      </c>
    </row>
    <row r="91" spans="2:10" hidden="1">
      <c r="B91" s="241"/>
      <c r="C91" s="236"/>
      <c r="D91" s="236"/>
      <c r="E91" s="236"/>
      <c r="F91" s="236"/>
      <c r="G91" s="236"/>
      <c r="H91" s="236"/>
      <c r="I91" s="236"/>
      <c r="J91" s="275">
        <f t="shared" si="19"/>
        <v>0</v>
      </c>
    </row>
    <row r="92" spans="2:10" hidden="1">
      <c r="B92" s="240"/>
      <c r="C92" s="235"/>
      <c r="D92" s="235"/>
      <c r="E92" s="235"/>
      <c r="F92" s="235"/>
      <c r="G92" s="235"/>
      <c r="H92" s="235"/>
      <c r="I92" s="235"/>
      <c r="J92" s="274">
        <f t="shared" si="19"/>
        <v>0</v>
      </c>
    </row>
    <row r="93" spans="2:10" ht="19.5" thickBot="1">
      <c r="B93" s="238" t="s">
        <v>45</v>
      </c>
      <c r="C93" s="239"/>
      <c r="D93" s="239"/>
      <c r="E93" s="239"/>
      <c r="F93" s="239"/>
      <c r="G93" s="239"/>
      <c r="H93" s="239"/>
      <c r="I93" s="239"/>
      <c r="J93" s="276"/>
    </row>
    <row r="94" spans="2:10" ht="19.5" thickBot="1">
      <c r="B94" s="237" t="s">
        <v>17</v>
      </c>
      <c r="C94" s="261">
        <f>SUM(C83:C92)</f>
        <v>0</v>
      </c>
      <c r="D94" s="261">
        <f t="shared" ref="D94:J94" si="20">SUM(D83:D92)</f>
        <v>0</v>
      </c>
      <c r="E94" s="261">
        <f t="shared" si="20"/>
        <v>5000</v>
      </c>
      <c r="F94" s="261">
        <f t="shared" si="20"/>
        <v>3000</v>
      </c>
      <c r="G94" s="261">
        <f t="shared" si="20"/>
        <v>0</v>
      </c>
      <c r="H94" s="261">
        <f t="shared" si="20"/>
        <v>2000</v>
      </c>
      <c r="I94" s="261">
        <f t="shared" si="20"/>
        <v>0</v>
      </c>
      <c r="J94" s="262">
        <f t="shared" si="20"/>
        <v>10000</v>
      </c>
    </row>
    <row r="95" spans="2:10" ht="8.25" customHeight="1" thickBot="1">
      <c r="B95" s="247">
        <v>1</v>
      </c>
      <c r="C95" s="120">
        <f>WEEKDAY(C96)</f>
        <v>6</v>
      </c>
      <c r="D95" s="120">
        <f t="shared" ref="D95:I95" si="21">WEEKDAY(D96)</f>
        <v>7</v>
      </c>
      <c r="E95" s="120">
        <f t="shared" si="21"/>
        <v>1</v>
      </c>
      <c r="F95" s="120">
        <f t="shared" si="21"/>
        <v>2</v>
      </c>
      <c r="G95" s="120">
        <f t="shared" si="21"/>
        <v>3</v>
      </c>
      <c r="H95" s="120">
        <f t="shared" si="21"/>
        <v>4</v>
      </c>
      <c r="I95" s="120">
        <f t="shared" si="21"/>
        <v>5</v>
      </c>
      <c r="J95" s="277"/>
    </row>
    <row r="96" spans="2:10" ht="21.75">
      <c r="B96" s="252" t="s">
        <v>51</v>
      </c>
      <c r="C96" s="259">
        <f>I81+1</f>
        <v>44967</v>
      </c>
      <c r="D96" s="259">
        <f t="shared" ref="D96:I96" si="22">C96+1</f>
        <v>44968</v>
      </c>
      <c r="E96" s="259">
        <f t="shared" si="22"/>
        <v>44969</v>
      </c>
      <c r="F96" s="259">
        <f t="shared" si="22"/>
        <v>44970</v>
      </c>
      <c r="G96" s="259">
        <f t="shared" si="22"/>
        <v>44971</v>
      </c>
      <c r="H96" s="259">
        <f t="shared" si="22"/>
        <v>44972</v>
      </c>
      <c r="I96" s="259">
        <f t="shared" si="22"/>
        <v>44973</v>
      </c>
      <c r="J96" s="269" t="s">
        <v>17</v>
      </c>
    </row>
    <row r="97" spans="2:10" ht="19.5" thickBot="1">
      <c r="B97" s="228" t="s">
        <v>50</v>
      </c>
      <c r="C97" s="260">
        <f t="shared" ref="C97:J97" si="23">C96</f>
        <v>44967</v>
      </c>
      <c r="D97" s="260">
        <f t="shared" si="23"/>
        <v>44968</v>
      </c>
      <c r="E97" s="260">
        <f t="shared" si="23"/>
        <v>44969</v>
      </c>
      <c r="F97" s="260">
        <f t="shared" si="23"/>
        <v>44970</v>
      </c>
      <c r="G97" s="260">
        <f t="shared" si="23"/>
        <v>44971</v>
      </c>
      <c r="H97" s="260">
        <f t="shared" si="23"/>
        <v>44972</v>
      </c>
      <c r="I97" s="260">
        <f t="shared" si="23"/>
        <v>44973</v>
      </c>
      <c r="J97" s="270" t="str">
        <f t="shared" si="23"/>
        <v>合計</v>
      </c>
    </row>
    <row r="98" spans="2:10">
      <c r="B98" s="229" t="s">
        <v>162</v>
      </c>
      <c r="C98" s="234"/>
      <c r="D98" s="234">
        <v>4000</v>
      </c>
      <c r="E98" s="234"/>
      <c r="F98" s="234"/>
      <c r="G98" s="234"/>
      <c r="H98" s="234"/>
      <c r="I98" s="234"/>
      <c r="J98" s="271">
        <f>SUM(C98:I98)</f>
        <v>4000</v>
      </c>
    </row>
    <row r="99" spans="2:10">
      <c r="B99" s="230" t="s">
        <v>163</v>
      </c>
      <c r="C99" s="235"/>
      <c r="D99" s="235"/>
      <c r="E99" s="235"/>
      <c r="F99" s="235"/>
      <c r="G99" s="235"/>
      <c r="H99" s="235"/>
      <c r="I99" s="235"/>
      <c r="J99" s="272">
        <f t="shared" ref="J99:J107" si="24">SUM(C99:I99)</f>
        <v>0</v>
      </c>
    </row>
    <row r="100" spans="2:10">
      <c r="B100" s="231" t="s">
        <v>164</v>
      </c>
      <c r="C100" s="236"/>
      <c r="D100" s="236"/>
      <c r="E100" s="236"/>
      <c r="F100" s="236">
        <v>3000</v>
      </c>
      <c r="G100" s="236"/>
      <c r="H100" s="236"/>
      <c r="I100" s="236"/>
      <c r="J100" s="273">
        <f t="shared" si="24"/>
        <v>3000</v>
      </c>
    </row>
    <row r="101" spans="2:10">
      <c r="B101" s="230" t="s">
        <v>165</v>
      </c>
      <c r="C101" s="235"/>
      <c r="D101" s="235"/>
      <c r="E101" s="235"/>
      <c r="F101" s="235">
        <v>1000</v>
      </c>
      <c r="G101" s="235"/>
      <c r="H101" s="235"/>
      <c r="I101" s="235"/>
      <c r="J101" s="272">
        <f t="shared" si="24"/>
        <v>1000</v>
      </c>
    </row>
    <row r="102" spans="2:10">
      <c r="B102" s="231" t="s">
        <v>166</v>
      </c>
      <c r="C102" s="236"/>
      <c r="D102" s="236"/>
      <c r="E102" s="236"/>
      <c r="F102" s="236"/>
      <c r="G102" s="236"/>
      <c r="H102" s="236"/>
      <c r="I102" s="236"/>
      <c r="J102" s="273">
        <f t="shared" si="24"/>
        <v>0</v>
      </c>
    </row>
    <row r="103" spans="2:10">
      <c r="B103" s="230" t="s">
        <v>167</v>
      </c>
      <c r="C103" s="235"/>
      <c r="D103" s="235"/>
      <c r="E103" s="235"/>
      <c r="F103" s="235"/>
      <c r="G103" s="235"/>
      <c r="H103" s="235"/>
      <c r="I103" s="235"/>
      <c r="J103" s="272">
        <f t="shared" si="24"/>
        <v>0</v>
      </c>
    </row>
    <row r="104" spans="2:10">
      <c r="B104" s="229" t="s">
        <v>168</v>
      </c>
      <c r="C104" s="234"/>
      <c r="D104" s="234"/>
      <c r="E104" s="234"/>
      <c r="F104" s="234"/>
      <c r="G104" s="234"/>
      <c r="H104" s="234">
        <v>2000</v>
      </c>
      <c r="I104" s="234"/>
      <c r="J104" s="271">
        <f t="shared" si="24"/>
        <v>2000</v>
      </c>
    </row>
    <row r="105" spans="2:10" hidden="1">
      <c r="B105" s="240"/>
      <c r="C105" s="235"/>
      <c r="D105" s="235"/>
      <c r="E105" s="235"/>
      <c r="F105" s="235"/>
      <c r="G105" s="235"/>
      <c r="H105" s="235"/>
      <c r="I105" s="235"/>
      <c r="J105" s="274">
        <f t="shared" si="24"/>
        <v>0</v>
      </c>
    </row>
    <row r="106" spans="2:10" hidden="1">
      <c r="B106" s="241"/>
      <c r="C106" s="236"/>
      <c r="D106" s="236"/>
      <c r="E106" s="236"/>
      <c r="F106" s="236"/>
      <c r="G106" s="236"/>
      <c r="H106" s="236"/>
      <c r="I106" s="236"/>
      <c r="J106" s="275">
        <f t="shared" si="24"/>
        <v>0</v>
      </c>
    </row>
    <row r="107" spans="2:10" hidden="1">
      <c r="B107" s="240"/>
      <c r="C107" s="235"/>
      <c r="D107" s="235"/>
      <c r="E107" s="235"/>
      <c r="F107" s="235"/>
      <c r="G107" s="235"/>
      <c r="H107" s="235"/>
      <c r="I107" s="235"/>
      <c r="J107" s="274">
        <f t="shared" si="24"/>
        <v>0</v>
      </c>
    </row>
    <row r="108" spans="2:10" ht="19.5" thickBot="1">
      <c r="B108" s="238" t="s">
        <v>45</v>
      </c>
      <c r="C108" s="239"/>
      <c r="D108" s="239"/>
      <c r="E108" s="239"/>
      <c r="F108" s="239"/>
      <c r="G108" s="239"/>
      <c r="H108" s="239"/>
      <c r="I108" s="239"/>
      <c r="J108" s="276"/>
    </row>
    <row r="109" spans="2:10" ht="19.5" thickBot="1">
      <c r="B109" s="237" t="s">
        <v>17</v>
      </c>
      <c r="C109" s="261">
        <f>SUM(C98:C107)</f>
        <v>0</v>
      </c>
      <c r="D109" s="261">
        <f t="shared" ref="D109:J109" si="25">SUM(D98:D107)</f>
        <v>4000</v>
      </c>
      <c r="E109" s="261">
        <f t="shared" si="25"/>
        <v>0</v>
      </c>
      <c r="F109" s="261">
        <f t="shared" si="25"/>
        <v>4000</v>
      </c>
      <c r="G109" s="261">
        <f t="shared" si="25"/>
        <v>0</v>
      </c>
      <c r="H109" s="261">
        <f t="shared" si="25"/>
        <v>2000</v>
      </c>
      <c r="I109" s="261">
        <f t="shared" si="25"/>
        <v>0</v>
      </c>
      <c r="J109" s="262">
        <f t="shared" si="25"/>
        <v>10000</v>
      </c>
    </row>
    <row r="110" spans="2:10" ht="8.25" customHeight="1" thickBot="1">
      <c r="B110" s="247">
        <v>1</v>
      </c>
      <c r="C110" s="120">
        <f>WEEKDAY(C111)</f>
        <v>6</v>
      </c>
      <c r="D110" s="120">
        <f t="shared" ref="D110:E110" si="26">WEEKDAY(D111)</f>
        <v>7</v>
      </c>
      <c r="E110" s="120">
        <f t="shared" si="26"/>
        <v>1</v>
      </c>
      <c r="F110" s="120"/>
      <c r="G110" s="120"/>
      <c r="H110" s="120"/>
      <c r="I110" s="120"/>
      <c r="J110" s="277"/>
    </row>
    <row r="111" spans="2:10" ht="21.75">
      <c r="B111" s="252" t="s">
        <v>51</v>
      </c>
      <c r="C111" s="259">
        <f>I96+1</f>
        <v>44974</v>
      </c>
      <c r="D111" s="259">
        <f t="shared" ref="D111:E111" si="27">C111+1</f>
        <v>44975</v>
      </c>
      <c r="E111" s="259">
        <f t="shared" si="27"/>
        <v>44976</v>
      </c>
      <c r="F111" s="259"/>
      <c r="G111" s="259"/>
      <c r="H111" s="259"/>
      <c r="I111" s="259"/>
      <c r="J111" s="269" t="s">
        <v>17</v>
      </c>
    </row>
    <row r="112" spans="2:10" ht="19.5" thickBot="1">
      <c r="B112" s="228" t="s">
        <v>50</v>
      </c>
      <c r="C112" s="260">
        <f t="shared" ref="C112:E112" si="28">C111</f>
        <v>44974</v>
      </c>
      <c r="D112" s="260">
        <f t="shared" si="28"/>
        <v>44975</v>
      </c>
      <c r="E112" s="260">
        <f t="shared" si="28"/>
        <v>44976</v>
      </c>
      <c r="F112" s="260"/>
      <c r="G112" s="260"/>
      <c r="H112" s="260"/>
      <c r="I112" s="260"/>
      <c r="J112" s="270" t="str">
        <f t="shared" ref="J112" si="29">J111</f>
        <v>合計</v>
      </c>
    </row>
    <row r="113" spans="2:10">
      <c r="B113" s="229" t="s">
        <v>162</v>
      </c>
      <c r="C113" s="234"/>
      <c r="D113" s="234"/>
      <c r="E113" s="234">
        <v>3000</v>
      </c>
      <c r="F113" s="234"/>
      <c r="G113" s="234"/>
      <c r="H113" s="234"/>
      <c r="I113" s="234"/>
      <c r="J113" s="271">
        <f>SUM(C113:I113)</f>
        <v>3000</v>
      </c>
    </row>
    <row r="114" spans="2:10">
      <c r="B114" s="230" t="s">
        <v>163</v>
      </c>
      <c r="C114" s="235"/>
      <c r="D114" s="235"/>
      <c r="E114" s="235"/>
      <c r="F114" s="235"/>
      <c r="G114" s="235"/>
      <c r="H114" s="235"/>
      <c r="I114" s="235"/>
      <c r="J114" s="272">
        <f t="shared" ref="J114:J122" si="30">SUM(C114:I114)</f>
        <v>0</v>
      </c>
    </row>
    <row r="115" spans="2:10">
      <c r="B115" s="231" t="s">
        <v>164</v>
      </c>
      <c r="C115" s="236"/>
      <c r="D115" s="236"/>
      <c r="E115" s="236"/>
      <c r="F115" s="236"/>
      <c r="G115" s="236"/>
      <c r="H115" s="236"/>
      <c r="I115" s="236"/>
      <c r="J115" s="273">
        <f t="shared" si="30"/>
        <v>0</v>
      </c>
    </row>
    <row r="116" spans="2:10">
      <c r="B116" s="230" t="s">
        <v>165</v>
      </c>
      <c r="C116" s="235"/>
      <c r="D116" s="235">
        <v>1000</v>
      </c>
      <c r="E116" s="235"/>
      <c r="F116" s="235"/>
      <c r="G116" s="235"/>
      <c r="H116" s="235"/>
      <c r="I116" s="235"/>
      <c r="J116" s="272">
        <f t="shared" si="30"/>
        <v>1000</v>
      </c>
    </row>
    <row r="117" spans="2:10">
      <c r="B117" s="231" t="s">
        <v>166</v>
      </c>
      <c r="C117" s="236"/>
      <c r="D117" s="236"/>
      <c r="E117" s="236"/>
      <c r="F117" s="236"/>
      <c r="G117" s="236"/>
      <c r="H117" s="236"/>
      <c r="I117" s="236"/>
      <c r="J117" s="273">
        <f t="shared" si="30"/>
        <v>0</v>
      </c>
    </row>
    <row r="118" spans="2:10">
      <c r="B118" s="230" t="s">
        <v>167</v>
      </c>
      <c r="C118" s="235"/>
      <c r="D118" s="235"/>
      <c r="E118" s="235"/>
      <c r="F118" s="235"/>
      <c r="G118" s="235"/>
      <c r="H118" s="235"/>
      <c r="I118" s="235"/>
      <c r="J118" s="272">
        <f t="shared" si="30"/>
        <v>0</v>
      </c>
    </row>
    <row r="119" spans="2:10">
      <c r="B119" s="229" t="s">
        <v>168</v>
      </c>
      <c r="C119" s="234"/>
      <c r="D119" s="234"/>
      <c r="E119" s="234">
        <v>3000</v>
      </c>
      <c r="F119" s="234"/>
      <c r="G119" s="234"/>
      <c r="H119" s="234"/>
      <c r="I119" s="234"/>
      <c r="J119" s="271">
        <f t="shared" si="30"/>
        <v>3000</v>
      </c>
    </row>
    <row r="120" spans="2:10" hidden="1">
      <c r="B120" s="240"/>
      <c r="C120" s="235"/>
      <c r="D120" s="235"/>
      <c r="E120" s="235"/>
      <c r="F120" s="235"/>
      <c r="G120" s="235"/>
      <c r="H120" s="235"/>
      <c r="I120" s="235"/>
      <c r="J120" s="274">
        <f t="shared" si="30"/>
        <v>0</v>
      </c>
    </row>
    <row r="121" spans="2:10" hidden="1">
      <c r="B121" s="241"/>
      <c r="C121" s="236"/>
      <c r="D121" s="236"/>
      <c r="E121" s="236"/>
      <c r="F121" s="236"/>
      <c r="G121" s="236"/>
      <c r="H121" s="236"/>
      <c r="I121" s="236"/>
      <c r="J121" s="275">
        <f t="shared" si="30"/>
        <v>0</v>
      </c>
    </row>
    <row r="122" spans="2:10" hidden="1">
      <c r="B122" s="240"/>
      <c r="C122" s="235"/>
      <c r="D122" s="235"/>
      <c r="E122" s="235"/>
      <c r="F122" s="235"/>
      <c r="G122" s="235"/>
      <c r="H122" s="235"/>
      <c r="I122" s="235"/>
      <c r="J122" s="274">
        <f t="shared" si="30"/>
        <v>0</v>
      </c>
    </row>
    <row r="123" spans="2:10" ht="19.5" thickBot="1">
      <c r="B123" s="238" t="s">
        <v>45</v>
      </c>
      <c r="C123" s="239"/>
      <c r="D123" s="239"/>
      <c r="E123" s="239"/>
      <c r="F123" s="239"/>
      <c r="G123" s="239"/>
      <c r="H123" s="239"/>
      <c r="I123" s="239"/>
      <c r="J123" s="276"/>
    </row>
    <row r="124" spans="2:10" ht="19.5" thickBot="1">
      <c r="B124" s="237" t="s">
        <v>17</v>
      </c>
      <c r="C124" s="261">
        <f>SUM(C113:C122)</f>
        <v>0</v>
      </c>
      <c r="D124" s="261">
        <f t="shared" ref="D124:J124" si="31">SUM(D113:D122)</f>
        <v>1000</v>
      </c>
      <c r="E124" s="261">
        <f t="shared" si="31"/>
        <v>6000</v>
      </c>
      <c r="F124" s="261">
        <f t="shared" si="31"/>
        <v>0</v>
      </c>
      <c r="G124" s="261">
        <f t="shared" si="31"/>
        <v>0</v>
      </c>
      <c r="H124" s="261">
        <f t="shared" si="31"/>
        <v>0</v>
      </c>
      <c r="I124" s="261">
        <f t="shared" si="31"/>
        <v>0</v>
      </c>
      <c r="J124" s="262">
        <f t="shared" si="31"/>
        <v>7000</v>
      </c>
    </row>
  </sheetData>
  <sheetProtection selectLockedCells="1" autoFilter="0"/>
  <autoFilter ref="B51:J124" xr:uid="{E12D2844-317F-F04B-91AA-24B1507444E2}">
    <filterColumn colId="0">
      <customFilters>
        <customFilter operator="notEqual" val=" "/>
      </customFilters>
    </filterColumn>
  </autoFilter>
  <mergeCells count="11">
    <mergeCell ref="C32:D32"/>
    <mergeCell ref="B34:D34"/>
    <mergeCell ref="B35:D36"/>
    <mergeCell ref="F38:K38"/>
    <mergeCell ref="B4:C4"/>
    <mergeCell ref="D4:E4"/>
    <mergeCell ref="F4:G4"/>
    <mergeCell ref="H4:I4"/>
    <mergeCell ref="J4:K4"/>
    <mergeCell ref="B18:D18"/>
    <mergeCell ref="F18:K18"/>
  </mergeCells>
  <phoneticPr fontId="1"/>
  <conditionalFormatting sqref="D37:D42 D44:D49">
    <cfRule type="cellIs" dxfId="448" priority="34" operator="equal">
      <formula>0</formula>
    </cfRule>
  </conditionalFormatting>
  <conditionalFormatting sqref="D20:D29">
    <cfRule type="cellIs" dxfId="447" priority="33" operator="equal">
      <formula>0</formula>
    </cfRule>
  </conditionalFormatting>
  <conditionalFormatting sqref="E19">
    <cfRule type="cellIs" dxfId="446" priority="32" operator="equal">
      <formula>0</formula>
    </cfRule>
  </conditionalFormatting>
  <conditionalFormatting sqref="C64:J64">
    <cfRule type="cellIs" dxfId="445" priority="30" operator="equal">
      <formula>0</formula>
    </cfRule>
    <cfRule type="cellIs" dxfId="444" priority="31" operator="equal">
      <formula>0</formula>
    </cfRule>
  </conditionalFormatting>
  <conditionalFormatting sqref="C51:J52">
    <cfRule type="expression" dxfId="443" priority="27">
      <formula>C$50=1</formula>
    </cfRule>
    <cfRule type="expression" dxfId="442" priority="28">
      <formula>C$50=7</formula>
    </cfRule>
    <cfRule type="expression" dxfId="441" priority="29">
      <formula>COUNTIF(祝日,$C$50)=1</formula>
    </cfRule>
  </conditionalFormatting>
  <conditionalFormatting sqref="B613">
    <cfRule type="expression" dxfId="440" priority="26">
      <formula>$C612=1</formula>
    </cfRule>
  </conditionalFormatting>
  <conditionalFormatting sqref="J53:J62">
    <cfRule type="cellIs" dxfId="439" priority="25" operator="equal">
      <formula>0</formula>
    </cfRule>
  </conditionalFormatting>
  <conditionalFormatting sqref="C79:J79">
    <cfRule type="cellIs" dxfId="438" priority="23" operator="equal">
      <formula>0</formula>
    </cfRule>
    <cfRule type="cellIs" dxfId="437" priority="24" operator="equal">
      <formula>0</formula>
    </cfRule>
  </conditionalFormatting>
  <conditionalFormatting sqref="C66:J67">
    <cfRule type="expression" dxfId="436" priority="20">
      <formula>C$50=1</formula>
    </cfRule>
    <cfRule type="expression" dxfId="435" priority="21">
      <formula>C$50=7</formula>
    </cfRule>
    <cfRule type="expression" dxfId="434" priority="22">
      <formula>COUNTIF(祝日,$C$50)=1</formula>
    </cfRule>
  </conditionalFormatting>
  <conditionalFormatting sqref="J68:J77">
    <cfRule type="cellIs" dxfId="433" priority="19" operator="equal">
      <formula>0</formula>
    </cfRule>
  </conditionalFormatting>
  <conditionalFormatting sqref="C94:J94">
    <cfRule type="cellIs" dxfId="432" priority="17" operator="equal">
      <formula>0</formula>
    </cfRule>
    <cfRule type="cellIs" dxfId="431" priority="18" operator="equal">
      <formula>0</formula>
    </cfRule>
  </conditionalFormatting>
  <conditionalFormatting sqref="C81:J82">
    <cfRule type="expression" dxfId="430" priority="14">
      <formula>C$50=1</formula>
    </cfRule>
    <cfRule type="expression" dxfId="429" priority="15">
      <formula>C$50=7</formula>
    </cfRule>
    <cfRule type="expression" dxfId="428" priority="16">
      <formula>COUNTIF(祝日,$C$50)=1</formula>
    </cfRule>
  </conditionalFormatting>
  <conditionalFormatting sqref="J83:J92">
    <cfRule type="cellIs" dxfId="427" priority="13" operator="equal">
      <formula>0</formula>
    </cfRule>
  </conditionalFormatting>
  <conditionalFormatting sqref="C109:J109">
    <cfRule type="cellIs" dxfId="426" priority="11" operator="equal">
      <formula>0</formula>
    </cfRule>
    <cfRule type="cellIs" dxfId="425" priority="12" operator="equal">
      <formula>0</formula>
    </cfRule>
  </conditionalFormatting>
  <conditionalFormatting sqref="C96:J97">
    <cfRule type="expression" dxfId="424" priority="8">
      <formula>C$50=1</formula>
    </cfRule>
    <cfRule type="expression" dxfId="423" priority="9">
      <formula>C$50=7</formula>
    </cfRule>
    <cfRule type="expression" dxfId="422" priority="10">
      <formula>COUNTIF(祝日,$C$50)=1</formula>
    </cfRule>
  </conditionalFormatting>
  <conditionalFormatting sqref="J98:J107">
    <cfRule type="cellIs" dxfId="421" priority="7" operator="equal">
      <formula>0</formula>
    </cfRule>
  </conditionalFormatting>
  <conditionalFormatting sqref="C124:J124">
    <cfRule type="cellIs" dxfId="420" priority="5" operator="equal">
      <formula>0</formula>
    </cfRule>
    <cfRule type="cellIs" dxfId="419" priority="6" operator="equal">
      <formula>0</formula>
    </cfRule>
  </conditionalFormatting>
  <conditionalFormatting sqref="C111:J112">
    <cfRule type="expression" dxfId="418" priority="2">
      <formula>C$50=1</formula>
    </cfRule>
    <cfRule type="expression" dxfId="417" priority="3">
      <formula>C$50=7</formula>
    </cfRule>
    <cfRule type="expression" dxfId="416" priority="4">
      <formula>COUNTIF(祝日,$C$50)=1</formula>
    </cfRule>
  </conditionalFormatting>
  <conditionalFormatting sqref="J113:J122">
    <cfRule type="cellIs" dxfId="415" priority="1" operator="equal">
      <formula>0</formula>
    </cfRule>
  </conditionalFormatting>
  <pageMargins left="0.25" right="0.25" top="0.75" bottom="0.75" header="0.3" footer="0.3"/>
  <pageSetup paperSize="9" scale="82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8A895-73DA-43E4-8E99-A8F1391BD330}">
  <sheetPr>
    <tabColor theme="8" tint="0.59999389629810485"/>
    <pageSetUpPr fitToPage="1"/>
  </sheetPr>
  <dimension ref="B1:K124"/>
  <sheetViews>
    <sheetView showGridLines="0" zoomScaleNormal="100" workbookViewId="0">
      <selection activeCell="A2" sqref="A2"/>
    </sheetView>
  </sheetViews>
  <sheetFormatPr defaultColWidth="11" defaultRowHeight="18.75" outlineLevelRow="1"/>
  <cols>
    <col min="1" max="1" width="4.125" customWidth="1"/>
    <col min="2" max="11" width="10.625" customWidth="1"/>
    <col min="12" max="12" width="8.875" customWidth="1"/>
  </cols>
  <sheetData>
    <row r="1" spans="2:11" ht="12.75" customHeight="1"/>
    <row r="2" spans="2:11" ht="29.25" customHeight="1">
      <c r="B2" s="246" t="s">
        <v>148</v>
      </c>
      <c r="C2" s="210"/>
      <c r="D2" s="210"/>
      <c r="E2" s="210"/>
      <c r="F2" s="210"/>
      <c r="G2" s="210"/>
      <c r="H2" s="210"/>
      <c r="I2" s="210"/>
      <c r="J2" s="210"/>
      <c r="K2" s="210"/>
    </row>
    <row r="3" spans="2:11" ht="15" customHeight="1" thickBot="1"/>
    <row r="4" spans="2:11" outlineLevel="1">
      <c r="B4" s="344" t="s">
        <v>10</v>
      </c>
      <c r="C4" s="345"/>
      <c r="D4" s="344" t="s">
        <v>99</v>
      </c>
      <c r="E4" s="346"/>
      <c r="F4" s="345" t="s">
        <v>100</v>
      </c>
      <c r="G4" s="345"/>
      <c r="H4" s="344" t="s">
        <v>101</v>
      </c>
      <c r="I4" s="346"/>
      <c r="J4" s="345" t="s">
        <v>102</v>
      </c>
      <c r="K4" s="346"/>
    </row>
    <row r="5" spans="2:11" outlineLevel="1">
      <c r="B5" s="242" t="s">
        <v>11</v>
      </c>
      <c r="C5" s="243" t="s">
        <v>9</v>
      </c>
      <c r="D5" s="242" t="s">
        <v>11</v>
      </c>
      <c r="E5" s="244" t="s">
        <v>9</v>
      </c>
      <c r="F5" s="243" t="s">
        <v>11</v>
      </c>
      <c r="G5" s="243" t="s">
        <v>9</v>
      </c>
      <c r="H5" s="242" t="s">
        <v>19</v>
      </c>
      <c r="I5" s="244" t="s">
        <v>9</v>
      </c>
      <c r="J5" s="243" t="s">
        <v>19</v>
      </c>
      <c r="K5" s="244" t="s">
        <v>9</v>
      </c>
    </row>
    <row r="6" spans="2:11" outlineLevel="1">
      <c r="B6" s="211">
        <f>設定!B5</f>
        <v>0</v>
      </c>
      <c r="C6" s="248"/>
      <c r="D6" s="211">
        <f>設定!D5</f>
        <v>0</v>
      </c>
      <c r="E6" s="220"/>
      <c r="F6" s="249">
        <f>設定!F5</f>
        <v>0</v>
      </c>
      <c r="G6" s="248"/>
      <c r="H6" s="221"/>
      <c r="I6" s="220"/>
      <c r="J6" s="249">
        <f>設定!H5</f>
        <v>0</v>
      </c>
      <c r="K6" s="220"/>
    </row>
    <row r="7" spans="2:11" outlineLevel="1">
      <c r="B7" s="211">
        <f>設定!B6</f>
        <v>0</v>
      </c>
      <c r="C7" s="248"/>
      <c r="D7" s="211">
        <f>設定!D6</f>
        <v>0</v>
      </c>
      <c r="E7" s="220"/>
      <c r="F7" s="249">
        <f>設定!F6</f>
        <v>0</v>
      </c>
      <c r="G7" s="248"/>
      <c r="H7" s="221"/>
      <c r="I7" s="220"/>
      <c r="J7" s="249">
        <f>設定!H6</f>
        <v>0</v>
      </c>
      <c r="K7" s="220"/>
    </row>
    <row r="8" spans="2:11" outlineLevel="1">
      <c r="B8" s="211">
        <f>設定!B7</f>
        <v>0</v>
      </c>
      <c r="C8" s="248"/>
      <c r="D8" s="211">
        <f>設定!D7</f>
        <v>0</v>
      </c>
      <c r="E8" s="220"/>
      <c r="F8" s="249">
        <f>設定!F7</f>
        <v>0</v>
      </c>
      <c r="G8" s="248"/>
      <c r="H8" s="221"/>
      <c r="I8" s="220"/>
      <c r="J8" s="249">
        <f>設定!H7</f>
        <v>0</v>
      </c>
      <c r="K8" s="220"/>
    </row>
    <row r="9" spans="2:11" outlineLevel="1">
      <c r="B9" s="211">
        <f>設定!B8</f>
        <v>0</v>
      </c>
      <c r="C9" s="248"/>
      <c r="D9" s="211">
        <f>設定!D8</f>
        <v>0</v>
      </c>
      <c r="E9" s="220"/>
      <c r="F9" s="249">
        <f>設定!F8</f>
        <v>0</v>
      </c>
      <c r="G9" s="248"/>
      <c r="H9" s="221"/>
      <c r="I9" s="220"/>
      <c r="J9" s="249">
        <f>設定!H8</f>
        <v>0</v>
      </c>
      <c r="K9" s="220"/>
    </row>
    <row r="10" spans="2:11" outlineLevel="1">
      <c r="B10" s="211">
        <f>設定!B9</f>
        <v>0</v>
      </c>
      <c r="C10" s="248"/>
      <c r="D10" s="211">
        <f>設定!D9</f>
        <v>0</v>
      </c>
      <c r="E10" s="220"/>
      <c r="F10" s="249">
        <f>設定!F9</f>
        <v>0</v>
      </c>
      <c r="G10" s="248"/>
      <c r="H10" s="221"/>
      <c r="I10" s="220"/>
      <c r="J10" s="249">
        <f>設定!H9</f>
        <v>0</v>
      </c>
      <c r="K10" s="220"/>
    </row>
    <row r="11" spans="2:11" outlineLevel="1">
      <c r="B11" s="211">
        <f>設定!B10</f>
        <v>0</v>
      </c>
      <c r="C11" s="248"/>
      <c r="D11" s="211">
        <f>設定!D10</f>
        <v>0</v>
      </c>
      <c r="E11" s="220"/>
      <c r="F11" s="249">
        <f>設定!F10</f>
        <v>0</v>
      </c>
      <c r="G11" s="248"/>
      <c r="H11" s="221"/>
      <c r="I11" s="220"/>
      <c r="J11" s="249">
        <f>設定!H10</f>
        <v>0</v>
      </c>
      <c r="K11" s="220"/>
    </row>
    <row r="12" spans="2:11" outlineLevel="1">
      <c r="B12" s="211">
        <f>設定!B11</f>
        <v>0</v>
      </c>
      <c r="C12" s="248"/>
      <c r="D12" s="211">
        <f>設定!D11</f>
        <v>0</v>
      </c>
      <c r="E12" s="220"/>
      <c r="F12" s="249">
        <f>設定!F11</f>
        <v>0</v>
      </c>
      <c r="G12" s="248"/>
      <c r="H12" s="221"/>
      <c r="I12" s="220"/>
      <c r="J12" s="249">
        <f>設定!H11</f>
        <v>0</v>
      </c>
      <c r="K12" s="220"/>
    </row>
    <row r="13" spans="2:11" outlineLevel="1">
      <c r="B13" s="211">
        <f>設定!B12</f>
        <v>0</v>
      </c>
      <c r="C13" s="248"/>
      <c r="D13" s="211">
        <f>設定!D12</f>
        <v>0</v>
      </c>
      <c r="E13" s="220"/>
      <c r="F13" s="249">
        <f>設定!F12</f>
        <v>0</v>
      </c>
      <c r="G13" s="248"/>
      <c r="H13" s="221"/>
      <c r="I13" s="220"/>
      <c r="J13" s="249">
        <f>設定!H12</f>
        <v>0</v>
      </c>
      <c r="K13" s="220"/>
    </row>
    <row r="14" spans="2:11" outlineLevel="1">
      <c r="B14" s="211">
        <f>設定!B13</f>
        <v>0</v>
      </c>
      <c r="C14" s="248"/>
      <c r="D14" s="211">
        <f>設定!D13</f>
        <v>0</v>
      </c>
      <c r="E14" s="220"/>
      <c r="F14" s="249">
        <f>設定!F13</f>
        <v>0</v>
      </c>
      <c r="G14" s="248"/>
      <c r="H14" s="221"/>
      <c r="I14" s="220"/>
      <c r="J14" s="249">
        <f>設定!H13</f>
        <v>0</v>
      </c>
      <c r="K14" s="220"/>
    </row>
    <row r="15" spans="2:11" outlineLevel="1">
      <c r="B15" s="211">
        <f>設定!B14</f>
        <v>0</v>
      </c>
      <c r="C15" s="248"/>
      <c r="D15" s="211">
        <f>設定!D14</f>
        <v>0</v>
      </c>
      <c r="E15" s="220"/>
      <c r="F15" s="249">
        <f>設定!F14</f>
        <v>0</v>
      </c>
      <c r="G15" s="248"/>
      <c r="H15" s="221"/>
      <c r="I15" s="220"/>
      <c r="J15" s="249">
        <f>設定!H14</f>
        <v>0</v>
      </c>
      <c r="K15" s="220"/>
    </row>
    <row r="16" spans="2:11" ht="19.5" outlineLevel="1" thickBot="1">
      <c r="B16" s="264" t="s">
        <v>17</v>
      </c>
      <c r="C16" s="267">
        <f>SUM(C6:C15)</f>
        <v>0</v>
      </c>
      <c r="D16" s="264" t="s">
        <v>17</v>
      </c>
      <c r="E16" s="266">
        <f>SUM(E6:E15)</f>
        <v>0</v>
      </c>
      <c r="F16" s="268" t="s">
        <v>17</v>
      </c>
      <c r="G16" s="267">
        <f>SUM(G6:G15)</f>
        <v>0</v>
      </c>
      <c r="H16" s="264" t="s">
        <v>17</v>
      </c>
      <c r="I16" s="266">
        <f>SUM(I6:I15)</f>
        <v>0</v>
      </c>
      <c r="J16" s="268" t="s">
        <v>17</v>
      </c>
      <c r="K16" s="266">
        <f>SUM(K6:K15)</f>
        <v>0</v>
      </c>
    </row>
    <row r="17" spans="2:11" ht="19.5" outlineLevel="1" thickBot="1">
      <c r="B17" s="250"/>
      <c r="C17" s="251"/>
      <c r="D17" s="250"/>
      <c r="E17" s="251"/>
      <c r="F17" s="250"/>
      <c r="G17" s="251"/>
      <c r="H17" s="250"/>
      <c r="I17" s="251"/>
      <c r="J17" s="250"/>
      <c r="K17" s="251"/>
    </row>
    <row r="18" spans="2:11" ht="19.5" outlineLevel="1">
      <c r="B18" s="344" t="s">
        <v>103</v>
      </c>
      <c r="C18" s="345"/>
      <c r="D18" s="346"/>
      <c r="E18" s="212"/>
      <c r="F18" s="341" t="s">
        <v>138</v>
      </c>
      <c r="G18" s="342"/>
      <c r="H18" s="342"/>
      <c r="I18" s="342"/>
      <c r="J18" s="342"/>
      <c r="K18" s="343"/>
    </row>
    <row r="19" spans="2:11" outlineLevel="1">
      <c r="B19" s="242" t="s">
        <v>19</v>
      </c>
      <c r="C19" s="245" t="s">
        <v>40</v>
      </c>
      <c r="D19" s="244" t="s">
        <v>9</v>
      </c>
      <c r="E19" s="213"/>
      <c r="F19" s="279"/>
      <c r="G19" s="280" t="str">
        <f>DAY(C51)&amp;"-"&amp;DAY(I51)&amp;"日"</f>
        <v>20-26日</v>
      </c>
      <c r="H19" s="280" t="str">
        <f>DAY(C66)&amp;"-"&amp;DAY(I66)&amp;"日"</f>
        <v>27-2日</v>
      </c>
      <c r="I19" s="280" t="str">
        <f>DAY(C81)&amp;"-"&amp;DAY(I81)&amp;"日"</f>
        <v>3-9日</v>
      </c>
      <c r="J19" s="280" t="str">
        <f>DAY(C96)&amp;"-"&amp;DAY(I96)&amp;"日"</f>
        <v>10-16日</v>
      </c>
      <c r="K19" s="281" t="str">
        <f>DAY(C111)&amp;"-"&amp;DAY(E111)&amp;"日"</f>
        <v>17-19日</v>
      </c>
    </row>
    <row r="20" spans="2:11" outlineLevel="1">
      <c r="B20" s="211">
        <f>設定!J5</f>
        <v>0</v>
      </c>
      <c r="C20" s="255"/>
      <c r="D20" s="214">
        <f>SUM(J53,J68,J83,J98,J113)</f>
        <v>0</v>
      </c>
      <c r="F20" s="282">
        <f>設定!J5</f>
        <v>0</v>
      </c>
      <c r="G20" s="283">
        <f t="shared" ref="G20:G29" si="0">J53</f>
        <v>0</v>
      </c>
      <c r="H20" s="283">
        <f t="shared" ref="H20:H29" si="1">J68</f>
        <v>0</v>
      </c>
      <c r="I20" s="283">
        <f t="shared" ref="I20:I29" si="2">J83</f>
        <v>0</v>
      </c>
      <c r="J20" s="283">
        <f t="shared" ref="J20:J29" si="3">J98</f>
        <v>0</v>
      </c>
      <c r="K20" s="284">
        <f t="shared" ref="K20:K29" si="4">J113</f>
        <v>0</v>
      </c>
    </row>
    <row r="21" spans="2:11" outlineLevel="1">
      <c r="B21" s="211">
        <f>設定!J6</f>
        <v>0</v>
      </c>
      <c r="C21" s="255"/>
      <c r="D21" s="214">
        <f t="shared" ref="D21:D29" si="5">SUM(J54,J69,J84,J99,J114)</f>
        <v>0</v>
      </c>
      <c r="F21" s="282">
        <f>設定!J6</f>
        <v>0</v>
      </c>
      <c r="G21" s="283">
        <f t="shared" si="0"/>
        <v>0</v>
      </c>
      <c r="H21" s="283">
        <f t="shared" si="1"/>
        <v>0</v>
      </c>
      <c r="I21" s="283">
        <f t="shared" si="2"/>
        <v>0</v>
      </c>
      <c r="J21" s="283">
        <f t="shared" si="3"/>
        <v>0</v>
      </c>
      <c r="K21" s="284">
        <f t="shared" si="4"/>
        <v>0</v>
      </c>
    </row>
    <row r="22" spans="2:11" outlineLevel="1">
      <c r="B22" s="211">
        <f>設定!J7</f>
        <v>0</v>
      </c>
      <c r="C22" s="255"/>
      <c r="D22" s="214">
        <f t="shared" si="5"/>
        <v>0</v>
      </c>
      <c r="F22" s="282">
        <f>設定!J7</f>
        <v>0</v>
      </c>
      <c r="G22" s="283">
        <f t="shared" si="0"/>
        <v>0</v>
      </c>
      <c r="H22" s="283">
        <f t="shared" si="1"/>
        <v>0</v>
      </c>
      <c r="I22" s="283">
        <f t="shared" si="2"/>
        <v>0</v>
      </c>
      <c r="J22" s="283">
        <f t="shared" si="3"/>
        <v>0</v>
      </c>
      <c r="K22" s="284">
        <f t="shared" si="4"/>
        <v>0</v>
      </c>
    </row>
    <row r="23" spans="2:11" outlineLevel="1">
      <c r="B23" s="211">
        <f>設定!J8</f>
        <v>0</v>
      </c>
      <c r="C23" s="255"/>
      <c r="D23" s="214">
        <f t="shared" si="5"/>
        <v>0</v>
      </c>
      <c r="F23" s="282">
        <f>設定!J8</f>
        <v>0</v>
      </c>
      <c r="G23" s="283">
        <f t="shared" si="0"/>
        <v>0</v>
      </c>
      <c r="H23" s="283">
        <f t="shared" si="1"/>
        <v>0</v>
      </c>
      <c r="I23" s="283">
        <f t="shared" si="2"/>
        <v>0</v>
      </c>
      <c r="J23" s="283">
        <f t="shared" si="3"/>
        <v>0</v>
      </c>
      <c r="K23" s="284">
        <f t="shared" si="4"/>
        <v>0</v>
      </c>
    </row>
    <row r="24" spans="2:11" outlineLevel="1">
      <c r="B24" s="211">
        <f>設定!J9</f>
        <v>0</v>
      </c>
      <c r="C24" s="255"/>
      <c r="D24" s="214">
        <f t="shared" si="5"/>
        <v>0</v>
      </c>
      <c r="F24" s="282">
        <f>設定!J9</f>
        <v>0</v>
      </c>
      <c r="G24" s="283">
        <f t="shared" si="0"/>
        <v>0</v>
      </c>
      <c r="H24" s="283">
        <f t="shared" si="1"/>
        <v>0</v>
      </c>
      <c r="I24" s="283">
        <f t="shared" si="2"/>
        <v>0</v>
      </c>
      <c r="J24" s="283">
        <f t="shared" si="3"/>
        <v>0</v>
      </c>
      <c r="K24" s="284">
        <f t="shared" si="4"/>
        <v>0</v>
      </c>
    </row>
    <row r="25" spans="2:11" outlineLevel="1">
      <c r="B25" s="211">
        <f>設定!J10</f>
        <v>0</v>
      </c>
      <c r="C25" s="255"/>
      <c r="D25" s="214">
        <f t="shared" si="5"/>
        <v>0</v>
      </c>
      <c r="F25" s="282">
        <f>設定!J10</f>
        <v>0</v>
      </c>
      <c r="G25" s="283">
        <f t="shared" si="0"/>
        <v>0</v>
      </c>
      <c r="H25" s="283">
        <f t="shared" si="1"/>
        <v>0</v>
      </c>
      <c r="I25" s="283">
        <f t="shared" si="2"/>
        <v>0</v>
      </c>
      <c r="J25" s="283">
        <f t="shared" si="3"/>
        <v>0</v>
      </c>
      <c r="K25" s="284">
        <f t="shared" si="4"/>
        <v>0</v>
      </c>
    </row>
    <row r="26" spans="2:11" outlineLevel="1">
      <c r="B26" s="211">
        <f>設定!J11</f>
        <v>0</v>
      </c>
      <c r="C26" s="255"/>
      <c r="D26" s="214">
        <f t="shared" si="5"/>
        <v>0</v>
      </c>
      <c r="F26" s="282">
        <f>設定!J11</f>
        <v>0</v>
      </c>
      <c r="G26" s="283">
        <f t="shared" si="0"/>
        <v>0</v>
      </c>
      <c r="H26" s="283">
        <f t="shared" si="1"/>
        <v>0</v>
      </c>
      <c r="I26" s="283">
        <f t="shared" si="2"/>
        <v>0</v>
      </c>
      <c r="J26" s="283">
        <f t="shared" si="3"/>
        <v>0</v>
      </c>
      <c r="K26" s="284">
        <f t="shared" si="4"/>
        <v>0</v>
      </c>
    </row>
    <row r="27" spans="2:11" outlineLevel="1">
      <c r="B27" s="211">
        <f>設定!J12</f>
        <v>0</v>
      </c>
      <c r="C27" s="255"/>
      <c r="D27" s="214">
        <f t="shared" si="5"/>
        <v>0</v>
      </c>
      <c r="F27" s="282">
        <f>設定!J12</f>
        <v>0</v>
      </c>
      <c r="G27" s="283">
        <f t="shared" si="0"/>
        <v>0</v>
      </c>
      <c r="H27" s="283">
        <f t="shared" si="1"/>
        <v>0</v>
      </c>
      <c r="I27" s="283">
        <f t="shared" si="2"/>
        <v>0</v>
      </c>
      <c r="J27" s="283">
        <f t="shared" si="3"/>
        <v>0</v>
      </c>
      <c r="K27" s="284">
        <f t="shared" si="4"/>
        <v>0</v>
      </c>
    </row>
    <row r="28" spans="2:11" outlineLevel="1">
      <c r="B28" s="211">
        <f>設定!J13</f>
        <v>0</v>
      </c>
      <c r="C28" s="255"/>
      <c r="D28" s="214">
        <f t="shared" si="5"/>
        <v>0</v>
      </c>
      <c r="F28" s="282">
        <f>設定!J13</f>
        <v>0</v>
      </c>
      <c r="G28" s="283">
        <f t="shared" si="0"/>
        <v>0</v>
      </c>
      <c r="H28" s="283">
        <f t="shared" si="1"/>
        <v>0</v>
      </c>
      <c r="I28" s="283">
        <f t="shared" si="2"/>
        <v>0</v>
      </c>
      <c r="J28" s="283">
        <f t="shared" si="3"/>
        <v>0</v>
      </c>
      <c r="K28" s="284">
        <f t="shared" si="4"/>
        <v>0</v>
      </c>
    </row>
    <row r="29" spans="2:11" outlineLevel="1">
      <c r="B29" s="211">
        <f>設定!J14</f>
        <v>0</v>
      </c>
      <c r="C29" s="255"/>
      <c r="D29" s="214">
        <f t="shared" si="5"/>
        <v>0</v>
      </c>
      <c r="F29" s="282">
        <f>設定!J14</f>
        <v>0</v>
      </c>
      <c r="G29" s="283">
        <f t="shared" si="0"/>
        <v>0</v>
      </c>
      <c r="H29" s="283">
        <f t="shared" si="1"/>
        <v>0</v>
      </c>
      <c r="I29" s="283">
        <f t="shared" si="2"/>
        <v>0</v>
      </c>
      <c r="J29" s="283">
        <f t="shared" si="3"/>
        <v>0</v>
      </c>
      <c r="K29" s="284">
        <f t="shared" si="4"/>
        <v>0</v>
      </c>
    </row>
    <row r="30" spans="2:11" ht="19.5" outlineLevel="1" thickBot="1">
      <c r="B30" s="264" t="s">
        <v>17</v>
      </c>
      <c r="C30" s="265">
        <f>SUM(C20:C29)</f>
        <v>0</v>
      </c>
      <c r="D30" s="266">
        <f>SUM(D20:D29)</f>
        <v>0</v>
      </c>
      <c r="F30" s="279" t="s">
        <v>17</v>
      </c>
      <c r="G30" s="283">
        <f>J64</f>
        <v>0</v>
      </c>
      <c r="H30" s="283">
        <f>J79</f>
        <v>0</v>
      </c>
      <c r="I30" s="283">
        <f>J94</f>
        <v>0</v>
      </c>
      <c r="J30" s="283">
        <f>J109</f>
        <v>0</v>
      </c>
      <c r="K30" s="284">
        <f>J124</f>
        <v>0</v>
      </c>
    </row>
    <row r="31" spans="2:11" ht="19.5" outlineLevel="1" thickBot="1">
      <c r="F31" s="285"/>
      <c r="G31" s="286"/>
      <c r="H31" s="286"/>
      <c r="I31" s="286"/>
      <c r="J31" s="286"/>
      <c r="K31" s="287"/>
    </row>
    <row r="32" spans="2:11" ht="19.5" outlineLevel="1" thickBot="1">
      <c r="B32" s="263" t="s">
        <v>104</v>
      </c>
      <c r="C32" s="333">
        <f>特別費!P6</f>
        <v>0</v>
      </c>
      <c r="D32" s="334"/>
      <c r="F32" s="216"/>
      <c r="K32" s="217"/>
    </row>
    <row r="33" spans="2:11" ht="19.5" outlineLevel="1" thickBot="1">
      <c r="C33" s="209"/>
      <c r="D33" s="209"/>
      <c r="F33" s="216"/>
      <c r="K33" s="217"/>
    </row>
    <row r="34" spans="2:11" outlineLevel="1">
      <c r="B34" s="335" t="s">
        <v>139</v>
      </c>
      <c r="C34" s="336"/>
      <c r="D34" s="337"/>
      <c r="F34" s="216"/>
      <c r="K34" s="217"/>
    </row>
    <row r="35" spans="2:11" outlineLevel="1">
      <c r="B35" s="338">
        <f>D44-C44</f>
        <v>0</v>
      </c>
      <c r="C35" s="339"/>
      <c r="D35" s="340"/>
      <c r="F35" s="216"/>
      <c r="K35" s="217"/>
    </row>
    <row r="36" spans="2:11" ht="19.5" outlineLevel="1" thickBot="1">
      <c r="B36" s="338"/>
      <c r="C36" s="339"/>
      <c r="D36" s="340"/>
      <c r="F36" s="218"/>
      <c r="G36" s="219"/>
      <c r="H36" s="219"/>
      <c r="I36" s="219"/>
      <c r="J36" s="219"/>
      <c r="K36" s="215"/>
    </row>
    <row r="37" spans="2:11" ht="19.5" outlineLevel="1" thickBot="1">
      <c r="B37" s="256" t="s">
        <v>140</v>
      </c>
      <c r="C37" s="257"/>
      <c r="D37" s="258">
        <f>C16</f>
        <v>0</v>
      </c>
    </row>
    <row r="38" spans="2:11" ht="19.5" outlineLevel="1">
      <c r="B38" s="256" t="s">
        <v>141</v>
      </c>
      <c r="C38" s="257">
        <f>E16</f>
        <v>0</v>
      </c>
      <c r="D38" s="258"/>
      <c r="F38" s="341" t="s">
        <v>149</v>
      </c>
      <c r="G38" s="342"/>
      <c r="H38" s="342"/>
      <c r="I38" s="342"/>
      <c r="J38" s="342"/>
      <c r="K38" s="343"/>
    </row>
    <row r="39" spans="2:11" outlineLevel="1">
      <c r="B39" s="256" t="s">
        <v>142</v>
      </c>
      <c r="C39" s="257">
        <f>G16</f>
        <v>0</v>
      </c>
      <c r="D39" s="258"/>
      <c r="F39" s="216"/>
      <c r="K39" s="217"/>
    </row>
    <row r="40" spans="2:11" outlineLevel="1">
      <c r="B40" s="256" t="s">
        <v>46</v>
      </c>
      <c r="C40" s="254">
        <f>I16</f>
        <v>0</v>
      </c>
      <c r="D40" s="258"/>
      <c r="F40" s="216"/>
      <c r="K40" s="217"/>
    </row>
    <row r="41" spans="2:11" outlineLevel="1">
      <c r="B41" s="256" t="s">
        <v>143</v>
      </c>
      <c r="C41" s="257">
        <f>K16</f>
        <v>0</v>
      </c>
      <c r="D41" s="258"/>
      <c r="F41" s="216"/>
      <c r="K41" s="217"/>
    </row>
    <row r="42" spans="2:11" outlineLevel="1">
      <c r="B42" s="256" t="s">
        <v>144</v>
      </c>
      <c r="C42" s="257">
        <f>C32</f>
        <v>0</v>
      </c>
      <c r="D42" s="258"/>
      <c r="F42" s="216"/>
      <c r="K42" s="217"/>
    </row>
    <row r="43" spans="2:11" outlineLevel="1">
      <c r="B43" s="256" t="s">
        <v>145</v>
      </c>
      <c r="C43" s="257">
        <f>D30</f>
        <v>0</v>
      </c>
      <c r="D43" s="253"/>
      <c r="F43" s="216"/>
      <c r="K43" s="217"/>
    </row>
    <row r="44" spans="2:11" outlineLevel="1">
      <c r="B44" s="256" t="s">
        <v>146</v>
      </c>
      <c r="C44" s="257">
        <f>SUM(C38:C43)</f>
        <v>0</v>
      </c>
      <c r="D44" s="258">
        <f>D37</f>
        <v>0</v>
      </c>
      <c r="F44" s="216"/>
      <c r="K44" s="217"/>
    </row>
    <row r="45" spans="2:11" outlineLevel="1">
      <c r="B45" s="222"/>
      <c r="C45" s="223"/>
      <c r="D45" s="224"/>
      <c r="F45" s="216"/>
      <c r="K45" s="217"/>
    </row>
    <row r="46" spans="2:11" outlineLevel="1">
      <c r="B46" s="222"/>
      <c r="C46" s="223"/>
      <c r="D46" s="224"/>
      <c r="F46" s="216"/>
      <c r="K46" s="217"/>
    </row>
    <row r="47" spans="2:11" outlineLevel="1">
      <c r="B47" s="222"/>
      <c r="C47" s="223"/>
      <c r="D47" s="224"/>
      <c r="F47" s="216"/>
      <c r="K47" s="217"/>
    </row>
    <row r="48" spans="2:11" outlineLevel="1">
      <c r="B48" s="222"/>
      <c r="C48" s="223"/>
      <c r="D48" s="224"/>
      <c r="F48" s="216"/>
      <c r="K48" s="217"/>
    </row>
    <row r="49" spans="2:11" ht="19.5" outlineLevel="1" thickBot="1">
      <c r="B49" s="225"/>
      <c r="C49" s="226"/>
      <c r="D49" s="227"/>
      <c r="F49" s="218"/>
      <c r="G49" s="219"/>
      <c r="H49" s="219"/>
      <c r="I49" s="219"/>
      <c r="J49" s="219"/>
      <c r="K49" s="215"/>
    </row>
    <row r="50" spans="2:11" ht="19.5" thickBot="1">
      <c r="B50" s="247"/>
      <c r="C50" s="247">
        <f>WEEKDAY(C51)</f>
        <v>3</v>
      </c>
      <c r="D50" s="247">
        <f t="shared" ref="D50:I50" si="6">WEEKDAY(D51)</f>
        <v>4</v>
      </c>
      <c r="E50" s="247">
        <f t="shared" si="6"/>
        <v>5</v>
      </c>
      <c r="F50" s="247">
        <f t="shared" si="6"/>
        <v>6</v>
      </c>
      <c r="G50" s="247">
        <f t="shared" si="6"/>
        <v>7</v>
      </c>
      <c r="H50" s="247">
        <f t="shared" si="6"/>
        <v>1</v>
      </c>
      <c r="I50" s="247">
        <f t="shared" si="6"/>
        <v>2</v>
      </c>
    </row>
    <row r="51" spans="2:11" ht="21.75">
      <c r="B51" s="278" t="s">
        <v>51</v>
      </c>
      <c r="C51" s="232">
        <f>DATE(2022,12,設定!L5)</f>
        <v>44915</v>
      </c>
      <c r="D51" s="232">
        <f>C51+1</f>
        <v>44916</v>
      </c>
      <c r="E51" s="232">
        <f>D51+1</f>
        <v>44917</v>
      </c>
      <c r="F51" s="232">
        <f t="shared" ref="F51:I51" si="7">E51+1</f>
        <v>44918</v>
      </c>
      <c r="G51" s="232">
        <f t="shared" si="7"/>
        <v>44919</v>
      </c>
      <c r="H51" s="232">
        <f t="shared" si="7"/>
        <v>44920</v>
      </c>
      <c r="I51" s="232">
        <f t="shared" si="7"/>
        <v>44921</v>
      </c>
      <c r="J51" s="269" t="s">
        <v>17</v>
      </c>
    </row>
    <row r="52" spans="2:11" ht="19.5" thickBot="1">
      <c r="B52" s="228" t="s">
        <v>50</v>
      </c>
      <c r="C52" s="233">
        <f>C51</f>
        <v>44915</v>
      </c>
      <c r="D52" s="233">
        <f t="shared" ref="D52:J52" si="8">D51</f>
        <v>44916</v>
      </c>
      <c r="E52" s="233">
        <f t="shared" si="8"/>
        <v>44917</v>
      </c>
      <c r="F52" s="233">
        <f t="shared" si="8"/>
        <v>44918</v>
      </c>
      <c r="G52" s="233">
        <f t="shared" si="8"/>
        <v>44919</v>
      </c>
      <c r="H52" s="233">
        <f t="shared" si="8"/>
        <v>44920</v>
      </c>
      <c r="I52" s="233">
        <f t="shared" si="8"/>
        <v>44921</v>
      </c>
      <c r="J52" s="270" t="str">
        <f t="shared" si="8"/>
        <v>合計</v>
      </c>
    </row>
    <row r="53" spans="2:11">
      <c r="B53" s="229">
        <f>設定!J5</f>
        <v>0</v>
      </c>
      <c r="C53" s="234"/>
      <c r="D53" s="234"/>
      <c r="E53" s="234"/>
      <c r="F53" s="234"/>
      <c r="G53" s="234"/>
      <c r="H53" s="234"/>
      <c r="I53" s="234"/>
      <c r="J53" s="271">
        <f>SUM(C53:I53)</f>
        <v>0</v>
      </c>
    </row>
    <row r="54" spans="2:11">
      <c r="B54" s="230">
        <f>設定!J6</f>
        <v>0</v>
      </c>
      <c r="C54" s="235"/>
      <c r="D54" s="235"/>
      <c r="E54" s="235"/>
      <c r="F54" s="235"/>
      <c r="G54" s="235"/>
      <c r="H54" s="235"/>
      <c r="I54" s="235"/>
      <c r="J54" s="272">
        <f t="shared" ref="J54:J62" si="9">SUM(C54:I54)</f>
        <v>0</v>
      </c>
    </row>
    <row r="55" spans="2:11">
      <c r="B55" s="231">
        <f>設定!J7</f>
        <v>0</v>
      </c>
      <c r="C55" s="236"/>
      <c r="D55" s="236"/>
      <c r="E55" s="236"/>
      <c r="F55" s="236"/>
      <c r="G55" s="236"/>
      <c r="H55" s="236"/>
      <c r="I55" s="236"/>
      <c r="J55" s="273">
        <f t="shared" si="9"/>
        <v>0</v>
      </c>
    </row>
    <row r="56" spans="2:11">
      <c r="B56" s="230">
        <f>設定!J8</f>
        <v>0</v>
      </c>
      <c r="C56" s="235"/>
      <c r="D56" s="235"/>
      <c r="E56" s="235"/>
      <c r="F56" s="235"/>
      <c r="G56" s="235"/>
      <c r="H56" s="235"/>
      <c r="I56" s="235"/>
      <c r="J56" s="272">
        <f t="shared" si="9"/>
        <v>0</v>
      </c>
    </row>
    <row r="57" spans="2:11">
      <c r="B57" s="231">
        <f>設定!J9</f>
        <v>0</v>
      </c>
      <c r="C57" s="236"/>
      <c r="D57" s="236"/>
      <c r="E57" s="236"/>
      <c r="F57" s="236"/>
      <c r="G57" s="236"/>
      <c r="H57" s="236"/>
      <c r="I57" s="236"/>
      <c r="J57" s="273">
        <f t="shared" si="9"/>
        <v>0</v>
      </c>
    </row>
    <row r="58" spans="2:11">
      <c r="B58" s="230">
        <f>設定!J10</f>
        <v>0</v>
      </c>
      <c r="C58" s="235"/>
      <c r="D58" s="235"/>
      <c r="E58" s="235"/>
      <c r="F58" s="235"/>
      <c r="G58" s="235"/>
      <c r="H58" s="235"/>
      <c r="I58" s="235"/>
      <c r="J58" s="272">
        <f t="shared" si="9"/>
        <v>0</v>
      </c>
    </row>
    <row r="59" spans="2:11">
      <c r="B59" s="229">
        <f>設定!J11</f>
        <v>0</v>
      </c>
      <c r="C59" s="234"/>
      <c r="D59" s="234"/>
      <c r="E59" s="234"/>
      <c r="F59" s="234"/>
      <c r="G59" s="234"/>
      <c r="H59" s="234"/>
      <c r="I59" s="234"/>
      <c r="J59" s="271">
        <f t="shared" si="9"/>
        <v>0</v>
      </c>
    </row>
    <row r="60" spans="2:11">
      <c r="B60" s="240">
        <f>設定!J12</f>
        <v>0</v>
      </c>
      <c r="C60" s="235"/>
      <c r="D60" s="235"/>
      <c r="E60" s="235"/>
      <c r="F60" s="235"/>
      <c r="G60" s="235"/>
      <c r="H60" s="235"/>
      <c r="I60" s="235"/>
      <c r="J60" s="274">
        <f t="shared" si="9"/>
        <v>0</v>
      </c>
    </row>
    <row r="61" spans="2:11">
      <c r="B61" s="241">
        <f>設定!J13</f>
        <v>0</v>
      </c>
      <c r="C61" s="236"/>
      <c r="D61" s="236"/>
      <c r="E61" s="236"/>
      <c r="F61" s="236"/>
      <c r="G61" s="236"/>
      <c r="H61" s="236"/>
      <c r="I61" s="236"/>
      <c r="J61" s="275">
        <f t="shared" si="9"/>
        <v>0</v>
      </c>
    </row>
    <row r="62" spans="2:11">
      <c r="B62" s="240">
        <f>設定!J14</f>
        <v>0</v>
      </c>
      <c r="C62" s="235"/>
      <c r="D62" s="235"/>
      <c r="E62" s="235"/>
      <c r="F62" s="235"/>
      <c r="G62" s="235"/>
      <c r="H62" s="235"/>
      <c r="I62" s="235"/>
      <c r="J62" s="274">
        <f t="shared" si="9"/>
        <v>0</v>
      </c>
    </row>
    <row r="63" spans="2:11" ht="19.5" thickBot="1">
      <c r="B63" s="238" t="s">
        <v>45</v>
      </c>
      <c r="C63" s="239"/>
      <c r="D63" s="239"/>
      <c r="E63" s="239"/>
      <c r="F63" s="239"/>
      <c r="G63" s="239"/>
      <c r="H63" s="239"/>
      <c r="I63" s="239"/>
      <c r="J63" s="276"/>
    </row>
    <row r="64" spans="2:11" ht="19.5" thickBot="1">
      <c r="B64" s="237" t="s">
        <v>17</v>
      </c>
      <c r="C64" s="261">
        <f>SUM(C53:C62)</f>
        <v>0</v>
      </c>
      <c r="D64" s="261">
        <f>SUM(D53:D62)</f>
        <v>0</v>
      </c>
      <c r="E64" s="261">
        <f t="shared" ref="E64:J64" si="10">SUM(E53:E62)</f>
        <v>0</v>
      </c>
      <c r="F64" s="261">
        <f>SUM(F53:F62)</f>
        <v>0</v>
      </c>
      <c r="G64" s="261">
        <f t="shared" si="10"/>
        <v>0</v>
      </c>
      <c r="H64" s="261">
        <f>SUM(H53:H62)</f>
        <v>0</v>
      </c>
      <c r="I64" s="261">
        <f t="shared" si="10"/>
        <v>0</v>
      </c>
      <c r="J64" s="262">
        <f t="shared" si="10"/>
        <v>0</v>
      </c>
    </row>
    <row r="65" spans="2:10" ht="8.25" customHeight="1" thickBot="1">
      <c r="B65" s="247">
        <v>1</v>
      </c>
      <c r="C65" s="120">
        <f>WEEKDAY(C66)</f>
        <v>3</v>
      </c>
      <c r="D65" s="120">
        <f t="shared" ref="D65:I65" si="11">WEEKDAY(D66)</f>
        <v>4</v>
      </c>
      <c r="E65" s="120">
        <f t="shared" si="11"/>
        <v>5</v>
      </c>
      <c r="F65" s="120">
        <f t="shared" si="11"/>
        <v>6</v>
      </c>
      <c r="G65" s="120">
        <f t="shared" si="11"/>
        <v>7</v>
      </c>
      <c r="H65" s="120">
        <f t="shared" si="11"/>
        <v>1</v>
      </c>
      <c r="I65" s="120">
        <f t="shared" si="11"/>
        <v>2</v>
      </c>
      <c r="J65" s="277"/>
    </row>
    <row r="66" spans="2:10" ht="21.75">
      <c r="B66" s="252" t="s">
        <v>51</v>
      </c>
      <c r="C66" s="259">
        <f>I51+1</f>
        <v>44922</v>
      </c>
      <c r="D66" s="259">
        <f t="shared" ref="D66:I66" si="12">C66+1</f>
        <v>44923</v>
      </c>
      <c r="E66" s="259">
        <f t="shared" si="12"/>
        <v>44924</v>
      </c>
      <c r="F66" s="259">
        <f t="shared" si="12"/>
        <v>44925</v>
      </c>
      <c r="G66" s="259">
        <f t="shared" si="12"/>
        <v>44926</v>
      </c>
      <c r="H66" s="259">
        <f t="shared" si="12"/>
        <v>44927</v>
      </c>
      <c r="I66" s="259">
        <f t="shared" si="12"/>
        <v>44928</v>
      </c>
      <c r="J66" s="269" t="s">
        <v>17</v>
      </c>
    </row>
    <row r="67" spans="2:10" ht="19.5" thickBot="1">
      <c r="B67" s="228" t="s">
        <v>50</v>
      </c>
      <c r="C67" s="260">
        <f t="shared" ref="C67:J67" si="13">C66</f>
        <v>44922</v>
      </c>
      <c r="D67" s="260">
        <f t="shared" si="13"/>
        <v>44923</v>
      </c>
      <c r="E67" s="260">
        <f t="shared" si="13"/>
        <v>44924</v>
      </c>
      <c r="F67" s="260">
        <f t="shared" si="13"/>
        <v>44925</v>
      </c>
      <c r="G67" s="260">
        <f t="shared" si="13"/>
        <v>44926</v>
      </c>
      <c r="H67" s="260">
        <f t="shared" si="13"/>
        <v>44927</v>
      </c>
      <c r="I67" s="260">
        <f t="shared" si="13"/>
        <v>44928</v>
      </c>
      <c r="J67" s="270" t="str">
        <f t="shared" si="13"/>
        <v>合計</v>
      </c>
    </row>
    <row r="68" spans="2:10">
      <c r="B68" s="229">
        <f>設定!J5</f>
        <v>0</v>
      </c>
      <c r="C68" s="234"/>
      <c r="D68" s="234"/>
      <c r="E68" s="234"/>
      <c r="F68" s="234"/>
      <c r="G68" s="234"/>
      <c r="H68" s="234"/>
      <c r="I68" s="234"/>
      <c r="J68" s="271">
        <f>SUM(C68:I68)</f>
        <v>0</v>
      </c>
    </row>
    <row r="69" spans="2:10">
      <c r="B69" s="230">
        <f>設定!J6</f>
        <v>0</v>
      </c>
      <c r="C69" s="235"/>
      <c r="D69" s="235"/>
      <c r="E69" s="235"/>
      <c r="F69" s="235"/>
      <c r="G69" s="235"/>
      <c r="H69" s="235"/>
      <c r="I69" s="235"/>
      <c r="J69" s="272">
        <f t="shared" ref="J69:J77" si="14">SUM(C69:I69)</f>
        <v>0</v>
      </c>
    </row>
    <row r="70" spans="2:10">
      <c r="B70" s="231">
        <f>設定!J7</f>
        <v>0</v>
      </c>
      <c r="C70" s="236"/>
      <c r="D70" s="236"/>
      <c r="E70" s="236"/>
      <c r="F70" s="236"/>
      <c r="G70" s="236"/>
      <c r="H70" s="236"/>
      <c r="I70" s="236"/>
      <c r="J70" s="273">
        <f t="shared" si="14"/>
        <v>0</v>
      </c>
    </row>
    <row r="71" spans="2:10">
      <c r="B71" s="230">
        <f>設定!J8</f>
        <v>0</v>
      </c>
      <c r="C71" s="235"/>
      <c r="D71" s="235"/>
      <c r="E71" s="235"/>
      <c r="F71" s="235"/>
      <c r="G71" s="235"/>
      <c r="H71" s="235"/>
      <c r="I71" s="235"/>
      <c r="J71" s="272">
        <f t="shared" si="14"/>
        <v>0</v>
      </c>
    </row>
    <row r="72" spans="2:10">
      <c r="B72" s="231">
        <f>設定!J9</f>
        <v>0</v>
      </c>
      <c r="C72" s="236"/>
      <c r="D72" s="236"/>
      <c r="E72" s="236"/>
      <c r="F72" s="236"/>
      <c r="G72" s="236"/>
      <c r="H72" s="236"/>
      <c r="I72" s="236"/>
      <c r="J72" s="273">
        <f t="shared" si="14"/>
        <v>0</v>
      </c>
    </row>
    <row r="73" spans="2:10">
      <c r="B73" s="230">
        <f>設定!J10</f>
        <v>0</v>
      </c>
      <c r="C73" s="235"/>
      <c r="D73" s="235"/>
      <c r="E73" s="235"/>
      <c r="F73" s="235"/>
      <c r="G73" s="235"/>
      <c r="H73" s="235"/>
      <c r="I73" s="235"/>
      <c r="J73" s="272">
        <f t="shared" si="14"/>
        <v>0</v>
      </c>
    </row>
    <row r="74" spans="2:10">
      <c r="B74" s="229">
        <f>設定!J11</f>
        <v>0</v>
      </c>
      <c r="C74" s="234"/>
      <c r="D74" s="234"/>
      <c r="E74" s="234"/>
      <c r="F74" s="234"/>
      <c r="G74" s="234"/>
      <c r="H74" s="234"/>
      <c r="I74" s="234"/>
      <c r="J74" s="271">
        <f t="shared" si="14"/>
        <v>0</v>
      </c>
    </row>
    <row r="75" spans="2:10">
      <c r="B75" s="240">
        <f>設定!J12</f>
        <v>0</v>
      </c>
      <c r="C75" s="235"/>
      <c r="D75" s="235"/>
      <c r="E75" s="235"/>
      <c r="F75" s="235"/>
      <c r="G75" s="235"/>
      <c r="H75" s="235"/>
      <c r="I75" s="235"/>
      <c r="J75" s="274">
        <f t="shared" si="14"/>
        <v>0</v>
      </c>
    </row>
    <row r="76" spans="2:10">
      <c r="B76" s="241">
        <f>設定!J13</f>
        <v>0</v>
      </c>
      <c r="C76" s="236"/>
      <c r="D76" s="236"/>
      <c r="E76" s="236"/>
      <c r="F76" s="236"/>
      <c r="G76" s="236"/>
      <c r="H76" s="236"/>
      <c r="I76" s="236"/>
      <c r="J76" s="275">
        <f t="shared" si="14"/>
        <v>0</v>
      </c>
    </row>
    <row r="77" spans="2:10">
      <c r="B77" s="240">
        <f>設定!J14</f>
        <v>0</v>
      </c>
      <c r="C77" s="235"/>
      <c r="D77" s="235"/>
      <c r="E77" s="235"/>
      <c r="F77" s="235"/>
      <c r="G77" s="235"/>
      <c r="H77" s="235"/>
      <c r="I77" s="235"/>
      <c r="J77" s="274">
        <f t="shared" si="14"/>
        <v>0</v>
      </c>
    </row>
    <row r="78" spans="2:10" ht="19.5" thickBot="1">
      <c r="B78" s="238" t="s">
        <v>45</v>
      </c>
      <c r="C78" s="239"/>
      <c r="D78" s="239"/>
      <c r="E78" s="239"/>
      <c r="F78" s="239"/>
      <c r="G78" s="239"/>
      <c r="H78" s="239"/>
      <c r="I78" s="239"/>
      <c r="J78" s="276"/>
    </row>
    <row r="79" spans="2:10" ht="19.5" thickBot="1">
      <c r="B79" s="237" t="s">
        <v>17</v>
      </c>
      <c r="C79" s="261">
        <f>SUM(C68:C77)</f>
        <v>0</v>
      </c>
      <c r="D79" s="261">
        <f t="shared" ref="D79:J79" si="15">SUM(D68:D77)</f>
        <v>0</v>
      </c>
      <c r="E79" s="261">
        <f t="shared" si="15"/>
        <v>0</v>
      </c>
      <c r="F79" s="261">
        <f t="shared" si="15"/>
        <v>0</v>
      </c>
      <c r="G79" s="261">
        <f t="shared" si="15"/>
        <v>0</v>
      </c>
      <c r="H79" s="261">
        <f t="shared" si="15"/>
        <v>0</v>
      </c>
      <c r="I79" s="261">
        <f t="shared" si="15"/>
        <v>0</v>
      </c>
      <c r="J79" s="262">
        <f t="shared" si="15"/>
        <v>0</v>
      </c>
    </row>
    <row r="80" spans="2:10" ht="7.5" customHeight="1" thickBot="1">
      <c r="B80" s="247">
        <v>1</v>
      </c>
      <c r="C80" s="120">
        <f>WEEKDAY(C81)</f>
        <v>3</v>
      </c>
      <c r="D80" s="120">
        <f t="shared" ref="D80:I80" si="16">WEEKDAY(D81)</f>
        <v>4</v>
      </c>
      <c r="E80" s="120">
        <f t="shared" si="16"/>
        <v>5</v>
      </c>
      <c r="F80" s="120">
        <f t="shared" si="16"/>
        <v>6</v>
      </c>
      <c r="G80" s="120">
        <f t="shared" si="16"/>
        <v>7</v>
      </c>
      <c r="H80" s="120">
        <f t="shared" si="16"/>
        <v>1</v>
      </c>
      <c r="I80" s="120">
        <f t="shared" si="16"/>
        <v>2</v>
      </c>
      <c r="J80" s="277"/>
    </row>
    <row r="81" spans="2:10" ht="21.75">
      <c r="B81" s="252" t="s">
        <v>51</v>
      </c>
      <c r="C81" s="259">
        <f>I66+1</f>
        <v>44929</v>
      </c>
      <c r="D81" s="259">
        <f t="shared" ref="D81:I81" si="17">C81+1</f>
        <v>44930</v>
      </c>
      <c r="E81" s="259">
        <f t="shared" si="17"/>
        <v>44931</v>
      </c>
      <c r="F81" s="259">
        <f t="shared" si="17"/>
        <v>44932</v>
      </c>
      <c r="G81" s="259">
        <f t="shared" si="17"/>
        <v>44933</v>
      </c>
      <c r="H81" s="259">
        <f t="shared" si="17"/>
        <v>44934</v>
      </c>
      <c r="I81" s="259">
        <f t="shared" si="17"/>
        <v>44935</v>
      </c>
      <c r="J81" s="269" t="s">
        <v>17</v>
      </c>
    </row>
    <row r="82" spans="2:10" ht="19.5" thickBot="1">
      <c r="B82" s="228" t="s">
        <v>50</v>
      </c>
      <c r="C82" s="260">
        <f t="shared" ref="C82:J82" si="18">C81</f>
        <v>44929</v>
      </c>
      <c r="D82" s="260">
        <f t="shared" si="18"/>
        <v>44930</v>
      </c>
      <c r="E82" s="260">
        <f t="shared" si="18"/>
        <v>44931</v>
      </c>
      <c r="F82" s="260">
        <f t="shared" si="18"/>
        <v>44932</v>
      </c>
      <c r="G82" s="260">
        <f t="shared" si="18"/>
        <v>44933</v>
      </c>
      <c r="H82" s="260">
        <f t="shared" si="18"/>
        <v>44934</v>
      </c>
      <c r="I82" s="260">
        <f t="shared" si="18"/>
        <v>44935</v>
      </c>
      <c r="J82" s="270" t="str">
        <f t="shared" si="18"/>
        <v>合計</v>
      </c>
    </row>
    <row r="83" spans="2:10">
      <c r="B83" s="229">
        <f>設定!J5</f>
        <v>0</v>
      </c>
      <c r="C83" s="234"/>
      <c r="D83" s="234"/>
      <c r="E83" s="234"/>
      <c r="F83" s="234"/>
      <c r="G83" s="234"/>
      <c r="H83" s="234"/>
      <c r="I83" s="234"/>
      <c r="J83" s="271">
        <f>SUM(C83:I83)</f>
        <v>0</v>
      </c>
    </row>
    <row r="84" spans="2:10">
      <c r="B84" s="230">
        <f>設定!J6</f>
        <v>0</v>
      </c>
      <c r="C84" s="235"/>
      <c r="D84" s="235"/>
      <c r="E84" s="235"/>
      <c r="F84" s="235"/>
      <c r="G84" s="235"/>
      <c r="H84" s="235"/>
      <c r="I84" s="235"/>
      <c r="J84" s="272">
        <f t="shared" ref="J84:J92" si="19">SUM(C84:I84)</f>
        <v>0</v>
      </c>
    </row>
    <row r="85" spans="2:10">
      <c r="B85" s="231">
        <f>設定!J7</f>
        <v>0</v>
      </c>
      <c r="C85" s="236"/>
      <c r="D85" s="236"/>
      <c r="E85" s="236"/>
      <c r="F85" s="236"/>
      <c r="G85" s="236"/>
      <c r="H85" s="236"/>
      <c r="I85" s="236"/>
      <c r="J85" s="273">
        <f t="shared" si="19"/>
        <v>0</v>
      </c>
    </row>
    <row r="86" spans="2:10">
      <c r="B86" s="230">
        <f>設定!J8</f>
        <v>0</v>
      </c>
      <c r="C86" s="235"/>
      <c r="D86" s="235"/>
      <c r="E86" s="235"/>
      <c r="F86" s="235"/>
      <c r="G86" s="235"/>
      <c r="H86" s="235"/>
      <c r="I86" s="235"/>
      <c r="J86" s="272">
        <f t="shared" si="19"/>
        <v>0</v>
      </c>
    </row>
    <row r="87" spans="2:10">
      <c r="B87" s="231">
        <f>設定!J9</f>
        <v>0</v>
      </c>
      <c r="C87" s="236"/>
      <c r="D87" s="236"/>
      <c r="E87" s="236"/>
      <c r="F87" s="236"/>
      <c r="G87" s="236"/>
      <c r="H87" s="236"/>
      <c r="I87" s="236"/>
      <c r="J87" s="273">
        <f t="shared" si="19"/>
        <v>0</v>
      </c>
    </row>
    <row r="88" spans="2:10">
      <c r="B88" s="230">
        <f>設定!J10</f>
        <v>0</v>
      </c>
      <c r="C88" s="235"/>
      <c r="D88" s="235"/>
      <c r="E88" s="235"/>
      <c r="F88" s="235"/>
      <c r="G88" s="235"/>
      <c r="H88" s="235"/>
      <c r="I88" s="235"/>
      <c r="J88" s="272">
        <f t="shared" si="19"/>
        <v>0</v>
      </c>
    </row>
    <row r="89" spans="2:10">
      <c r="B89" s="229">
        <f>設定!J11</f>
        <v>0</v>
      </c>
      <c r="C89" s="234"/>
      <c r="D89" s="234"/>
      <c r="E89" s="234"/>
      <c r="F89" s="234"/>
      <c r="G89" s="234"/>
      <c r="H89" s="234"/>
      <c r="I89" s="234"/>
      <c r="J89" s="271">
        <f t="shared" si="19"/>
        <v>0</v>
      </c>
    </row>
    <row r="90" spans="2:10">
      <c r="B90" s="240">
        <f>設定!J12</f>
        <v>0</v>
      </c>
      <c r="C90" s="235"/>
      <c r="D90" s="235"/>
      <c r="E90" s="235"/>
      <c r="F90" s="235"/>
      <c r="G90" s="235"/>
      <c r="H90" s="235"/>
      <c r="I90" s="235"/>
      <c r="J90" s="274">
        <f t="shared" si="19"/>
        <v>0</v>
      </c>
    </row>
    <row r="91" spans="2:10">
      <c r="B91" s="241">
        <f>設定!J13</f>
        <v>0</v>
      </c>
      <c r="C91" s="236"/>
      <c r="D91" s="236"/>
      <c r="E91" s="236"/>
      <c r="F91" s="236"/>
      <c r="G91" s="236"/>
      <c r="H91" s="236"/>
      <c r="I91" s="236"/>
      <c r="J91" s="275">
        <f t="shared" si="19"/>
        <v>0</v>
      </c>
    </row>
    <row r="92" spans="2:10">
      <c r="B92" s="240">
        <f>設定!J14</f>
        <v>0</v>
      </c>
      <c r="C92" s="235"/>
      <c r="D92" s="235"/>
      <c r="E92" s="235"/>
      <c r="F92" s="235"/>
      <c r="G92" s="235"/>
      <c r="H92" s="235"/>
      <c r="I92" s="235"/>
      <c r="J92" s="274">
        <f t="shared" si="19"/>
        <v>0</v>
      </c>
    </row>
    <row r="93" spans="2:10" ht="19.5" thickBot="1">
      <c r="B93" s="238" t="s">
        <v>45</v>
      </c>
      <c r="C93" s="239"/>
      <c r="D93" s="239"/>
      <c r="E93" s="239"/>
      <c r="F93" s="239"/>
      <c r="G93" s="239"/>
      <c r="H93" s="239"/>
      <c r="I93" s="239"/>
      <c r="J93" s="276"/>
    </row>
    <row r="94" spans="2:10" ht="19.5" thickBot="1">
      <c r="B94" s="237" t="s">
        <v>17</v>
      </c>
      <c r="C94" s="261">
        <f>SUM(C83:C92)</f>
        <v>0</v>
      </c>
      <c r="D94" s="261">
        <f t="shared" ref="D94:J94" si="20">SUM(D83:D92)</f>
        <v>0</v>
      </c>
      <c r="E94" s="261">
        <f t="shared" si="20"/>
        <v>0</v>
      </c>
      <c r="F94" s="261">
        <f t="shared" si="20"/>
        <v>0</v>
      </c>
      <c r="G94" s="261">
        <f t="shared" si="20"/>
        <v>0</v>
      </c>
      <c r="H94" s="261">
        <f t="shared" si="20"/>
        <v>0</v>
      </c>
      <c r="I94" s="261">
        <f t="shared" si="20"/>
        <v>0</v>
      </c>
      <c r="J94" s="262">
        <f t="shared" si="20"/>
        <v>0</v>
      </c>
    </row>
    <row r="95" spans="2:10" ht="8.25" customHeight="1" thickBot="1">
      <c r="B95" s="247">
        <v>1</v>
      </c>
      <c r="C95" s="120">
        <f>WEEKDAY(C96)</f>
        <v>3</v>
      </c>
      <c r="D95" s="120">
        <f t="shared" ref="D95:I95" si="21">WEEKDAY(D96)</f>
        <v>4</v>
      </c>
      <c r="E95" s="120">
        <f t="shared" si="21"/>
        <v>5</v>
      </c>
      <c r="F95" s="120">
        <f t="shared" si="21"/>
        <v>6</v>
      </c>
      <c r="G95" s="120">
        <f t="shared" si="21"/>
        <v>7</v>
      </c>
      <c r="H95" s="120">
        <f t="shared" si="21"/>
        <v>1</v>
      </c>
      <c r="I95" s="120">
        <f t="shared" si="21"/>
        <v>2</v>
      </c>
      <c r="J95" s="277"/>
    </row>
    <row r="96" spans="2:10" ht="21.75">
      <c r="B96" s="252" t="s">
        <v>51</v>
      </c>
      <c r="C96" s="259">
        <f>I81+1</f>
        <v>44936</v>
      </c>
      <c r="D96" s="259">
        <f t="shared" ref="D96:I96" si="22">C96+1</f>
        <v>44937</v>
      </c>
      <c r="E96" s="259">
        <f t="shared" si="22"/>
        <v>44938</v>
      </c>
      <c r="F96" s="259">
        <f t="shared" si="22"/>
        <v>44939</v>
      </c>
      <c r="G96" s="259">
        <f t="shared" si="22"/>
        <v>44940</v>
      </c>
      <c r="H96" s="259">
        <f t="shared" si="22"/>
        <v>44941</v>
      </c>
      <c r="I96" s="259">
        <f t="shared" si="22"/>
        <v>44942</v>
      </c>
      <c r="J96" s="269" t="s">
        <v>17</v>
      </c>
    </row>
    <row r="97" spans="2:10" ht="19.5" thickBot="1">
      <c r="B97" s="228" t="s">
        <v>50</v>
      </c>
      <c r="C97" s="260">
        <f t="shared" ref="C97:J97" si="23">C96</f>
        <v>44936</v>
      </c>
      <c r="D97" s="260">
        <f t="shared" si="23"/>
        <v>44937</v>
      </c>
      <c r="E97" s="260">
        <f t="shared" si="23"/>
        <v>44938</v>
      </c>
      <c r="F97" s="260">
        <f t="shared" si="23"/>
        <v>44939</v>
      </c>
      <c r="G97" s="260">
        <f t="shared" si="23"/>
        <v>44940</v>
      </c>
      <c r="H97" s="260">
        <f t="shared" si="23"/>
        <v>44941</v>
      </c>
      <c r="I97" s="260">
        <f t="shared" si="23"/>
        <v>44942</v>
      </c>
      <c r="J97" s="270" t="str">
        <f t="shared" si="23"/>
        <v>合計</v>
      </c>
    </row>
    <row r="98" spans="2:10">
      <c r="B98" s="229">
        <f>設定!J5</f>
        <v>0</v>
      </c>
      <c r="C98" s="234"/>
      <c r="D98" s="234"/>
      <c r="E98" s="234"/>
      <c r="F98" s="234"/>
      <c r="G98" s="234"/>
      <c r="H98" s="234"/>
      <c r="I98" s="234"/>
      <c r="J98" s="271">
        <f>SUM(C98:I98)</f>
        <v>0</v>
      </c>
    </row>
    <row r="99" spans="2:10">
      <c r="B99" s="230">
        <f>設定!J6</f>
        <v>0</v>
      </c>
      <c r="C99" s="235"/>
      <c r="D99" s="235"/>
      <c r="E99" s="235"/>
      <c r="F99" s="235"/>
      <c r="G99" s="235"/>
      <c r="H99" s="235"/>
      <c r="I99" s="235"/>
      <c r="J99" s="272">
        <f t="shared" ref="J99:J107" si="24">SUM(C99:I99)</f>
        <v>0</v>
      </c>
    </row>
    <row r="100" spans="2:10">
      <c r="B100" s="231">
        <f>設定!J7</f>
        <v>0</v>
      </c>
      <c r="C100" s="236"/>
      <c r="D100" s="236"/>
      <c r="E100" s="236"/>
      <c r="F100" s="236"/>
      <c r="G100" s="236"/>
      <c r="H100" s="236"/>
      <c r="I100" s="236"/>
      <c r="J100" s="273">
        <f t="shared" si="24"/>
        <v>0</v>
      </c>
    </row>
    <row r="101" spans="2:10">
      <c r="B101" s="230">
        <f>設定!J8</f>
        <v>0</v>
      </c>
      <c r="C101" s="235"/>
      <c r="D101" s="235"/>
      <c r="E101" s="235"/>
      <c r="F101" s="235"/>
      <c r="G101" s="235"/>
      <c r="H101" s="235"/>
      <c r="I101" s="235"/>
      <c r="J101" s="272">
        <f t="shared" si="24"/>
        <v>0</v>
      </c>
    </row>
    <row r="102" spans="2:10">
      <c r="B102" s="231">
        <f>設定!J9</f>
        <v>0</v>
      </c>
      <c r="C102" s="236"/>
      <c r="D102" s="236"/>
      <c r="E102" s="236"/>
      <c r="F102" s="236"/>
      <c r="G102" s="236"/>
      <c r="H102" s="236"/>
      <c r="I102" s="236"/>
      <c r="J102" s="273">
        <f t="shared" si="24"/>
        <v>0</v>
      </c>
    </row>
    <row r="103" spans="2:10">
      <c r="B103" s="230">
        <f>設定!J10</f>
        <v>0</v>
      </c>
      <c r="C103" s="235"/>
      <c r="D103" s="235"/>
      <c r="E103" s="235"/>
      <c r="F103" s="235"/>
      <c r="G103" s="235"/>
      <c r="H103" s="235"/>
      <c r="I103" s="235"/>
      <c r="J103" s="272">
        <f t="shared" si="24"/>
        <v>0</v>
      </c>
    </row>
    <row r="104" spans="2:10">
      <c r="B104" s="229">
        <f>設定!J11</f>
        <v>0</v>
      </c>
      <c r="C104" s="234"/>
      <c r="D104" s="234"/>
      <c r="E104" s="234"/>
      <c r="F104" s="234"/>
      <c r="G104" s="234"/>
      <c r="H104" s="234"/>
      <c r="I104" s="234"/>
      <c r="J104" s="271">
        <f t="shared" si="24"/>
        <v>0</v>
      </c>
    </row>
    <row r="105" spans="2:10">
      <c r="B105" s="240">
        <f>設定!J12</f>
        <v>0</v>
      </c>
      <c r="C105" s="235"/>
      <c r="D105" s="235"/>
      <c r="E105" s="235"/>
      <c r="F105" s="235"/>
      <c r="G105" s="235"/>
      <c r="H105" s="235"/>
      <c r="I105" s="235"/>
      <c r="J105" s="274">
        <f t="shared" si="24"/>
        <v>0</v>
      </c>
    </row>
    <row r="106" spans="2:10">
      <c r="B106" s="241">
        <f>設定!J13</f>
        <v>0</v>
      </c>
      <c r="C106" s="236"/>
      <c r="D106" s="236"/>
      <c r="E106" s="236"/>
      <c r="F106" s="236"/>
      <c r="G106" s="236"/>
      <c r="H106" s="236"/>
      <c r="I106" s="236"/>
      <c r="J106" s="275">
        <f t="shared" si="24"/>
        <v>0</v>
      </c>
    </row>
    <row r="107" spans="2:10">
      <c r="B107" s="240">
        <f>設定!J14</f>
        <v>0</v>
      </c>
      <c r="C107" s="235"/>
      <c r="D107" s="235"/>
      <c r="E107" s="235"/>
      <c r="F107" s="235"/>
      <c r="G107" s="235"/>
      <c r="H107" s="235"/>
      <c r="I107" s="235"/>
      <c r="J107" s="274">
        <f t="shared" si="24"/>
        <v>0</v>
      </c>
    </row>
    <row r="108" spans="2:10" ht="19.5" thickBot="1">
      <c r="B108" s="238" t="s">
        <v>45</v>
      </c>
      <c r="C108" s="239"/>
      <c r="D108" s="239"/>
      <c r="E108" s="239"/>
      <c r="F108" s="239"/>
      <c r="G108" s="239"/>
      <c r="H108" s="239"/>
      <c r="I108" s="239"/>
      <c r="J108" s="276"/>
    </row>
    <row r="109" spans="2:10" ht="19.5" thickBot="1">
      <c r="B109" s="237" t="s">
        <v>17</v>
      </c>
      <c r="C109" s="261">
        <f>SUM(C98:C107)</f>
        <v>0</v>
      </c>
      <c r="D109" s="261">
        <f t="shared" ref="D109:J109" si="25">SUM(D98:D107)</f>
        <v>0</v>
      </c>
      <c r="E109" s="261">
        <f t="shared" si="25"/>
        <v>0</v>
      </c>
      <c r="F109" s="261">
        <f t="shared" si="25"/>
        <v>0</v>
      </c>
      <c r="G109" s="261">
        <f t="shared" si="25"/>
        <v>0</v>
      </c>
      <c r="H109" s="261">
        <f t="shared" si="25"/>
        <v>0</v>
      </c>
      <c r="I109" s="261">
        <f t="shared" si="25"/>
        <v>0</v>
      </c>
      <c r="J109" s="262">
        <f t="shared" si="25"/>
        <v>0</v>
      </c>
    </row>
    <row r="110" spans="2:10" ht="8.25" customHeight="1" thickBot="1">
      <c r="B110" s="247">
        <v>1</v>
      </c>
      <c r="C110" s="120">
        <f>WEEKDAY(C111)</f>
        <v>3</v>
      </c>
      <c r="D110" s="120">
        <f t="shared" ref="D110:E110" si="26">WEEKDAY(D111)</f>
        <v>4</v>
      </c>
      <c r="E110" s="120">
        <f t="shared" si="26"/>
        <v>5</v>
      </c>
      <c r="F110" s="120"/>
      <c r="G110" s="120"/>
      <c r="H110" s="120"/>
      <c r="I110" s="120"/>
      <c r="J110" s="277"/>
    </row>
    <row r="111" spans="2:10" ht="21.75">
      <c r="B111" s="252" t="s">
        <v>51</v>
      </c>
      <c r="C111" s="259">
        <f>I96+1</f>
        <v>44943</v>
      </c>
      <c r="D111" s="259">
        <f t="shared" ref="D111:E111" si="27">C111+1</f>
        <v>44944</v>
      </c>
      <c r="E111" s="259">
        <f t="shared" si="27"/>
        <v>44945</v>
      </c>
      <c r="F111" s="259"/>
      <c r="G111" s="259"/>
      <c r="H111" s="259"/>
      <c r="I111" s="259"/>
      <c r="J111" s="269" t="s">
        <v>17</v>
      </c>
    </row>
    <row r="112" spans="2:10" ht="19.5" thickBot="1">
      <c r="B112" s="228" t="s">
        <v>50</v>
      </c>
      <c r="C112" s="260">
        <f t="shared" ref="C112:E112" si="28">C111</f>
        <v>44943</v>
      </c>
      <c r="D112" s="260">
        <f t="shared" si="28"/>
        <v>44944</v>
      </c>
      <c r="E112" s="260">
        <f t="shared" si="28"/>
        <v>44945</v>
      </c>
      <c r="F112" s="260"/>
      <c r="G112" s="260"/>
      <c r="H112" s="260"/>
      <c r="I112" s="260"/>
      <c r="J112" s="270" t="str">
        <f t="shared" ref="J112" si="29">J111</f>
        <v>合計</v>
      </c>
    </row>
    <row r="113" spans="2:10">
      <c r="B113" s="229">
        <f>設定!J5</f>
        <v>0</v>
      </c>
      <c r="C113" s="234"/>
      <c r="D113" s="234"/>
      <c r="E113" s="234"/>
      <c r="F113" s="234"/>
      <c r="G113" s="234"/>
      <c r="H113" s="234"/>
      <c r="I113" s="234"/>
      <c r="J113" s="271">
        <f>SUM(C113:I113)</f>
        <v>0</v>
      </c>
    </row>
    <row r="114" spans="2:10">
      <c r="B114" s="230">
        <f>設定!J6</f>
        <v>0</v>
      </c>
      <c r="C114" s="235"/>
      <c r="D114" s="235"/>
      <c r="E114" s="235"/>
      <c r="F114" s="235"/>
      <c r="G114" s="235"/>
      <c r="H114" s="235"/>
      <c r="I114" s="235"/>
      <c r="J114" s="272">
        <f t="shared" ref="J114:J122" si="30">SUM(C114:I114)</f>
        <v>0</v>
      </c>
    </row>
    <row r="115" spans="2:10">
      <c r="B115" s="231">
        <f>設定!J7</f>
        <v>0</v>
      </c>
      <c r="C115" s="236"/>
      <c r="D115" s="236"/>
      <c r="E115" s="236"/>
      <c r="F115" s="236"/>
      <c r="G115" s="236"/>
      <c r="H115" s="236"/>
      <c r="I115" s="236"/>
      <c r="J115" s="273">
        <f t="shared" si="30"/>
        <v>0</v>
      </c>
    </row>
    <row r="116" spans="2:10">
      <c r="B116" s="230">
        <f>設定!J8</f>
        <v>0</v>
      </c>
      <c r="C116" s="235"/>
      <c r="D116" s="235"/>
      <c r="E116" s="235"/>
      <c r="F116" s="235"/>
      <c r="G116" s="235"/>
      <c r="H116" s="235"/>
      <c r="I116" s="235"/>
      <c r="J116" s="272">
        <f t="shared" si="30"/>
        <v>0</v>
      </c>
    </row>
    <row r="117" spans="2:10">
      <c r="B117" s="231">
        <f>設定!J9</f>
        <v>0</v>
      </c>
      <c r="C117" s="236"/>
      <c r="D117" s="236"/>
      <c r="E117" s="236"/>
      <c r="F117" s="236"/>
      <c r="G117" s="236"/>
      <c r="H117" s="236"/>
      <c r="I117" s="236"/>
      <c r="J117" s="273">
        <f t="shared" si="30"/>
        <v>0</v>
      </c>
    </row>
    <row r="118" spans="2:10">
      <c r="B118" s="230">
        <f>設定!J10</f>
        <v>0</v>
      </c>
      <c r="C118" s="235"/>
      <c r="D118" s="235"/>
      <c r="E118" s="235"/>
      <c r="F118" s="235"/>
      <c r="G118" s="235"/>
      <c r="H118" s="235"/>
      <c r="I118" s="235"/>
      <c r="J118" s="272">
        <f t="shared" si="30"/>
        <v>0</v>
      </c>
    </row>
    <row r="119" spans="2:10">
      <c r="B119" s="229">
        <f>設定!J11</f>
        <v>0</v>
      </c>
      <c r="C119" s="234"/>
      <c r="D119" s="234"/>
      <c r="E119" s="234"/>
      <c r="F119" s="234"/>
      <c r="G119" s="234"/>
      <c r="H119" s="234"/>
      <c r="I119" s="234"/>
      <c r="J119" s="271">
        <f t="shared" si="30"/>
        <v>0</v>
      </c>
    </row>
    <row r="120" spans="2:10">
      <c r="B120" s="240">
        <f>設定!J12</f>
        <v>0</v>
      </c>
      <c r="C120" s="235"/>
      <c r="D120" s="235"/>
      <c r="E120" s="235"/>
      <c r="F120" s="235"/>
      <c r="G120" s="235"/>
      <c r="H120" s="235"/>
      <c r="I120" s="235"/>
      <c r="J120" s="274">
        <f t="shared" si="30"/>
        <v>0</v>
      </c>
    </row>
    <row r="121" spans="2:10">
      <c r="B121" s="241">
        <f>設定!J13</f>
        <v>0</v>
      </c>
      <c r="C121" s="236"/>
      <c r="D121" s="236"/>
      <c r="E121" s="236"/>
      <c r="F121" s="236"/>
      <c r="G121" s="236"/>
      <c r="H121" s="236"/>
      <c r="I121" s="236"/>
      <c r="J121" s="275">
        <f t="shared" si="30"/>
        <v>0</v>
      </c>
    </row>
    <row r="122" spans="2:10">
      <c r="B122" s="240">
        <f>設定!J14</f>
        <v>0</v>
      </c>
      <c r="C122" s="235"/>
      <c r="D122" s="235"/>
      <c r="E122" s="235"/>
      <c r="F122" s="235"/>
      <c r="G122" s="235"/>
      <c r="H122" s="235"/>
      <c r="I122" s="235"/>
      <c r="J122" s="274">
        <f t="shared" si="30"/>
        <v>0</v>
      </c>
    </row>
    <row r="123" spans="2:10" ht="19.5" thickBot="1">
      <c r="B123" s="238" t="s">
        <v>45</v>
      </c>
      <c r="C123" s="239"/>
      <c r="D123" s="239"/>
      <c r="E123" s="239"/>
      <c r="F123" s="239"/>
      <c r="G123" s="239"/>
      <c r="H123" s="239"/>
      <c r="I123" s="239"/>
      <c r="J123" s="276"/>
    </row>
    <row r="124" spans="2:10" ht="19.5" thickBot="1">
      <c r="B124" s="237" t="s">
        <v>17</v>
      </c>
      <c r="C124" s="261">
        <f>SUM(C113:C122)</f>
        <v>0</v>
      </c>
      <c r="D124" s="261">
        <f t="shared" ref="D124:J124" si="31">SUM(D113:D122)</f>
        <v>0</v>
      </c>
      <c r="E124" s="261">
        <f t="shared" si="31"/>
        <v>0</v>
      </c>
      <c r="F124" s="261">
        <f t="shared" si="31"/>
        <v>0</v>
      </c>
      <c r="G124" s="261">
        <f t="shared" si="31"/>
        <v>0</v>
      </c>
      <c r="H124" s="261">
        <f t="shared" si="31"/>
        <v>0</v>
      </c>
      <c r="I124" s="261">
        <f t="shared" si="31"/>
        <v>0</v>
      </c>
      <c r="J124" s="262">
        <f t="shared" si="31"/>
        <v>0</v>
      </c>
    </row>
  </sheetData>
  <sheetProtection selectLockedCells="1" autoFilter="0"/>
  <autoFilter ref="B51:J124" xr:uid="{E12D2844-317F-F04B-91AA-24B1507444E2}"/>
  <mergeCells count="11">
    <mergeCell ref="C32:D32"/>
    <mergeCell ref="B34:D34"/>
    <mergeCell ref="B35:D36"/>
    <mergeCell ref="F38:K38"/>
    <mergeCell ref="B4:C4"/>
    <mergeCell ref="D4:E4"/>
    <mergeCell ref="F4:G4"/>
    <mergeCell ref="H4:I4"/>
    <mergeCell ref="J4:K4"/>
    <mergeCell ref="B18:D18"/>
    <mergeCell ref="F18:K18"/>
  </mergeCells>
  <phoneticPr fontId="1"/>
  <conditionalFormatting sqref="D37:D42 D44:D49">
    <cfRule type="cellIs" dxfId="414" priority="65" operator="equal">
      <formula>0</formula>
    </cfRule>
  </conditionalFormatting>
  <conditionalFormatting sqref="D20:D29">
    <cfRule type="cellIs" dxfId="413" priority="64" operator="equal">
      <formula>0</formula>
    </cfRule>
  </conditionalFormatting>
  <conditionalFormatting sqref="E19">
    <cfRule type="cellIs" dxfId="412" priority="63" operator="equal">
      <formula>0</formula>
    </cfRule>
  </conditionalFormatting>
  <conditionalFormatting sqref="B613">
    <cfRule type="expression" dxfId="411" priority="57">
      <formula>$C612=1</formula>
    </cfRule>
  </conditionalFormatting>
  <conditionalFormatting sqref="C64:J64">
    <cfRule type="cellIs" dxfId="410" priority="30" operator="equal">
      <formula>0</formula>
    </cfRule>
    <cfRule type="cellIs" dxfId="409" priority="31" operator="equal">
      <formula>0</formula>
    </cfRule>
  </conditionalFormatting>
  <conditionalFormatting sqref="C51:J52">
    <cfRule type="expression" dxfId="408" priority="27">
      <formula>C$50=1</formula>
    </cfRule>
    <cfRule type="expression" dxfId="407" priority="28">
      <formula>C$50=7</formula>
    </cfRule>
    <cfRule type="expression" dxfId="406" priority="29">
      <formula>COUNTIF(祝日,C$51)=1</formula>
    </cfRule>
  </conditionalFormatting>
  <conditionalFormatting sqref="J53:J62">
    <cfRule type="cellIs" dxfId="405" priority="26" operator="equal">
      <formula>0</formula>
    </cfRule>
  </conditionalFormatting>
  <conditionalFormatting sqref="C79:J79">
    <cfRule type="cellIs" dxfId="404" priority="24" operator="equal">
      <formula>0</formula>
    </cfRule>
    <cfRule type="cellIs" dxfId="403" priority="25" operator="equal">
      <formula>0</formula>
    </cfRule>
  </conditionalFormatting>
  <conditionalFormatting sqref="C66:J67">
    <cfRule type="expression" dxfId="402" priority="21">
      <formula>C$50=1</formula>
    </cfRule>
    <cfRule type="expression" dxfId="401" priority="22">
      <formula>C$50=7</formula>
    </cfRule>
    <cfRule type="expression" dxfId="400" priority="23">
      <formula>COUNTIF(祝日,C$66)=1</formula>
    </cfRule>
  </conditionalFormatting>
  <conditionalFormatting sqref="J68:J77">
    <cfRule type="cellIs" dxfId="399" priority="20" operator="equal">
      <formula>0</formula>
    </cfRule>
  </conditionalFormatting>
  <conditionalFormatting sqref="C94:J94">
    <cfRule type="cellIs" dxfId="398" priority="18" operator="equal">
      <formula>0</formula>
    </cfRule>
    <cfRule type="cellIs" dxfId="397" priority="19" operator="equal">
      <formula>0</formula>
    </cfRule>
  </conditionalFormatting>
  <conditionalFormatting sqref="C81:J82">
    <cfRule type="expression" dxfId="396" priority="15">
      <formula>C$50=1</formula>
    </cfRule>
    <cfRule type="expression" dxfId="395" priority="16">
      <formula>C$50=7</formula>
    </cfRule>
    <cfRule type="expression" dxfId="394" priority="17">
      <formula>COUNTIF(祝日,C$81)=1</formula>
    </cfRule>
  </conditionalFormatting>
  <conditionalFormatting sqref="J83:J92">
    <cfRule type="cellIs" dxfId="393" priority="14" operator="equal">
      <formula>0</formula>
    </cfRule>
  </conditionalFormatting>
  <conditionalFormatting sqref="C109:J109">
    <cfRule type="cellIs" dxfId="392" priority="12" operator="equal">
      <formula>0</formula>
    </cfRule>
    <cfRule type="cellIs" dxfId="391" priority="13" operator="equal">
      <formula>0</formula>
    </cfRule>
  </conditionalFormatting>
  <conditionalFormatting sqref="C96:J97">
    <cfRule type="expression" dxfId="390" priority="9">
      <formula>C$50=1</formula>
    </cfRule>
    <cfRule type="expression" dxfId="389" priority="10">
      <formula>C$50=7</formula>
    </cfRule>
    <cfRule type="expression" dxfId="388" priority="11">
      <formula>COUNTIF(祝日,C$96)=1</formula>
    </cfRule>
  </conditionalFormatting>
  <conditionalFormatting sqref="J98:J107">
    <cfRule type="cellIs" dxfId="387" priority="8" operator="equal">
      <formula>0</formula>
    </cfRule>
  </conditionalFormatting>
  <conditionalFormatting sqref="C124:J124">
    <cfRule type="cellIs" dxfId="386" priority="6" operator="equal">
      <formula>0</formula>
    </cfRule>
    <cfRule type="cellIs" dxfId="385" priority="7" operator="equal">
      <formula>0</formula>
    </cfRule>
  </conditionalFormatting>
  <conditionalFormatting sqref="C111:J112">
    <cfRule type="expression" dxfId="384" priority="3">
      <formula>C$50=1</formula>
    </cfRule>
    <cfRule type="expression" dxfId="383" priority="4">
      <formula>C$50=7</formula>
    </cfRule>
    <cfRule type="expression" dxfId="382" priority="5">
      <formula>COUNTIF(祝日,C$111)=1</formula>
    </cfRule>
  </conditionalFormatting>
  <conditionalFormatting sqref="J113:J122">
    <cfRule type="cellIs" dxfId="381" priority="2" operator="equal">
      <formula>0</formula>
    </cfRule>
  </conditionalFormatting>
  <conditionalFormatting sqref="C16 E16 G16 I16 K16 C30:D30 C32:D32 B35:D36">
    <cfRule type="cellIs" dxfId="380" priority="1" operator="equal">
      <formula>0</formula>
    </cfRule>
  </conditionalFormatting>
  <pageMargins left="0.25" right="0.25" top="0.75" bottom="0.75" header="0.3" footer="0.3"/>
  <pageSetup paperSize="9" scale="82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F333B-189A-4F40-8D18-FC328FFCA9E0}">
  <sheetPr>
    <tabColor theme="8" tint="0.59999389629810485"/>
    <pageSetUpPr fitToPage="1"/>
  </sheetPr>
  <dimension ref="B1:K124"/>
  <sheetViews>
    <sheetView showGridLines="0" zoomScaleNormal="100" workbookViewId="0">
      <selection activeCell="A2" sqref="A2"/>
    </sheetView>
  </sheetViews>
  <sheetFormatPr defaultColWidth="11" defaultRowHeight="18.75" outlineLevelRow="1"/>
  <cols>
    <col min="1" max="1" width="4.125" customWidth="1"/>
    <col min="2" max="11" width="10.625" customWidth="1"/>
    <col min="12" max="12" width="8.875" customWidth="1"/>
  </cols>
  <sheetData>
    <row r="1" spans="2:11" ht="12.75" customHeight="1"/>
    <row r="2" spans="2:11" ht="29.25" customHeight="1">
      <c r="B2" s="246" t="s">
        <v>180</v>
      </c>
      <c r="C2" s="210"/>
      <c r="D2" s="210"/>
      <c r="E2" s="210"/>
      <c r="F2" s="210"/>
      <c r="G2" s="210"/>
      <c r="H2" s="210"/>
      <c r="I2" s="210"/>
      <c r="J2" s="210"/>
      <c r="K2" s="210"/>
    </row>
    <row r="3" spans="2:11" ht="15" customHeight="1" thickBot="1"/>
    <row r="4" spans="2:11" outlineLevel="1">
      <c r="B4" s="344" t="s">
        <v>10</v>
      </c>
      <c r="C4" s="345"/>
      <c r="D4" s="344" t="s">
        <v>99</v>
      </c>
      <c r="E4" s="346"/>
      <c r="F4" s="345" t="s">
        <v>100</v>
      </c>
      <c r="G4" s="345"/>
      <c r="H4" s="344" t="s">
        <v>101</v>
      </c>
      <c r="I4" s="346"/>
      <c r="J4" s="345" t="s">
        <v>102</v>
      </c>
      <c r="K4" s="346"/>
    </row>
    <row r="5" spans="2:11" outlineLevel="1">
      <c r="B5" s="242" t="s">
        <v>11</v>
      </c>
      <c r="C5" s="243" t="s">
        <v>9</v>
      </c>
      <c r="D5" s="242" t="s">
        <v>11</v>
      </c>
      <c r="E5" s="244" t="s">
        <v>9</v>
      </c>
      <c r="F5" s="243" t="s">
        <v>11</v>
      </c>
      <c r="G5" s="243" t="s">
        <v>9</v>
      </c>
      <c r="H5" s="242" t="s">
        <v>19</v>
      </c>
      <c r="I5" s="244" t="s">
        <v>9</v>
      </c>
      <c r="J5" s="243" t="s">
        <v>19</v>
      </c>
      <c r="K5" s="244" t="s">
        <v>9</v>
      </c>
    </row>
    <row r="6" spans="2:11" outlineLevel="1">
      <c r="B6" s="211">
        <f>設定!B5</f>
        <v>0</v>
      </c>
      <c r="C6" s="248"/>
      <c r="D6" s="211">
        <f>設定!D5</f>
        <v>0</v>
      </c>
      <c r="E6" s="220"/>
      <c r="F6" s="249">
        <f>設定!F5</f>
        <v>0</v>
      </c>
      <c r="G6" s="248"/>
      <c r="H6" s="221"/>
      <c r="I6" s="220"/>
      <c r="J6" s="249">
        <f>設定!H5</f>
        <v>0</v>
      </c>
      <c r="K6" s="220"/>
    </row>
    <row r="7" spans="2:11" outlineLevel="1">
      <c r="B7" s="211">
        <f>設定!B6</f>
        <v>0</v>
      </c>
      <c r="C7" s="248"/>
      <c r="D7" s="211">
        <f>設定!D6</f>
        <v>0</v>
      </c>
      <c r="E7" s="220"/>
      <c r="F7" s="249">
        <f>設定!F6</f>
        <v>0</v>
      </c>
      <c r="G7" s="248"/>
      <c r="H7" s="221"/>
      <c r="I7" s="220"/>
      <c r="J7" s="249">
        <f>設定!H6</f>
        <v>0</v>
      </c>
      <c r="K7" s="220"/>
    </row>
    <row r="8" spans="2:11" outlineLevel="1">
      <c r="B8" s="211">
        <f>設定!B7</f>
        <v>0</v>
      </c>
      <c r="C8" s="248"/>
      <c r="D8" s="211">
        <f>設定!D7</f>
        <v>0</v>
      </c>
      <c r="E8" s="220"/>
      <c r="F8" s="249">
        <f>設定!F7</f>
        <v>0</v>
      </c>
      <c r="G8" s="248"/>
      <c r="H8" s="221"/>
      <c r="I8" s="220"/>
      <c r="J8" s="249">
        <f>設定!H7</f>
        <v>0</v>
      </c>
      <c r="K8" s="220"/>
    </row>
    <row r="9" spans="2:11" outlineLevel="1">
      <c r="B9" s="211">
        <f>設定!B8</f>
        <v>0</v>
      </c>
      <c r="C9" s="248"/>
      <c r="D9" s="211">
        <f>設定!D8</f>
        <v>0</v>
      </c>
      <c r="E9" s="220"/>
      <c r="F9" s="249">
        <f>設定!F8</f>
        <v>0</v>
      </c>
      <c r="G9" s="248"/>
      <c r="H9" s="221"/>
      <c r="I9" s="220"/>
      <c r="J9" s="249">
        <f>設定!H8</f>
        <v>0</v>
      </c>
      <c r="K9" s="220"/>
    </row>
    <row r="10" spans="2:11" outlineLevel="1">
      <c r="B10" s="211">
        <f>設定!B9</f>
        <v>0</v>
      </c>
      <c r="C10" s="248"/>
      <c r="D10" s="211">
        <f>設定!D9</f>
        <v>0</v>
      </c>
      <c r="E10" s="220"/>
      <c r="F10" s="249">
        <f>設定!F9</f>
        <v>0</v>
      </c>
      <c r="G10" s="248"/>
      <c r="H10" s="221"/>
      <c r="I10" s="220"/>
      <c r="J10" s="249">
        <f>設定!H9</f>
        <v>0</v>
      </c>
      <c r="K10" s="220"/>
    </row>
    <row r="11" spans="2:11" outlineLevel="1">
      <c r="B11" s="211">
        <f>設定!B10</f>
        <v>0</v>
      </c>
      <c r="C11" s="248"/>
      <c r="D11" s="211">
        <f>設定!D10</f>
        <v>0</v>
      </c>
      <c r="E11" s="220"/>
      <c r="F11" s="249">
        <f>設定!F10</f>
        <v>0</v>
      </c>
      <c r="G11" s="248"/>
      <c r="H11" s="221"/>
      <c r="I11" s="220"/>
      <c r="J11" s="249">
        <f>設定!H10</f>
        <v>0</v>
      </c>
      <c r="K11" s="220"/>
    </row>
    <row r="12" spans="2:11" outlineLevel="1">
      <c r="B12" s="211">
        <f>設定!B11</f>
        <v>0</v>
      </c>
      <c r="C12" s="248"/>
      <c r="D12" s="211">
        <f>設定!D11</f>
        <v>0</v>
      </c>
      <c r="E12" s="220"/>
      <c r="F12" s="249">
        <f>設定!F11</f>
        <v>0</v>
      </c>
      <c r="G12" s="248"/>
      <c r="H12" s="221"/>
      <c r="I12" s="220"/>
      <c r="J12" s="249">
        <f>設定!H11</f>
        <v>0</v>
      </c>
      <c r="K12" s="220"/>
    </row>
    <row r="13" spans="2:11" outlineLevel="1">
      <c r="B13" s="211">
        <f>設定!B12</f>
        <v>0</v>
      </c>
      <c r="C13" s="248"/>
      <c r="D13" s="211">
        <f>設定!D12</f>
        <v>0</v>
      </c>
      <c r="E13" s="220"/>
      <c r="F13" s="249">
        <f>設定!F12</f>
        <v>0</v>
      </c>
      <c r="G13" s="248"/>
      <c r="H13" s="221"/>
      <c r="I13" s="220"/>
      <c r="J13" s="249">
        <f>設定!H12</f>
        <v>0</v>
      </c>
      <c r="K13" s="220"/>
    </row>
    <row r="14" spans="2:11" outlineLevel="1">
      <c r="B14" s="211">
        <f>設定!B13</f>
        <v>0</v>
      </c>
      <c r="C14" s="248"/>
      <c r="D14" s="211">
        <f>設定!D13</f>
        <v>0</v>
      </c>
      <c r="E14" s="220"/>
      <c r="F14" s="249">
        <f>設定!F13</f>
        <v>0</v>
      </c>
      <c r="G14" s="248"/>
      <c r="H14" s="221"/>
      <c r="I14" s="220"/>
      <c r="J14" s="249">
        <f>設定!H13</f>
        <v>0</v>
      </c>
      <c r="K14" s="220"/>
    </row>
    <row r="15" spans="2:11" outlineLevel="1">
      <c r="B15" s="211">
        <f>設定!B14</f>
        <v>0</v>
      </c>
      <c r="C15" s="248"/>
      <c r="D15" s="211">
        <f>設定!D14</f>
        <v>0</v>
      </c>
      <c r="E15" s="220"/>
      <c r="F15" s="249">
        <f>設定!F14</f>
        <v>0</v>
      </c>
      <c r="G15" s="248"/>
      <c r="H15" s="221"/>
      <c r="I15" s="220"/>
      <c r="J15" s="249">
        <f>設定!H14</f>
        <v>0</v>
      </c>
      <c r="K15" s="220"/>
    </row>
    <row r="16" spans="2:11" ht="19.5" outlineLevel="1" thickBot="1">
      <c r="B16" s="264" t="s">
        <v>17</v>
      </c>
      <c r="C16" s="267">
        <f>SUM(C6:C15)</f>
        <v>0</v>
      </c>
      <c r="D16" s="264" t="s">
        <v>17</v>
      </c>
      <c r="E16" s="266">
        <f>SUM(E6:E15)</f>
        <v>0</v>
      </c>
      <c r="F16" s="268" t="s">
        <v>17</v>
      </c>
      <c r="G16" s="267">
        <f>SUM(G6:G15)</f>
        <v>0</v>
      </c>
      <c r="H16" s="264" t="s">
        <v>17</v>
      </c>
      <c r="I16" s="266">
        <f>SUM(I6:I15)</f>
        <v>0</v>
      </c>
      <c r="J16" s="268" t="s">
        <v>17</v>
      </c>
      <c r="K16" s="266">
        <f>SUM(K6:K15)</f>
        <v>0</v>
      </c>
    </row>
    <row r="17" spans="2:11" ht="19.5" outlineLevel="1" thickBot="1">
      <c r="B17" s="250"/>
      <c r="C17" s="251"/>
      <c r="D17" s="250"/>
      <c r="E17" s="251"/>
      <c r="F17" s="250"/>
      <c r="G17" s="251"/>
      <c r="H17" s="250"/>
      <c r="I17" s="251"/>
      <c r="J17" s="250"/>
      <c r="K17" s="251"/>
    </row>
    <row r="18" spans="2:11" ht="19.5" outlineLevel="1">
      <c r="B18" s="344" t="s">
        <v>103</v>
      </c>
      <c r="C18" s="345"/>
      <c r="D18" s="346"/>
      <c r="E18" s="212"/>
      <c r="F18" s="341" t="s">
        <v>138</v>
      </c>
      <c r="G18" s="342"/>
      <c r="H18" s="342"/>
      <c r="I18" s="342"/>
      <c r="J18" s="342"/>
      <c r="K18" s="343"/>
    </row>
    <row r="19" spans="2:11" outlineLevel="1">
      <c r="B19" s="242" t="s">
        <v>19</v>
      </c>
      <c r="C19" s="245" t="s">
        <v>40</v>
      </c>
      <c r="D19" s="244" t="s">
        <v>9</v>
      </c>
      <c r="E19" s="213"/>
      <c r="F19" s="279"/>
      <c r="G19" s="280" t="str">
        <f>DAY(C51)&amp;"-"&amp;DAY(I51)&amp;"日"</f>
        <v>20-26日</v>
      </c>
      <c r="H19" s="280" t="str">
        <f>DAY(C66)&amp;"-"&amp;DAY(I66)&amp;"日"</f>
        <v>27-2日</v>
      </c>
      <c r="I19" s="280" t="str">
        <f>DAY(C81)&amp;"-"&amp;DAY(I81)&amp;"日"</f>
        <v>3-9日</v>
      </c>
      <c r="J19" s="280" t="str">
        <f>DAY(C96)&amp;"-"&amp;DAY(I96)&amp;"日"</f>
        <v>10-16日</v>
      </c>
      <c r="K19" s="281" t="str">
        <f>DAY(C111)&amp;"-"&amp;DAY(E111)&amp;"日"</f>
        <v>17-19日</v>
      </c>
    </row>
    <row r="20" spans="2:11" outlineLevel="1">
      <c r="B20" s="211">
        <f>設定!J5</f>
        <v>0</v>
      </c>
      <c r="C20" s="255"/>
      <c r="D20" s="214">
        <f>SUM(J53,J68,J83,J98,J113)</f>
        <v>0</v>
      </c>
      <c r="F20" s="282">
        <f>設定!J5</f>
        <v>0</v>
      </c>
      <c r="G20" s="283">
        <f t="shared" ref="G20:G29" si="0">J53</f>
        <v>0</v>
      </c>
      <c r="H20" s="283">
        <f t="shared" ref="H20:H29" si="1">J68</f>
        <v>0</v>
      </c>
      <c r="I20" s="283">
        <f t="shared" ref="I20:I29" si="2">J83</f>
        <v>0</v>
      </c>
      <c r="J20" s="283">
        <f t="shared" ref="J20:J29" si="3">J98</f>
        <v>0</v>
      </c>
      <c r="K20" s="284">
        <f t="shared" ref="K20:K29" si="4">J113</f>
        <v>0</v>
      </c>
    </row>
    <row r="21" spans="2:11" outlineLevel="1">
      <c r="B21" s="211">
        <f>設定!J6</f>
        <v>0</v>
      </c>
      <c r="C21" s="255"/>
      <c r="D21" s="214">
        <f t="shared" ref="D21:D29" si="5">SUM(J54,J69,J84,J99,J114)</f>
        <v>0</v>
      </c>
      <c r="F21" s="282">
        <f>設定!J6</f>
        <v>0</v>
      </c>
      <c r="G21" s="283">
        <f t="shared" si="0"/>
        <v>0</v>
      </c>
      <c r="H21" s="283">
        <f t="shared" si="1"/>
        <v>0</v>
      </c>
      <c r="I21" s="283">
        <f t="shared" si="2"/>
        <v>0</v>
      </c>
      <c r="J21" s="283">
        <f t="shared" si="3"/>
        <v>0</v>
      </c>
      <c r="K21" s="284">
        <f t="shared" si="4"/>
        <v>0</v>
      </c>
    </row>
    <row r="22" spans="2:11" outlineLevel="1">
      <c r="B22" s="211">
        <f>設定!J7</f>
        <v>0</v>
      </c>
      <c r="C22" s="255"/>
      <c r="D22" s="214">
        <f t="shared" si="5"/>
        <v>0</v>
      </c>
      <c r="F22" s="282">
        <f>設定!J7</f>
        <v>0</v>
      </c>
      <c r="G22" s="283">
        <f t="shared" si="0"/>
        <v>0</v>
      </c>
      <c r="H22" s="283">
        <f t="shared" si="1"/>
        <v>0</v>
      </c>
      <c r="I22" s="283">
        <f t="shared" si="2"/>
        <v>0</v>
      </c>
      <c r="J22" s="283">
        <f t="shared" si="3"/>
        <v>0</v>
      </c>
      <c r="K22" s="284">
        <f t="shared" si="4"/>
        <v>0</v>
      </c>
    </row>
    <row r="23" spans="2:11" outlineLevel="1">
      <c r="B23" s="211">
        <f>設定!J8</f>
        <v>0</v>
      </c>
      <c r="C23" s="255"/>
      <c r="D23" s="214">
        <f t="shared" si="5"/>
        <v>0</v>
      </c>
      <c r="F23" s="282">
        <f>設定!J8</f>
        <v>0</v>
      </c>
      <c r="G23" s="283">
        <f t="shared" si="0"/>
        <v>0</v>
      </c>
      <c r="H23" s="283">
        <f t="shared" si="1"/>
        <v>0</v>
      </c>
      <c r="I23" s="283">
        <f t="shared" si="2"/>
        <v>0</v>
      </c>
      <c r="J23" s="283">
        <f t="shared" si="3"/>
        <v>0</v>
      </c>
      <c r="K23" s="284">
        <f t="shared" si="4"/>
        <v>0</v>
      </c>
    </row>
    <row r="24" spans="2:11" outlineLevel="1">
      <c r="B24" s="211">
        <f>設定!J9</f>
        <v>0</v>
      </c>
      <c r="C24" s="255"/>
      <c r="D24" s="214">
        <f t="shared" si="5"/>
        <v>0</v>
      </c>
      <c r="F24" s="282">
        <f>設定!J9</f>
        <v>0</v>
      </c>
      <c r="G24" s="283">
        <f t="shared" si="0"/>
        <v>0</v>
      </c>
      <c r="H24" s="283">
        <f t="shared" si="1"/>
        <v>0</v>
      </c>
      <c r="I24" s="283">
        <f t="shared" si="2"/>
        <v>0</v>
      </c>
      <c r="J24" s="283">
        <f t="shared" si="3"/>
        <v>0</v>
      </c>
      <c r="K24" s="284">
        <f t="shared" si="4"/>
        <v>0</v>
      </c>
    </row>
    <row r="25" spans="2:11" outlineLevel="1">
      <c r="B25" s="211">
        <f>設定!J10</f>
        <v>0</v>
      </c>
      <c r="C25" s="255"/>
      <c r="D25" s="214">
        <f t="shared" si="5"/>
        <v>0</v>
      </c>
      <c r="F25" s="282">
        <f>設定!J10</f>
        <v>0</v>
      </c>
      <c r="G25" s="283">
        <f t="shared" si="0"/>
        <v>0</v>
      </c>
      <c r="H25" s="283">
        <f t="shared" si="1"/>
        <v>0</v>
      </c>
      <c r="I25" s="283">
        <f t="shared" si="2"/>
        <v>0</v>
      </c>
      <c r="J25" s="283">
        <f t="shared" si="3"/>
        <v>0</v>
      </c>
      <c r="K25" s="284">
        <f t="shared" si="4"/>
        <v>0</v>
      </c>
    </row>
    <row r="26" spans="2:11" outlineLevel="1">
      <c r="B26" s="211">
        <f>設定!J11</f>
        <v>0</v>
      </c>
      <c r="C26" s="255"/>
      <c r="D26" s="214">
        <f t="shared" si="5"/>
        <v>0</v>
      </c>
      <c r="F26" s="282">
        <f>設定!J11</f>
        <v>0</v>
      </c>
      <c r="G26" s="283">
        <f t="shared" si="0"/>
        <v>0</v>
      </c>
      <c r="H26" s="283">
        <f t="shared" si="1"/>
        <v>0</v>
      </c>
      <c r="I26" s="283">
        <f t="shared" si="2"/>
        <v>0</v>
      </c>
      <c r="J26" s="283">
        <f t="shared" si="3"/>
        <v>0</v>
      </c>
      <c r="K26" s="284">
        <f t="shared" si="4"/>
        <v>0</v>
      </c>
    </row>
    <row r="27" spans="2:11" outlineLevel="1">
      <c r="B27" s="211">
        <f>設定!J12</f>
        <v>0</v>
      </c>
      <c r="C27" s="255"/>
      <c r="D27" s="214">
        <f t="shared" si="5"/>
        <v>0</v>
      </c>
      <c r="F27" s="282">
        <f>設定!J12</f>
        <v>0</v>
      </c>
      <c r="G27" s="283">
        <f t="shared" si="0"/>
        <v>0</v>
      </c>
      <c r="H27" s="283">
        <f t="shared" si="1"/>
        <v>0</v>
      </c>
      <c r="I27" s="283">
        <f t="shared" si="2"/>
        <v>0</v>
      </c>
      <c r="J27" s="283">
        <f t="shared" si="3"/>
        <v>0</v>
      </c>
      <c r="K27" s="284">
        <f t="shared" si="4"/>
        <v>0</v>
      </c>
    </row>
    <row r="28" spans="2:11" outlineLevel="1">
      <c r="B28" s="211">
        <f>設定!J13</f>
        <v>0</v>
      </c>
      <c r="C28" s="255"/>
      <c r="D28" s="214">
        <f t="shared" si="5"/>
        <v>0</v>
      </c>
      <c r="F28" s="282">
        <f>設定!J13</f>
        <v>0</v>
      </c>
      <c r="G28" s="283">
        <f t="shared" si="0"/>
        <v>0</v>
      </c>
      <c r="H28" s="283">
        <f t="shared" si="1"/>
        <v>0</v>
      </c>
      <c r="I28" s="283">
        <f t="shared" si="2"/>
        <v>0</v>
      </c>
      <c r="J28" s="283">
        <f t="shared" si="3"/>
        <v>0</v>
      </c>
      <c r="K28" s="284">
        <f t="shared" si="4"/>
        <v>0</v>
      </c>
    </row>
    <row r="29" spans="2:11" outlineLevel="1">
      <c r="B29" s="211">
        <f>設定!J14</f>
        <v>0</v>
      </c>
      <c r="C29" s="255"/>
      <c r="D29" s="214">
        <f t="shared" si="5"/>
        <v>0</v>
      </c>
      <c r="F29" s="282">
        <f>設定!J14</f>
        <v>0</v>
      </c>
      <c r="G29" s="283">
        <f t="shared" si="0"/>
        <v>0</v>
      </c>
      <c r="H29" s="283">
        <f t="shared" si="1"/>
        <v>0</v>
      </c>
      <c r="I29" s="283">
        <f t="shared" si="2"/>
        <v>0</v>
      </c>
      <c r="J29" s="283">
        <f t="shared" si="3"/>
        <v>0</v>
      </c>
      <c r="K29" s="284">
        <f t="shared" si="4"/>
        <v>0</v>
      </c>
    </row>
    <row r="30" spans="2:11" ht="19.5" outlineLevel="1" thickBot="1">
      <c r="B30" s="264" t="s">
        <v>17</v>
      </c>
      <c r="C30" s="265">
        <f>SUM(C20:C29)</f>
        <v>0</v>
      </c>
      <c r="D30" s="266">
        <f>SUM(D20:D29)</f>
        <v>0</v>
      </c>
      <c r="F30" s="279" t="s">
        <v>17</v>
      </c>
      <c r="G30" s="283">
        <f>J64</f>
        <v>0</v>
      </c>
      <c r="H30" s="283">
        <f>J79</f>
        <v>0</v>
      </c>
      <c r="I30" s="283">
        <f>J94</f>
        <v>0</v>
      </c>
      <c r="J30" s="283">
        <f>J109</f>
        <v>0</v>
      </c>
      <c r="K30" s="284">
        <f>J124</f>
        <v>0</v>
      </c>
    </row>
    <row r="31" spans="2:11" ht="19.5" outlineLevel="1" thickBot="1">
      <c r="F31" s="285"/>
      <c r="G31" s="286"/>
      <c r="H31" s="286"/>
      <c r="I31" s="286"/>
      <c r="J31" s="286"/>
      <c r="K31" s="287"/>
    </row>
    <row r="32" spans="2:11" ht="19.5" outlineLevel="1" thickBot="1">
      <c r="B32" s="263" t="s">
        <v>104</v>
      </c>
      <c r="C32" s="333">
        <f>特別費!P12</f>
        <v>0</v>
      </c>
      <c r="D32" s="334"/>
      <c r="F32" s="285"/>
      <c r="G32" s="286"/>
      <c r="H32" s="286"/>
      <c r="I32" s="286"/>
      <c r="J32" s="286"/>
      <c r="K32" s="287"/>
    </row>
    <row r="33" spans="2:11" ht="19.5" outlineLevel="1" thickBot="1">
      <c r="C33" s="209"/>
      <c r="D33" s="209"/>
      <c r="F33" s="285"/>
      <c r="G33" s="286"/>
      <c r="H33" s="286"/>
      <c r="I33" s="286"/>
      <c r="J33" s="286"/>
      <c r="K33" s="287"/>
    </row>
    <row r="34" spans="2:11" outlineLevel="1">
      <c r="B34" s="335" t="s">
        <v>139</v>
      </c>
      <c r="C34" s="336"/>
      <c r="D34" s="337"/>
      <c r="F34" s="285"/>
      <c r="G34" s="286"/>
      <c r="H34" s="286"/>
      <c r="I34" s="286"/>
      <c r="J34" s="286"/>
      <c r="K34" s="287"/>
    </row>
    <row r="35" spans="2:11" outlineLevel="1">
      <c r="B35" s="338">
        <f>D44-C44</f>
        <v>0</v>
      </c>
      <c r="C35" s="339"/>
      <c r="D35" s="340"/>
      <c r="F35" s="285"/>
      <c r="G35" s="286"/>
      <c r="H35" s="286"/>
      <c r="I35" s="286"/>
      <c r="J35" s="286"/>
      <c r="K35" s="287"/>
    </row>
    <row r="36" spans="2:11" ht="19.5" outlineLevel="1" thickBot="1">
      <c r="B36" s="338"/>
      <c r="C36" s="339"/>
      <c r="D36" s="340"/>
      <c r="F36" s="218"/>
      <c r="G36" s="219"/>
      <c r="H36" s="219"/>
      <c r="I36" s="219"/>
      <c r="J36" s="219"/>
      <c r="K36" s="215"/>
    </row>
    <row r="37" spans="2:11" ht="19.5" outlineLevel="1" thickBot="1">
      <c r="B37" s="256" t="s">
        <v>140</v>
      </c>
      <c r="C37" s="257"/>
      <c r="D37" s="258">
        <f>C16</f>
        <v>0</v>
      </c>
    </row>
    <row r="38" spans="2:11" ht="19.5" outlineLevel="1">
      <c r="B38" s="256" t="s">
        <v>141</v>
      </c>
      <c r="C38" s="257">
        <f>E16</f>
        <v>0</v>
      </c>
      <c r="D38" s="258"/>
      <c r="F38" s="341" t="s">
        <v>149</v>
      </c>
      <c r="G38" s="342"/>
      <c r="H38" s="342"/>
      <c r="I38" s="342"/>
      <c r="J38" s="342"/>
      <c r="K38" s="343"/>
    </row>
    <row r="39" spans="2:11" outlineLevel="1">
      <c r="B39" s="256" t="s">
        <v>142</v>
      </c>
      <c r="C39" s="257">
        <f>G16</f>
        <v>0</v>
      </c>
      <c r="D39" s="258"/>
      <c r="F39" s="216"/>
      <c r="K39" s="217"/>
    </row>
    <row r="40" spans="2:11" outlineLevel="1">
      <c r="B40" s="256" t="s">
        <v>46</v>
      </c>
      <c r="C40" s="254">
        <f>I16</f>
        <v>0</v>
      </c>
      <c r="D40" s="258"/>
      <c r="F40" s="216"/>
      <c r="K40" s="217"/>
    </row>
    <row r="41" spans="2:11" outlineLevel="1">
      <c r="B41" s="256" t="s">
        <v>143</v>
      </c>
      <c r="C41" s="257">
        <f>K16</f>
        <v>0</v>
      </c>
      <c r="D41" s="258"/>
      <c r="F41" s="216"/>
      <c r="K41" s="217"/>
    </row>
    <row r="42" spans="2:11" outlineLevel="1">
      <c r="B42" s="256" t="s">
        <v>144</v>
      </c>
      <c r="C42" s="257">
        <f>C32</f>
        <v>0</v>
      </c>
      <c r="D42" s="258"/>
      <c r="F42" s="216"/>
      <c r="K42" s="217"/>
    </row>
    <row r="43" spans="2:11" outlineLevel="1">
      <c r="B43" s="256" t="s">
        <v>145</v>
      </c>
      <c r="C43" s="257">
        <f>D30</f>
        <v>0</v>
      </c>
      <c r="D43" s="253"/>
      <c r="F43" s="216"/>
      <c r="K43" s="217"/>
    </row>
    <row r="44" spans="2:11" outlineLevel="1">
      <c r="B44" s="256" t="s">
        <v>146</v>
      </c>
      <c r="C44" s="257">
        <f>SUM(C38:C43)</f>
        <v>0</v>
      </c>
      <c r="D44" s="258">
        <f>D37</f>
        <v>0</v>
      </c>
      <c r="F44" s="216"/>
      <c r="K44" s="217"/>
    </row>
    <row r="45" spans="2:11" outlineLevel="1">
      <c r="B45" s="222"/>
      <c r="C45" s="223"/>
      <c r="D45" s="224"/>
      <c r="F45" s="216"/>
      <c r="K45" s="217"/>
    </row>
    <row r="46" spans="2:11" outlineLevel="1">
      <c r="B46" s="222"/>
      <c r="C46" s="223"/>
      <c r="D46" s="224"/>
      <c r="F46" s="216"/>
      <c r="K46" s="217"/>
    </row>
    <row r="47" spans="2:11" outlineLevel="1">
      <c r="B47" s="222"/>
      <c r="C47" s="223"/>
      <c r="D47" s="224"/>
      <c r="F47" s="216"/>
      <c r="K47" s="217"/>
    </row>
    <row r="48" spans="2:11" outlineLevel="1">
      <c r="B48" s="222"/>
      <c r="C48" s="223"/>
      <c r="D48" s="224"/>
      <c r="F48" s="216"/>
      <c r="K48" s="217"/>
    </row>
    <row r="49" spans="2:11" ht="19.5" outlineLevel="1" thickBot="1">
      <c r="B49" s="225"/>
      <c r="C49" s="226"/>
      <c r="D49" s="227"/>
      <c r="F49" s="218"/>
      <c r="G49" s="219"/>
      <c r="H49" s="219"/>
      <c r="I49" s="219"/>
      <c r="J49" s="219"/>
      <c r="K49" s="215"/>
    </row>
    <row r="50" spans="2:11" ht="19.5" thickBot="1">
      <c r="B50" s="247"/>
      <c r="C50" s="247">
        <f>WEEKDAY(C51)</f>
        <v>6</v>
      </c>
      <c r="D50" s="247">
        <f t="shared" ref="D50:I50" si="6">WEEKDAY(D51)</f>
        <v>7</v>
      </c>
      <c r="E50" s="247">
        <f t="shared" si="6"/>
        <v>1</v>
      </c>
      <c r="F50" s="247">
        <f t="shared" si="6"/>
        <v>2</v>
      </c>
      <c r="G50" s="247">
        <f t="shared" si="6"/>
        <v>3</v>
      </c>
      <c r="H50" s="247">
        <f t="shared" si="6"/>
        <v>4</v>
      </c>
      <c r="I50" s="247">
        <f t="shared" si="6"/>
        <v>5</v>
      </c>
    </row>
    <row r="51" spans="2:11" ht="21.75">
      <c r="B51" s="278" t="s">
        <v>51</v>
      </c>
      <c r="C51" s="232">
        <f>DATE(2023,1,設定!L5)</f>
        <v>44946</v>
      </c>
      <c r="D51" s="232">
        <f>C51+1</f>
        <v>44947</v>
      </c>
      <c r="E51" s="232">
        <f>D51+1</f>
        <v>44948</v>
      </c>
      <c r="F51" s="232">
        <f t="shared" ref="F51:I51" si="7">E51+1</f>
        <v>44949</v>
      </c>
      <c r="G51" s="232">
        <f t="shared" si="7"/>
        <v>44950</v>
      </c>
      <c r="H51" s="232">
        <f t="shared" si="7"/>
        <v>44951</v>
      </c>
      <c r="I51" s="232">
        <f t="shared" si="7"/>
        <v>44952</v>
      </c>
      <c r="J51" s="269" t="s">
        <v>17</v>
      </c>
    </row>
    <row r="52" spans="2:11" ht="19.5" thickBot="1">
      <c r="B52" s="228" t="s">
        <v>50</v>
      </c>
      <c r="C52" s="233">
        <f>C51</f>
        <v>44946</v>
      </c>
      <c r="D52" s="233">
        <f t="shared" ref="D52:J52" si="8">D51</f>
        <v>44947</v>
      </c>
      <c r="E52" s="233">
        <f t="shared" si="8"/>
        <v>44948</v>
      </c>
      <c r="F52" s="233">
        <f t="shared" si="8"/>
        <v>44949</v>
      </c>
      <c r="G52" s="233">
        <f t="shared" si="8"/>
        <v>44950</v>
      </c>
      <c r="H52" s="233">
        <f t="shared" si="8"/>
        <v>44951</v>
      </c>
      <c r="I52" s="233">
        <f t="shared" si="8"/>
        <v>44952</v>
      </c>
      <c r="J52" s="270" t="str">
        <f t="shared" si="8"/>
        <v>合計</v>
      </c>
    </row>
    <row r="53" spans="2:11">
      <c r="B53" s="229">
        <f>設定!J5</f>
        <v>0</v>
      </c>
      <c r="C53" s="234"/>
      <c r="D53" s="234"/>
      <c r="E53" s="234"/>
      <c r="F53" s="234"/>
      <c r="G53" s="234"/>
      <c r="H53" s="234"/>
      <c r="I53" s="234"/>
      <c r="J53" s="271">
        <f>SUM(C53:I53)</f>
        <v>0</v>
      </c>
    </row>
    <row r="54" spans="2:11">
      <c r="B54" s="230">
        <f>設定!J6</f>
        <v>0</v>
      </c>
      <c r="C54" s="235"/>
      <c r="D54" s="235"/>
      <c r="E54" s="235"/>
      <c r="F54" s="235"/>
      <c r="G54" s="235"/>
      <c r="H54" s="235"/>
      <c r="I54" s="235"/>
      <c r="J54" s="272">
        <f t="shared" ref="J54:J62" si="9">SUM(C54:I54)</f>
        <v>0</v>
      </c>
    </row>
    <row r="55" spans="2:11">
      <c r="B55" s="231">
        <f>設定!J7</f>
        <v>0</v>
      </c>
      <c r="C55" s="236"/>
      <c r="D55" s="236"/>
      <c r="E55" s="236"/>
      <c r="F55" s="236"/>
      <c r="G55" s="236"/>
      <c r="H55" s="236"/>
      <c r="I55" s="236"/>
      <c r="J55" s="273">
        <f t="shared" si="9"/>
        <v>0</v>
      </c>
    </row>
    <row r="56" spans="2:11">
      <c r="B56" s="230">
        <f>設定!J8</f>
        <v>0</v>
      </c>
      <c r="C56" s="235"/>
      <c r="D56" s="235"/>
      <c r="E56" s="235"/>
      <c r="F56" s="235"/>
      <c r="G56" s="235"/>
      <c r="H56" s="235"/>
      <c r="I56" s="235"/>
      <c r="J56" s="272">
        <f t="shared" si="9"/>
        <v>0</v>
      </c>
    </row>
    <row r="57" spans="2:11">
      <c r="B57" s="231">
        <f>設定!J9</f>
        <v>0</v>
      </c>
      <c r="C57" s="236"/>
      <c r="D57" s="236"/>
      <c r="E57" s="236"/>
      <c r="F57" s="236"/>
      <c r="G57" s="236"/>
      <c r="H57" s="236"/>
      <c r="I57" s="236"/>
      <c r="J57" s="273">
        <f t="shared" si="9"/>
        <v>0</v>
      </c>
    </row>
    <row r="58" spans="2:11">
      <c r="B58" s="230">
        <f>設定!J10</f>
        <v>0</v>
      </c>
      <c r="C58" s="235"/>
      <c r="D58" s="235"/>
      <c r="E58" s="235"/>
      <c r="F58" s="235"/>
      <c r="G58" s="235"/>
      <c r="H58" s="235"/>
      <c r="I58" s="235"/>
      <c r="J58" s="272">
        <f t="shared" si="9"/>
        <v>0</v>
      </c>
    </row>
    <row r="59" spans="2:11">
      <c r="B59" s="229">
        <f>設定!J11</f>
        <v>0</v>
      </c>
      <c r="C59" s="234"/>
      <c r="D59" s="234"/>
      <c r="E59" s="234"/>
      <c r="F59" s="234"/>
      <c r="G59" s="234"/>
      <c r="H59" s="234"/>
      <c r="I59" s="234"/>
      <c r="J59" s="271">
        <f t="shared" si="9"/>
        <v>0</v>
      </c>
    </row>
    <row r="60" spans="2:11">
      <c r="B60" s="240">
        <f>設定!J12</f>
        <v>0</v>
      </c>
      <c r="C60" s="235"/>
      <c r="D60" s="235"/>
      <c r="E60" s="235"/>
      <c r="F60" s="235"/>
      <c r="G60" s="235"/>
      <c r="H60" s="235"/>
      <c r="I60" s="235"/>
      <c r="J60" s="274">
        <f t="shared" si="9"/>
        <v>0</v>
      </c>
    </row>
    <row r="61" spans="2:11">
      <c r="B61" s="241">
        <f>設定!J13</f>
        <v>0</v>
      </c>
      <c r="C61" s="236"/>
      <c r="D61" s="236"/>
      <c r="E61" s="236"/>
      <c r="F61" s="236"/>
      <c r="G61" s="236"/>
      <c r="H61" s="236"/>
      <c r="I61" s="236"/>
      <c r="J61" s="275">
        <f>SUM(C61:I61)</f>
        <v>0</v>
      </c>
    </row>
    <row r="62" spans="2:11">
      <c r="B62" s="240">
        <f>設定!J14</f>
        <v>0</v>
      </c>
      <c r="C62" s="235"/>
      <c r="D62" s="235"/>
      <c r="E62" s="235"/>
      <c r="F62" s="235"/>
      <c r="G62" s="235"/>
      <c r="H62" s="235"/>
      <c r="I62" s="235"/>
      <c r="J62" s="274">
        <f t="shared" si="9"/>
        <v>0</v>
      </c>
    </row>
    <row r="63" spans="2:11" ht="19.5" thickBot="1">
      <c r="B63" s="238" t="s">
        <v>45</v>
      </c>
      <c r="C63" s="239"/>
      <c r="D63" s="239"/>
      <c r="E63" s="239"/>
      <c r="F63" s="239"/>
      <c r="G63" s="239"/>
      <c r="H63" s="239"/>
      <c r="I63" s="239"/>
      <c r="J63" s="276"/>
    </row>
    <row r="64" spans="2:11" ht="19.5" thickBot="1">
      <c r="B64" s="237" t="s">
        <v>17</v>
      </c>
      <c r="C64" s="261">
        <f>SUM(C53:C62)</f>
        <v>0</v>
      </c>
      <c r="D64" s="261">
        <f>SUM(D53:D62)</f>
        <v>0</v>
      </c>
      <c r="E64" s="261">
        <f t="shared" ref="E64:J64" si="10">SUM(E53:E62)</f>
        <v>0</v>
      </c>
      <c r="F64" s="261">
        <f>SUM(F53:F62)</f>
        <v>0</v>
      </c>
      <c r="G64" s="261">
        <f t="shared" si="10"/>
        <v>0</v>
      </c>
      <c r="H64" s="261">
        <f>SUM(H53:H62)</f>
        <v>0</v>
      </c>
      <c r="I64" s="261">
        <f t="shared" si="10"/>
        <v>0</v>
      </c>
      <c r="J64" s="262">
        <f t="shared" si="10"/>
        <v>0</v>
      </c>
    </row>
    <row r="65" spans="2:10" ht="8.25" customHeight="1" thickBot="1">
      <c r="B65" s="247">
        <v>1</v>
      </c>
      <c r="C65" s="120">
        <f>WEEKDAY(C66)</f>
        <v>6</v>
      </c>
      <c r="D65" s="120">
        <f t="shared" ref="D65:I65" si="11">WEEKDAY(D66)</f>
        <v>7</v>
      </c>
      <c r="E65" s="120">
        <f t="shared" si="11"/>
        <v>1</v>
      </c>
      <c r="F65" s="120">
        <f t="shared" si="11"/>
        <v>2</v>
      </c>
      <c r="G65" s="120">
        <f t="shared" si="11"/>
        <v>3</v>
      </c>
      <c r="H65" s="120">
        <f t="shared" si="11"/>
        <v>4</v>
      </c>
      <c r="I65" s="120">
        <f t="shared" si="11"/>
        <v>5</v>
      </c>
      <c r="J65" s="277"/>
    </row>
    <row r="66" spans="2:10" ht="21.75">
      <c r="B66" s="252" t="s">
        <v>51</v>
      </c>
      <c r="C66" s="259">
        <f>I51+1</f>
        <v>44953</v>
      </c>
      <c r="D66" s="259">
        <f t="shared" ref="D66:I66" si="12">C66+1</f>
        <v>44954</v>
      </c>
      <c r="E66" s="259">
        <f t="shared" si="12"/>
        <v>44955</v>
      </c>
      <c r="F66" s="259">
        <f t="shared" si="12"/>
        <v>44956</v>
      </c>
      <c r="G66" s="259">
        <f t="shared" si="12"/>
        <v>44957</v>
      </c>
      <c r="H66" s="259">
        <f t="shared" si="12"/>
        <v>44958</v>
      </c>
      <c r="I66" s="259">
        <f t="shared" si="12"/>
        <v>44959</v>
      </c>
      <c r="J66" s="269" t="s">
        <v>17</v>
      </c>
    </row>
    <row r="67" spans="2:10" ht="19.5" thickBot="1">
      <c r="B67" s="228" t="s">
        <v>50</v>
      </c>
      <c r="C67" s="260">
        <f t="shared" ref="C67:J67" si="13">C66</f>
        <v>44953</v>
      </c>
      <c r="D67" s="260">
        <f t="shared" si="13"/>
        <v>44954</v>
      </c>
      <c r="E67" s="260">
        <f t="shared" si="13"/>
        <v>44955</v>
      </c>
      <c r="F67" s="260">
        <f t="shared" si="13"/>
        <v>44956</v>
      </c>
      <c r="G67" s="260">
        <f t="shared" si="13"/>
        <v>44957</v>
      </c>
      <c r="H67" s="260">
        <f t="shared" si="13"/>
        <v>44958</v>
      </c>
      <c r="I67" s="260">
        <f t="shared" si="13"/>
        <v>44959</v>
      </c>
      <c r="J67" s="270" t="str">
        <f t="shared" si="13"/>
        <v>合計</v>
      </c>
    </row>
    <row r="68" spans="2:10">
      <c r="B68" s="229">
        <f>設定!J5</f>
        <v>0</v>
      </c>
      <c r="C68" s="234"/>
      <c r="D68" s="234"/>
      <c r="E68" s="234"/>
      <c r="F68" s="234"/>
      <c r="G68" s="234"/>
      <c r="H68" s="234"/>
      <c r="I68" s="234"/>
      <c r="J68" s="271">
        <f>SUM(C68:I68)</f>
        <v>0</v>
      </c>
    </row>
    <row r="69" spans="2:10">
      <c r="B69" s="230">
        <f>設定!J6</f>
        <v>0</v>
      </c>
      <c r="C69" s="235"/>
      <c r="D69" s="235"/>
      <c r="E69" s="235"/>
      <c r="F69" s="235"/>
      <c r="G69" s="235"/>
      <c r="H69" s="235"/>
      <c r="I69" s="235"/>
      <c r="J69" s="272">
        <f t="shared" ref="J69:J77" si="14">SUM(C69:I69)</f>
        <v>0</v>
      </c>
    </row>
    <row r="70" spans="2:10">
      <c r="B70" s="231">
        <f>設定!J7</f>
        <v>0</v>
      </c>
      <c r="C70" s="236"/>
      <c r="D70" s="236"/>
      <c r="E70" s="236"/>
      <c r="F70" s="236"/>
      <c r="G70" s="236"/>
      <c r="H70" s="236"/>
      <c r="I70" s="236"/>
      <c r="J70" s="273">
        <f t="shared" si="14"/>
        <v>0</v>
      </c>
    </row>
    <row r="71" spans="2:10">
      <c r="B71" s="230">
        <f>設定!J8</f>
        <v>0</v>
      </c>
      <c r="C71" s="235"/>
      <c r="D71" s="235"/>
      <c r="E71" s="235"/>
      <c r="F71" s="235"/>
      <c r="G71" s="235"/>
      <c r="H71" s="235"/>
      <c r="I71" s="235"/>
      <c r="J71" s="272">
        <f t="shared" si="14"/>
        <v>0</v>
      </c>
    </row>
    <row r="72" spans="2:10">
      <c r="B72" s="231">
        <f>設定!J9</f>
        <v>0</v>
      </c>
      <c r="C72" s="236"/>
      <c r="D72" s="236"/>
      <c r="E72" s="236"/>
      <c r="F72" s="236"/>
      <c r="G72" s="236"/>
      <c r="H72" s="236"/>
      <c r="I72" s="236"/>
      <c r="J72" s="273">
        <f t="shared" si="14"/>
        <v>0</v>
      </c>
    </row>
    <row r="73" spans="2:10">
      <c r="B73" s="230">
        <f>設定!J10</f>
        <v>0</v>
      </c>
      <c r="C73" s="235"/>
      <c r="D73" s="235"/>
      <c r="E73" s="235"/>
      <c r="F73" s="235"/>
      <c r="G73" s="235"/>
      <c r="H73" s="235"/>
      <c r="I73" s="235"/>
      <c r="J73" s="272">
        <f t="shared" si="14"/>
        <v>0</v>
      </c>
    </row>
    <row r="74" spans="2:10">
      <c r="B74" s="229">
        <f>設定!J11</f>
        <v>0</v>
      </c>
      <c r="C74" s="234"/>
      <c r="D74" s="234"/>
      <c r="E74" s="234"/>
      <c r="F74" s="234"/>
      <c r="G74" s="234"/>
      <c r="H74" s="234"/>
      <c r="I74" s="234"/>
      <c r="J74" s="271">
        <f t="shared" si="14"/>
        <v>0</v>
      </c>
    </row>
    <row r="75" spans="2:10">
      <c r="B75" s="240">
        <f>設定!J12</f>
        <v>0</v>
      </c>
      <c r="C75" s="235"/>
      <c r="D75" s="235"/>
      <c r="E75" s="235"/>
      <c r="F75" s="235"/>
      <c r="G75" s="235"/>
      <c r="H75" s="235"/>
      <c r="I75" s="235"/>
      <c r="J75" s="274">
        <f t="shared" si="14"/>
        <v>0</v>
      </c>
    </row>
    <row r="76" spans="2:10">
      <c r="B76" s="241">
        <f>設定!J13</f>
        <v>0</v>
      </c>
      <c r="C76" s="236"/>
      <c r="D76" s="236"/>
      <c r="E76" s="236"/>
      <c r="F76" s="236"/>
      <c r="G76" s="236"/>
      <c r="H76" s="236"/>
      <c r="I76" s="236"/>
      <c r="J76" s="275">
        <f t="shared" si="14"/>
        <v>0</v>
      </c>
    </row>
    <row r="77" spans="2:10">
      <c r="B77" s="240">
        <f>設定!J14</f>
        <v>0</v>
      </c>
      <c r="C77" s="235"/>
      <c r="D77" s="235"/>
      <c r="E77" s="235"/>
      <c r="F77" s="235"/>
      <c r="G77" s="235"/>
      <c r="H77" s="235"/>
      <c r="I77" s="235"/>
      <c r="J77" s="274">
        <f t="shared" si="14"/>
        <v>0</v>
      </c>
    </row>
    <row r="78" spans="2:10" ht="19.5" thickBot="1">
      <c r="B78" s="238" t="s">
        <v>45</v>
      </c>
      <c r="C78" s="239"/>
      <c r="D78" s="239"/>
      <c r="E78" s="239"/>
      <c r="F78" s="239"/>
      <c r="G78" s="239"/>
      <c r="H78" s="239"/>
      <c r="I78" s="239"/>
      <c r="J78" s="276"/>
    </row>
    <row r="79" spans="2:10" ht="19.5" thickBot="1">
      <c r="B79" s="237" t="s">
        <v>17</v>
      </c>
      <c r="C79" s="261">
        <f>SUM(C68:C77)</f>
        <v>0</v>
      </c>
      <c r="D79" s="261">
        <f t="shared" ref="D79:J79" si="15">SUM(D68:D77)</f>
        <v>0</v>
      </c>
      <c r="E79" s="261">
        <f t="shared" si="15"/>
        <v>0</v>
      </c>
      <c r="F79" s="261">
        <f t="shared" si="15"/>
        <v>0</v>
      </c>
      <c r="G79" s="261">
        <f t="shared" si="15"/>
        <v>0</v>
      </c>
      <c r="H79" s="261">
        <f t="shared" si="15"/>
        <v>0</v>
      </c>
      <c r="I79" s="261">
        <f t="shared" si="15"/>
        <v>0</v>
      </c>
      <c r="J79" s="262">
        <f t="shared" si="15"/>
        <v>0</v>
      </c>
    </row>
    <row r="80" spans="2:10" ht="7.5" customHeight="1" thickBot="1">
      <c r="B80" s="247">
        <v>1</v>
      </c>
      <c r="C80" s="120">
        <f>WEEKDAY(C81)</f>
        <v>6</v>
      </c>
      <c r="D80" s="120">
        <f t="shared" ref="D80:I80" si="16">WEEKDAY(D81)</f>
        <v>7</v>
      </c>
      <c r="E80" s="120">
        <f t="shared" si="16"/>
        <v>1</v>
      </c>
      <c r="F80" s="120">
        <f t="shared" si="16"/>
        <v>2</v>
      </c>
      <c r="G80" s="120">
        <f t="shared" si="16"/>
        <v>3</v>
      </c>
      <c r="H80" s="120">
        <f t="shared" si="16"/>
        <v>4</v>
      </c>
      <c r="I80" s="120">
        <f t="shared" si="16"/>
        <v>5</v>
      </c>
      <c r="J80" s="277"/>
    </row>
    <row r="81" spans="2:10" ht="21.75">
      <c r="B81" s="252" t="s">
        <v>51</v>
      </c>
      <c r="C81" s="259">
        <f>I66+1</f>
        <v>44960</v>
      </c>
      <c r="D81" s="259">
        <f t="shared" ref="D81:I81" si="17">C81+1</f>
        <v>44961</v>
      </c>
      <c r="E81" s="259">
        <f t="shared" si="17"/>
        <v>44962</v>
      </c>
      <c r="F81" s="259">
        <f t="shared" si="17"/>
        <v>44963</v>
      </c>
      <c r="G81" s="259">
        <f t="shared" si="17"/>
        <v>44964</v>
      </c>
      <c r="H81" s="259">
        <f t="shared" si="17"/>
        <v>44965</v>
      </c>
      <c r="I81" s="259">
        <f t="shared" si="17"/>
        <v>44966</v>
      </c>
      <c r="J81" s="269" t="s">
        <v>17</v>
      </c>
    </row>
    <row r="82" spans="2:10" ht="19.5" thickBot="1">
      <c r="B82" s="228" t="s">
        <v>50</v>
      </c>
      <c r="C82" s="260">
        <f t="shared" ref="C82:J82" si="18">C81</f>
        <v>44960</v>
      </c>
      <c r="D82" s="260">
        <f t="shared" si="18"/>
        <v>44961</v>
      </c>
      <c r="E82" s="260">
        <f t="shared" si="18"/>
        <v>44962</v>
      </c>
      <c r="F82" s="260">
        <f t="shared" si="18"/>
        <v>44963</v>
      </c>
      <c r="G82" s="260">
        <f t="shared" si="18"/>
        <v>44964</v>
      </c>
      <c r="H82" s="260">
        <f t="shared" si="18"/>
        <v>44965</v>
      </c>
      <c r="I82" s="260">
        <f t="shared" si="18"/>
        <v>44966</v>
      </c>
      <c r="J82" s="270" t="str">
        <f t="shared" si="18"/>
        <v>合計</v>
      </c>
    </row>
    <row r="83" spans="2:10">
      <c r="B83" s="229">
        <f>設定!J5</f>
        <v>0</v>
      </c>
      <c r="C83" s="234"/>
      <c r="D83" s="234"/>
      <c r="E83" s="234"/>
      <c r="F83" s="234"/>
      <c r="G83" s="234"/>
      <c r="H83" s="234"/>
      <c r="I83" s="234"/>
      <c r="J83" s="271">
        <f>SUM(C83:I83)</f>
        <v>0</v>
      </c>
    </row>
    <row r="84" spans="2:10">
      <c r="B84" s="230">
        <f>設定!J6</f>
        <v>0</v>
      </c>
      <c r="C84" s="235"/>
      <c r="D84" s="235"/>
      <c r="E84" s="235"/>
      <c r="F84" s="235"/>
      <c r="G84" s="235"/>
      <c r="H84" s="235"/>
      <c r="I84" s="235"/>
      <c r="J84" s="272">
        <f t="shared" ref="J84:J92" si="19">SUM(C84:I84)</f>
        <v>0</v>
      </c>
    </row>
    <row r="85" spans="2:10">
      <c r="B85" s="231">
        <f>設定!J7</f>
        <v>0</v>
      </c>
      <c r="C85" s="236"/>
      <c r="D85" s="236"/>
      <c r="E85" s="236"/>
      <c r="F85" s="236"/>
      <c r="G85" s="236"/>
      <c r="H85" s="236"/>
      <c r="I85" s="236"/>
      <c r="J85" s="273">
        <f t="shared" si="19"/>
        <v>0</v>
      </c>
    </row>
    <row r="86" spans="2:10">
      <c r="B86" s="230">
        <f>設定!J8</f>
        <v>0</v>
      </c>
      <c r="C86" s="235"/>
      <c r="D86" s="235"/>
      <c r="E86" s="235"/>
      <c r="F86" s="235"/>
      <c r="G86" s="235"/>
      <c r="H86" s="235"/>
      <c r="I86" s="235"/>
      <c r="J86" s="272">
        <f t="shared" si="19"/>
        <v>0</v>
      </c>
    </row>
    <row r="87" spans="2:10">
      <c r="B87" s="231">
        <f>設定!J9</f>
        <v>0</v>
      </c>
      <c r="C87" s="236"/>
      <c r="D87" s="236"/>
      <c r="E87" s="236"/>
      <c r="F87" s="236"/>
      <c r="G87" s="236"/>
      <c r="H87" s="236"/>
      <c r="I87" s="236"/>
      <c r="J87" s="273">
        <f t="shared" si="19"/>
        <v>0</v>
      </c>
    </row>
    <row r="88" spans="2:10">
      <c r="B88" s="230">
        <f>設定!J10</f>
        <v>0</v>
      </c>
      <c r="C88" s="235"/>
      <c r="D88" s="235"/>
      <c r="E88" s="235"/>
      <c r="F88" s="235"/>
      <c r="G88" s="235"/>
      <c r="H88" s="235"/>
      <c r="I88" s="235"/>
      <c r="J88" s="272">
        <f t="shared" si="19"/>
        <v>0</v>
      </c>
    </row>
    <row r="89" spans="2:10">
      <c r="B89" s="229">
        <f>設定!J11</f>
        <v>0</v>
      </c>
      <c r="C89" s="234"/>
      <c r="D89" s="234"/>
      <c r="E89" s="234"/>
      <c r="F89" s="234"/>
      <c r="G89" s="234"/>
      <c r="H89" s="234"/>
      <c r="I89" s="234"/>
      <c r="J89" s="271">
        <f t="shared" si="19"/>
        <v>0</v>
      </c>
    </row>
    <row r="90" spans="2:10">
      <c r="B90" s="240">
        <f>設定!J12</f>
        <v>0</v>
      </c>
      <c r="C90" s="235"/>
      <c r="D90" s="235"/>
      <c r="E90" s="235"/>
      <c r="F90" s="235"/>
      <c r="G90" s="235"/>
      <c r="H90" s="235"/>
      <c r="I90" s="235"/>
      <c r="J90" s="274">
        <f t="shared" si="19"/>
        <v>0</v>
      </c>
    </row>
    <row r="91" spans="2:10">
      <c r="B91" s="241">
        <f>設定!J13</f>
        <v>0</v>
      </c>
      <c r="C91" s="236"/>
      <c r="D91" s="236"/>
      <c r="E91" s="236"/>
      <c r="F91" s="236"/>
      <c r="G91" s="236"/>
      <c r="H91" s="236"/>
      <c r="I91" s="236"/>
      <c r="J91" s="275">
        <f t="shared" si="19"/>
        <v>0</v>
      </c>
    </row>
    <row r="92" spans="2:10">
      <c r="B92" s="240">
        <f>設定!J14</f>
        <v>0</v>
      </c>
      <c r="C92" s="235"/>
      <c r="D92" s="235"/>
      <c r="E92" s="235"/>
      <c r="F92" s="235"/>
      <c r="G92" s="235"/>
      <c r="H92" s="235"/>
      <c r="I92" s="235"/>
      <c r="J92" s="274">
        <f t="shared" si="19"/>
        <v>0</v>
      </c>
    </row>
    <row r="93" spans="2:10" ht="19.5" thickBot="1">
      <c r="B93" s="238" t="s">
        <v>45</v>
      </c>
      <c r="C93" s="239"/>
      <c r="D93" s="239"/>
      <c r="E93" s="239"/>
      <c r="F93" s="239"/>
      <c r="G93" s="239"/>
      <c r="H93" s="239"/>
      <c r="I93" s="239"/>
      <c r="J93" s="276"/>
    </row>
    <row r="94" spans="2:10" ht="19.5" thickBot="1">
      <c r="B94" s="237" t="s">
        <v>17</v>
      </c>
      <c r="C94" s="261">
        <f>SUM(C83:C92)</f>
        <v>0</v>
      </c>
      <c r="D94" s="261">
        <f t="shared" ref="D94:J94" si="20">SUM(D83:D92)</f>
        <v>0</v>
      </c>
      <c r="E94" s="261">
        <f t="shared" si="20"/>
        <v>0</v>
      </c>
      <c r="F94" s="261">
        <f t="shared" si="20"/>
        <v>0</v>
      </c>
      <c r="G94" s="261">
        <f t="shared" si="20"/>
        <v>0</v>
      </c>
      <c r="H94" s="261">
        <f t="shared" si="20"/>
        <v>0</v>
      </c>
      <c r="I94" s="261">
        <f t="shared" si="20"/>
        <v>0</v>
      </c>
      <c r="J94" s="262">
        <f t="shared" si="20"/>
        <v>0</v>
      </c>
    </row>
    <row r="95" spans="2:10" ht="8.25" customHeight="1" thickBot="1">
      <c r="B95" s="247">
        <v>1</v>
      </c>
      <c r="C95" s="120">
        <f>WEEKDAY(C96)</f>
        <v>6</v>
      </c>
      <c r="D95" s="120">
        <f t="shared" ref="D95:I95" si="21">WEEKDAY(D96)</f>
        <v>7</v>
      </c>
      <c r="E95" s="120">
        <f t="shared" si="21"/>
        <v>1</v>
      </c>
      <c r="F95" s="120">
        <f t="shared" si="21"/>
        <v>2</v>
      </c>
      <c r="G95" s="120">
        <f t="shared" si="21"/>
        <v>3</v>
      </c>
      <c r="H95" s="120">
        <f t="shared" si="21"/>
        <v>4</v>
      </c>
      <c r="I95" s="120">
        <f t="shared" si="21"/>
        <v>5</v>
      </c>
      <c r="J95" s="277"/>
    </row>
    <row r="96" spans="2:10" ht="21.75">
      <c r="B96" s="252" t="s">
        <v>51</v>
      </c>
      <c r="C96" s="259">
        <f>I81+1</f>
        <v>44967</v>
      </c>
      <c r="D96" s="259">
        <f t="shared" ref="D96:I96" si="22">C96+1</f>
        <v>44968</v>
      </c>
      <c r="E96" s="259">
        <f t="shared" si="22"/>
        <v>44969</v>
      </c>
      <c r="F96" s="259">
        <f t="shared" si="22"/>
        <v>44970</v>
      </c>
      <c r="G96" s="259">
        <f t="shared" si="22"/>
        <v>44971</v>
      </c>
      <c r="H96" s="259">
        <f t="shared" si="22"/>
        <v>44972</v>
      </c>
      <c r="I96" s="259">
        <f t="shared" si="22"/>
        <v>44973</v>
      </c>
      <c r="J96" s="269" t="s">
        <v>17</v>
      </c>
    </row>
    <row r="97" spans="2:10" ht="19.5" thickBot="1">
      <c r="B97" s="228" t="s">
        <v>50</v>
      </c>
      <c r="C97" s="260">
        <f t="shared" ref="C97:J97" si="23">C96</f>
        <v>44967</v>
      </c>
      <c r="D97" s="260">
        <f t="shared" si="23"/>
        <v>44968</v>
      </c>
      <c r="E97" s="260">
        <f t="shared" si="23"/>
        <v>44969</v>
      </c>
      <c r="F97" s="260">
        <f t="shared" si="23"/>
        <v>44970</v>
      </c>
      <c r="G97" s="260">
        <f t="shared" si="23"/>
        <v>44971</v>
      </c>
      <c r="H97" s="260">
        <f t="shared" si="23"/>
        <v>44972</v>
      </c>
      <c r="I97" s="260">
        <f t="shared" si="23"/>
        <v>44973</v>
      </c>
      <c r="J97" s="270" t="str">
        <f t="shared" si="23"/>
        <v>合計</v>
      </c>
    </row>
    <row r="98" spans="2:10">
      <c r="B98" s="229">
        <f>設定!J5</f>
        <v>0</v>
      </c>
      <c r="C98" s="234"/>
      <c r="D98" s="234"/>
      <c r="E98" s="234"/>
      <c r="F98" s="234"/>
      <c r="G98" s="234"/>
      <c r="H98" s="234"/>
      <c r="I98" s="234"/>
      <c r="J98" s="271">
        <f>SUM(C98:I98)</f>
        <v>0</v>
      </c>
    </row>
    <row r="99" spans="2:10">
      <c r="B99" s="230">
        <f>設定!J6</f>
        <v>0</v>
      </c>
      <c r="C99" s="235"/>
      <c r="D99" s="235"/>
      <c r="E99" s="235"/>
      <c r="F99" s="235"/>
      <c r="G99" s="235"/>
      <c r="H99" s="235"/>
      <c r="I99" s="235"/>
      <c r="J99" s="272">
        <f t="shared" ref="J99:J107" si="24">SUM(C99:I99)</f>
        <v>0</v>
      </c>
    </row>
    <row r="100" spans="2:10">
      <c r="B100" s="231">
        <f>設定!J7</f>
        <v>0</v>
      </c>
      <c r="C100" s="236"/>
      <c r="D100" s="236"/>
      <c r="E100" s="236"/>
      <c r="F100" s="236"/>
      <c r="G100" s="236"/>
      <c r="H100" s="236"/>
      <c r="I100" s="236"/>
      <c r="J100" s="273">
        <f t="shared" si="24"/>
        <v>0</v>
      </c>
    </row>
    <row r="101" spans="2:10">
      <c r="B101" s="230">
        <f>設定!J8</f>
        <v>0</v>
      </c>
      <c r="C101" s="235"/>
      <c r="D101" s="235"/>
      <c r="E101" s="235"/>
      <c r="F101" s="235"/>
      <c r="G101" s="235"/>
      <c r="H101" s="235"/>
      <c r="I101" s="235"/>
      <c r="J101" s="272">
        <f t="shared" si="24"/>
        <v>0</v>
      </c>
    </row>
    <row r="102" spans="2:10">
      <c r="B102" s="231">
        <f>設定!J9</f>
        <v>0</v>
      </c>
      <c r="C102" s="236"/>
      <c r="D102" s="236"/>
      <c r="E102" s="236"/>
      <c r="F102" s="236"/>
      <c r="G102" s="236"/>
      <c r="H102" s="236"/>
      <c r="I102" s="236"/>
      <c r="J102" s="273">
        <f t="shared" si="24"/>
        <v>0</v>
      </c>
    </row>
    <row r="103" spans="2:10">
      <c r="B103" s="230">
        <f>設定!J10</f>
        <v>0</v>
      </c>
      <c r="C103" s="235"/>
      <c r="D103" s="235"/>
      <c r="E103" s="235"/>
      <c r="F103" s="235"/>
      <c r="G103" s="235"/>
      <c r="H103" s="235"/>
      <c r="I103" s="235"/>
      <c r="J103" s="272">
        <f t="shared" si="24"/>
        <v>0</v>
      </c>
    </row>
    <row r="104" spans="2:10">
      <c r="B104" s="229">
        <f>設定!J11</f>
        <v>0</v>
      </c>
      <c r="C104" s="234"/>
      <c r="D104" s="234"/>
      <c r="E104" s="234"/>
      <c r="F104" s="234"/>
      <c r="G104" s="234"/>
      <c r="H104" s="234"/>
      <c r="I104" s="234"/>
      <c r="J104" s="271">
        <f t="shared" si="24"/>
        <v>0</v>
      </c>
    </row>
    <row r="105" spans="2:10">
      <c r="B105" s="240">
        <f>設定!J12</f>
        <v>0</v>
      </c>
      <c r="C105" s="235"/>
      <c r="D105" s="235"/>
      <c r="E105" s="235"/>
      <c r="F105" s="235"/>
      <c r="G105" s="235"/>
      <c r="H105" s="235"/>
      <c r="I105" s="235"/>
      <c r="J105" s="274">
        <f t="shared" si="24"/>
        <v>0</v>
      </c>
    </row>
    <row r="106" spans="2:10">
      <c r="B106" s="241">
        <f>設定!J13</f>
        <v>0</v>
      </c>
      <c r="C106" s="236"/>
      <c r="D106" s="236"/>
      <c r="E106" s="236"/>
      <c r="F106" s="236"/>
      <c r="G106" s="236"/>
      <c r="H106" s="236"/>
      <c r="I106" s="236"/>
      <c r="J106" s="275">
        <f t="shared" si="24"/>
        <v>0</v>
      </c>
    </row>
    <row r="107" spans="2:10">
      <c r="B107" s="240">
        <f>設定!J14</f>
        <v>0</v>
      </c>
      <c r="C107" s="235"/>
      <c r="D107" s="235"/>
      <c r="E107" s="235"/>
      <c r="F107" s="235"/>
      <c r="G107" s="235"/>
      <c r="H107" s="235"/>
      <c r="I107" s="235"/>
      <c r="J107" s="274">
        <f t="shared" si="24"/>
        <v>0</v>
      </c>
    </row>
    <row r="108" spans="2:10" ht="19.5" thickBot="1">
      <c r="B108" s="238" t="s">
        <v>45</v>
      </c>
      <c r="C108" s="239"/>
      <c r="D108" s="239"/>
      <c r="E108" s="239"/>
      <c r="F108" s="239"/>
      <c r="G108" s="239"/>
      <c r="H108" s="239"/>
      <c r="I108" s="239"/>
      <c r="J108" s="276"/>
    </row>
    <row r="109" spans="2:10" ht="19.5" thickBot="1">
      <c r="B109" s="237" t="s">
        <v>17</v>
      </c>
      <c r="C109" s="261">
        <f>SUM(C98:C107)</f>
        <v>0</v>
      </c>
      <c r="D109" s="261">
        <f t="shared" ref="D109:J109" si="25">SUM(D98:D107)</f>
        <v>0</v>
      </c>
      <c r="E109" s="261">
        <f t="shared" si="25"/>
        <v>0</v>
      </c>
      <c r="F109" s="261">
        <f t="shared" si="25"/>
        <v>0</v>
      </c>
      <c r="G109" s="261">
        <f t="shared" si="25"/>
        <v>0</v>
      </c>
      <c r="H109" s="261">
        <f t="shared" si="25"/>
        <v>0</v>
      </c>
      <c r="I109" s="261">
        <f t="shared" si="25"/>
        <v>0</v>
      </c>
      <c r="J109" s="262">
        <f t="shared" si="25"/>
        <v>0</v>
      </c>
    </row>
    <row r="110" spans="2:10" ht="8.25" customHeight="1" thickBot="1">
      <c r="B110" s="247">
        <v>1</v>
      </c>
      <c r="C110" s="120">
        <f>WEEKDAY(C111)</f>
        <v>6</v>
      </c>
      <c r="D110" s="120">
        <f t="shared" ref="D110:E110" si="26">WEEKDAY(D111)</f>
        <v>7</v>
      </c>
      <c r="E110" s="120">
        <f t="shared" si="26"/>
        <v>1</v>
      </c>
      <c r="F110" s="120"/>
      <c r="G110" s="120"/>
      <c r="H110" s="120"/>
      <c r="I110" s="120"/>
      <c r="J110" s="277"/>
    </row>
    <row r="111" spans="2:10" ht="21.75">
      <c r="B111" s="252" t="s">
        <v>51</v>
      </c>
      <c r="C111" s="259">
        <f>I96+1</f>
        <v>44974</v>
      </c>
      <c r="D111" s="259">
        <f t="shared" ref="D111:E111" si="27">C111+1</f>
        <v>44975</v>
      </c>
      <c r="E111" s="259">
        <f t="shared" si="27"/>
        <v>44976</v>
      </c>
      <c r="F111" s="259"/>
      <c r="G111" s="259"/>
      <c r="H111" s="259"/>
      <c r="I111" s="259"/>
      <c r="J111" s="269" t="s">
        <v>17</v>
      </c>
    </row>
    <row r="112" spans="2:10" ht="19.5" thickBot="1">
      <c r="B112" s="228" t="s">
        <v>50</v>
      </c>
      <c r="C112" s="260">
        <f t="shared" ref="C112:E112" si="28">C111</f>
        <v>44974</v>
      </c>
      <c r="D112" s="260">
        <f t="shared" si="28"/>
        <v>44975</v>
      </c>
      <c r="E112" s="260">
        <f t="shared" si="28"/>
        <v>44976</v>
      </c>
      <c r="F112" s="260"/>
      <c r="G112" s="260"/>
      <c r="H112" s="260"/>
      <c r="I112" s="260"/>
      <c r="J112" s="270" t="str">
        <f t="shared" ref="J112" si="29">J111</f>
        <v>合計</v>
      </c>
    </row>
    <row r="113" spans="2:10">
      <c r="B113" s="229">
        <f>設定!J5</f>
        <v>0</v>
      </c>
      <c r="C113" s="234"/>
      <c r="D113" s="234"/>
      <c r="E113" s="234"/>
      <c r="F113" s="234"/>
      <c r="G113" s="234"/>
      <c r="H113" s="234"/>
      <c r="I113" s="234"/>
      <c r="J113" s="271">
        <f>SUM(C113:I113)</f>
        <v>0</v>
      </c>
    </row>
    <row r="114" spans="2:10">
      <c r="B114" s="230">
        <f>設定!J6</f>
        <v>0</v>
      </c>
      <c r="C114" s="235"/>
      <c r="D114" s="235"/>
      <c r="E114" s="235"/>
      <c r="F114" s="235"/>
      <c r="G114" s="235"/>
      <c r="H114" s="235"/>
      <c r="I114" s="235"/>
      <c r="J114" s="272">
        <f t="shared" ref="J114:J122" si="30">SUM(C114:I114)</f>
        <v>0</v>
      </c>
    </row>
    <row r="115" spans="2:10">
      <c r="B115" s="231">
        <f>設定!J7</f>
        <v>0</v>
      </c>
      <c r="C115" s="236"/>
      <c r="D115" s="236"/>
      <c r="E115" s="236"/>
      <c r="F115" s="236"/>
      <c r="G115" s="236"/>
      <c r="H115" s="236"/>
      <c r="I115" s="236"/>
      <c r="J115" s="273">
        <f t="shared" si="30"/>
        <v>0</v>
      </c>
    </row>
    <row r="116" spans="2:10">
      <c r="B116" s="230">
        <f>設定!J8</f>
        <v>0</v>
      </c>
      <c r="C116" s="235"/>
      <c r="D116" s="235"/>
      <c r="E116" s="235"/>
      <c r="F116" s="235"/>
      <c r="G116" s="235"/>
      <c r="H116" s="235"/>
      <c r="I116" s="235"/>
      <c r="J116" s="272">
        <f t="shared" si="30"/>
        <v>0</v>
      </c>
    </row>
    <row r="117" spans="2:10">
      <c r="B117" s="231">
        <f>設定!J9</f>
        <v>0</v>
      </c>
      <c r="C117" s="236"/>
      <c r="D117" s="236"/>
      <c r="E117" s="236"/>
      <c r="F117" s="236"/>
      <c r="G117" s="236"/>
      <c r="H117" s="236"/>
      <c r="I117" s="236"/>
      <c r="J117" s="273">
        <f t="shared" si="30"/>
        <v>0</v>
      </c>
    </row>
    <row r="118" spans="2:10">
      <c r="B118" s="230">
        <f>設定!J10</f>
        <v>0</v>
      </c>
      <c r="C118" s="235"/>
      <c r="D118" s="235"/>
      <c r="E118" s="235"/>
      <c r="F118" s="235"/>
      <c r="G118" s="235"/>
      <c r="H118" s="235"/>
      <c r="I118" s="235"/>
      <c r="J118" s="272">
        <f t="shared" si="30"/>
        <v>0</v>
      </c>
    </row>
    <row r="119" spans="2:10">
      <c r="B119" s="229">
        <f>設定!J11</f>
        <v>0</v>
      </c>
      <c r="C119" s="234"/>
      <c r="D119" s="234"/>
      <c r="E119" s="234"/>
      <c r="F119" s="234"/>
      <c r="G119" s="234"/>
      <c r="H119" s="234"/>
      <c r="I119" s="234"/>
      <c r="J119" s="271">
        <f t="shared" si="30"/>
        <v>0</v>
      </c>
    </row>
    <row r="120" spans="2:10">
      <c r="B120" s="240">
        <f>設定!J12</f>
        <v>0</v>
      </c>
      <c r="C120" s="235"/>
      <c r="D120" s="235"/>
      <c r="E120" s="235"/>
      <c r="F120" s="235"/>
      <c r="G120" s="235"/>
      <c r="H120" s="235"/>
      <c r="I120" s="235"/>
      <c r="J120" s="274">
        <f t="shared" si="30"/>
        <v>0</v>
      </c>
    </row>
    <row r="121" spans="2:10">
      <c r="B121" s="241">
        <f>設定!J13</f>
        <v>0</v>
      </c>
      <c r="C121" s="236"/>
      <c r="D121" s="236"/>
      <c r="E121" s="236"/>
      <c r="F121" s="236"/>
      <c r="G121" s="236"/>
      <c r="H121" s="236"/>
      <c r="I121" s="236"/>
      <c r="J121" s="275">
        <f t="shared" si="30"/>
        <v>0</v>
      </c>
    </row>
    <row r="122" spans="2:10">
      <c r="B122" s="240">
        <f>設定!J14</f>
        <v>0</v>
      </c>
      <c r="C122" s="235"/>
      <c r="D122" s="235"/>
      <c r="E122" s="235"/>
      <c r="F122" s="235"/>
      <c r="G122" s="235"/>
      <c r="H122" s="235"/>
      <c r="I122" s="235"/>
      <c r="J122" s="274">
        <f t="shared" si="30"/>
        <v>0</v>
      </c>
    </row>
    <row r="123" spans="2:10" ht="19.5" thickBot="1">
      <c r="B123" s="238" t="s">
        <v>45</v>
      </c>
      <c r="C123" s="239"/>
      <c r="D123" s="239"/>
      <c r="E123" s="239"/>
      <c r="F123" s="239"/>
      <c r="G123" s="239"/>
      <c r="H123" s="239"/>
      <c r="I123" s="239"/>
      <c r="J123" s="276"/>
    </row>
    <row r="124" spans="2:10" ht="19.5" thickBot="1">
      <c r="B124" s="237" t="s">
        <v>17</v>
      </c>
      <c r="C124" s="261">
        <f>SUM(C113:C122)</f>
        <v>0</v>
      </c>
      <c r="D124" s="261">
        <f t="shared" ref="D124:J124" si="31">SUM(D113:D122)</f>
        <v>0</v>
      </c>
      <c r="E124" s="261">
        <f t="shared" si="31"/>
        <v>0</v>
      </c>
      <c r="F124" s="261">
        <f t="shared" si="31"/>
        <v>0</v>
      </c>
      <c r="G124" s="261">
        <f t="shared" si="31"/>
        <v>0</v>
      </c>
      <c r="H124" s="261">
        <f t="shared" si="31"/>
        <v>0</v>
      </c>
      <c r="I124" s="261">
        <f t="shared" si="31"/>
        <v>0</v>
      </c>
      <c r="J124" s="262">
        <f t="shared" si="31"/>
        <v>0</v>
      </c>
    </row>
  </sheetData>
  <sheetProtection selectLockedCells="1" autoFilter="0"/>
  <autoFilter ref="B51:J124" xr:uid="{E12D2844-317F-F04B-91AA-24B1507444E2}"/>
  <mergeCells count="11">
    <mergeCell ref="C32:D32"/>
    <mergeCell ref="B34:D34"/>
    <mergeCell ref="B35:D36"/>
    <mergeCell ref="F38:K38"/>
    <mergeCell ref="B4:C4"/>
    <mergeCell ref="D4:E4"/>
    <mergeCell ref="F4:G4"/>
    <mergeCell ref="H4:I4"/>
    <mergeCell ref="J4:K4"/>
    <mergeCell ref="B18:D18"/>
    <mergeCell ref="F18:K18"/>
  </mergeCells>
  <phoneticPr fontId="1"/>
  <conditionalFormatting sqref="D37:D42 D44:D49">
    <cfRule type="cellIs" dxfId="379" priority="35" operator="equal">
      <formula>0</formula>
    </cfRule>
  </conditionalFormatting>
  <conditionalFormatting sqref="D20:D29">
    <cfRule type="cellIs" dxfId="378" priority="34" operator="equal">
      <formula>0</formula>
    </cfRule>
  </conditionalFormatting>
  <conditionalFormatting sqref="E19">
    <cfRule type="cellIs" dxfId="377" priority="33" operator="equal">
      <formula>0</formula>
    </cfRule>
  </conditionalFormatting>
  <conditionalFormatting sqref="C64:J64">
    <cfRule type="cellIs" dxfId="376" priority="31" operator="equal">
      <formula>0</formula>
    </cfRule>
    <cfRule type="cellIs" dxfId="375" priority="32" operator="equal">
      <formula>0</formula>
    </cfRule>
  </conditionalFormatting>
  <conditionalFormatting sqref="C51:J52">
    <cfRule type="expression" dxfId="374" priority="28">
      <formula>C$50=1</formula>
    </cfRule>
    <cfRule type="expression" dxfId="373" priority="29">
      <formula>C$50=7</formula>
    </cfRule>
    <cfRule type="expression" dxfId="372" priority="30">
      <formula>COUNTIF(祝日,C$51)=1</formula>
    </cfRule>
  </conditionalFormatting>
  <conditionalFormatting sqref="B613">
    <cfRule type="expression" dxfId="371" priority="27">
      <formula>$C612=1</formula>
    </cfRule>
  </conditionalFormatting>
  <conditionalFormatting sqref="J53:J62">
    <cfRule type="cellIs" dxfId="370" priority="26" operator="equal">
      <formula>0</formula>
    </cfRule>
  </conditionalFormatting>
  <conditionalFormatting sqref="C79:J79">
    <cfRule type="cellIs" dxfId="369" priority="24" operator="equal">
      <formula>0</formula>
    </cfRule>
    <cfRule type="cellIs" dxfId="368" priority="25" operator="equal">
      <formula>0</formula>
    </cfRule>
  </conditionalFormatting>
  <conditionalFormatting sqref="C66:J67">
    <cfRule type="expression" dxfId="367" priority="21">
      <formula>C$50=1</formula>
    </cfRule>
    <cfRule type="expression" dxfId="366" priority="22">
      <formula>C$50=7</formula>
    </cfRule>
    <cfRule type="expression" dxfId="365" priority="23">
      <formula>COUNTIF(祝日,C$66)=1</formula>
    </cfRule>
  </conditionalFormatting>
  <conditionalFormatting sqref="J68:J77">
    <cfRule type="cellIs" dxfId="364" priority="20" operator="equal">
      <formula>0</formula>
    </cfRule>
  </conditionalFormatting>
  <conditionalFormatting sqref="C94:J94">
    <cfRule type="cellIs" dxfId="363" priority="18" operator="equal">
      <formula>0</formula>
    </cfRule>
    <cfRule type="cellIs" dxfId="362" priority="19" operator="equal">
      <formula>0</formula>
    </cfRule>
  </conditionalFormatting>
  <conditionalFormatting sqref="C81:J82">
    <cfRule type="expression" dxfId="361" priority="15">
      <formula>C$50=1</formula>
    </cfRule>
    <cfRule type="expression" dxfId="360" priority="16">
      <formula>C$50=7</formula>
    </cfRule>
    <cfRule type="expression" dxfId="359" priority="17">
      <formula>COUNTIF(祝日,C$81)=1</formula>
    </cfRule>
  </conditionalFormatting>
  <conditionalFormatting sqref="J83:J92">
    <cfRule type="cellIs" dxfId="358" priority="14" operator="equal">
      <formula>0</formula>
    </cfRule>
  </conditionalFormatting>
  <conditionalFormatting sqref="C109:J109">
    <cfRule type="cellIs" dxfId="357" priority="12" operator="equal">
      <formula>0</formula>
    </cfRule>
    <cfRule type="cellIs" dxfId="356" priority="13" operator="equal">
      <formula>0</formula>
    </cfRule>
  </conditionalFormatting>
  <conditionalFormatting sqref="C96:J97">
    <cfRule type="expression" dxfId="355" priority="9">
      <formula>C$50=1</formula>
    </cfRule>
    <cfRule type="expression" dxfId="354" priority="10">
      <formula>C$50=7</formula>
    </cfRule>
    <cfRule type="expression" dxfId="353" priority="11">
      <formula>COUNTIF(祝日,C$96)=1</formula>
    </cfRule>
  </conditionalFormatting>
  <conditionalFormatting sqref="J98:J107">
    <cfRule type="cellIs" dxfId="352" priority="8" operator="equal">
      <formula>0</formula>
    </cfRule>
  </conditionalFormatting>
  <conditionalFormatting sqref="C124:J124">
    <cfRule type="cellIs" dxfId="351" priority="6" operator="equal">
      <formula>0</formula>
    </cfRule>
    <cfRule type="cellIs" dxfId="350" priority="7" operator="equal">
      <formula>0</formula>
    </cfRule>
  </conditionalFormatting>
  <conditionalFormatting sqref="C111:J112">
    <cfRule type="expression" dxfId="349" priority="3">
      <formula>C$50=1</formula>
    </cfRule>
    <cfRule type="expression" dxfId="348" priority="4">
      <formula>C$50=7</formula>
    </cfRule>
    <cfRule type="expression" dxfId="347" priority="5">
      <formula>COUNTIF(祝日,C$111)=1</formula>
    </cfRule>
  </conditionalFormatting>
  <conditionalFormatting sqref="J113:J122">
    <cfRule type="cellIs" dxfId="346" priority="2" operator="equal">
      <formula>0</formula>
    </cfRule>
  </conditionalFormatting>
  <conditionalFormatting sqref="C16 E16 G16 I16 K16 C30:D30 C32:D32 B35:D36">
    <cfRule type="cellIs" dxfId="345" priority="1" operator="equal">
      <formula>0</formula>
    </cfRule>
  </conditionalFormatting>
  <pageMargins left="0.25" right="0.25" top="0.75" bottom="0.75" header="0.3" footer="0.3"/>
  <pageSetup paperSize="9" scale="86" orientation="portrait" horizontalDpi="0" verticalDpi="0" r:id="rId1"/>
  <ignoredErrors>
    <ignoredError sqref="C65:I67 C72:I83 G68:I71 C90:I97 C84:D89 I84:I89 C105:I112 C98:C104 I98:I104 C120:I122 C113:C119 F113:I119 C124:I124 C123 F123:I123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5DEE7-A8A8-496E-A818-66DDCE322D10}">
  <sheetPr>
    <tabColor theme="8" tint="0.59999389629810485"/>
    <pageSetUpPr fitToPage="1"/>
  </sheetPr>
  <dimension ref="B1:K110"/>
  <sheetViews>
    <sheetView showGridLines="0" zoomScaleNormal="100" workbookViewId="0">
      <selection activeCell="A2" sqref="A2"/>
    </sheetView>
  </sheetViews>
  <sheetFormatPr defaultColWidth="11" defaultRowHeight="18.75" outlineLevelRow="1"/>
  <cols>
    <col min="1" max="1" width="4.125" customWidth="1"/>
    <col min="2" max="11" width="10.625" customWidth="1"/>
    <col min="12" max="12" width="8.875" customWidth="1"/>
  </cols>
  <sheetData>
    <row r="1" spans="2:11" ht="12.75" customHeight="1"/>
    <row r="2" spans="2:11" ht="29.25" customHeight="1">
      <c r="B2" s="246" t="s">
        <v>181</v>
      </c>
      <c r="C2" s="210"/>
      <c r="D2" s="210"/>
      <c r="E2" s="210"/>
      <c r="F2" s="210"/>
      <c r="G2" s="210"/>
      <c r="H2" s="210"/>
      <c r="I2" s="210"/>
      <c r="J2" s="210"/>
      <c r="K2" s="210"/>
    </row>
    <row r="3" spans="2:11" ht="15" customHeight="1" thickBot="1"/>
    <row r="4" spans="2:11" outlineLevel="1">
      <c r="B4" s="344" t="s">
        <v>10</v>
      </c>
      <c r="C4" s="345"/>
      <c r="D4" s="344" t="s">
        <v>99</v>
      </c>
      <c r="E4" s="346"/>
      <c r="F4" s="345" t="s">
        <v>100</v>
      </c>
      <c r="G4" s="345"/>
      <c r="H4" s="344" t="s">
        <v>101</v>
      </c>
      <c r="I4" s="346"/>
      <c r="J4" s="345" t="s">
        <v>102</v>
      </c>
      <c r="K4" s="346"/>
    </row>
    <row r="5" spans="2:11" outlineLevel="1">
      <c r="B5" s="242" t="s">
        <v>11</v>
      </c>
      <c r="C5" s="243" t="s">
        <v>9</v>
      </c>
      <c r="D5" s="242" t="s">
        <v>11</v>
      </c>
      <c r="E5" s="244" t="s">
        <v>9</v>
      </c>
      <c r="F5" s="243" t="s">
        <v>11</v>
      </c>
      <c r="G5" s="243" t="s">
        <v>9</v>
      </c>
      <c r="H5" s="242" t="s">
        <v>19</v>
      </c>
      <c r="I5" s="244" t="s">
        <v>9</v>
      </c>
      <c r="J5" s="243" t="s">
        <v>19</v>
      </c>
      <c r="K5" s="244" t="s">
        <v>9</v>
      </c>
    </row>
    <row r="6" spans="2:11" outlineLevel="1">
      <c r="B6" s="211">
        <f>設定!B5</f>
        <v>0</v>
      </c>
      <c r="C6" s="248"/>
      <c r="D6" s="211">
        <f>設定!D5</f>
        <v>0</v>
      </c>
      <c r="E6" s="220"/>
      <c r="F6" s="249">
        <f>設定!F5</f>
        <v>0</v>
      </c>
      <c r="G6" s="248"/>
      <c r="H6" s="221"/>
      <c r="I6" s="220"/>
      <c r="J6" s="249">
        <f>設定!H5</f>
        <v>0</v>
      </c>
      <c r="K6" s="220"/>
    </row>
    <row r="7" spans="2:11" outlineLevel="1">
      <c r="B7" s="211">
        <f>設定!B6</f>
        <v>0</v>
      </c>
      <c r="C7" s="248"/>
      <c r="D7" s="211">
        <f>設定!D6</f>
        <v>0</v>
      </c>
      <c r="E7" s="220"/>
      <c r="F7" s="249">
        <f>設定!F6</f>
        <v>0</v>
      </c>
      <c r="G7" s="248"/>
      <c r="H7" s="221"/>
      <c r="I7" s="220"/>
      <c r="J7" s="249">
        <f>設定!H6</f>
        <v>0</v>
      </c>
      <c r="K7" s="220"/>
    </row>
    <row r="8" spans="2:11" outlineLevel="1">
      <c r="B8" s="211">
        <f>設定!B7</f>
        <v>0</v>
      </c>
      <c r="C8" s="248"/>
      <c r="D8" s="211">
        <f>設定!D7</f>
        <v>0</v>
      </c>
      <c r="E8" s="220"/>
      <c r="F8" s="249">
        <f>設定!F7</f>
        <v>0</v>
      </c>
      <c r="G8" s="248"/>
      <c r="H8" s="221"/>
      <c r="I8" s="220"/>
      <c r="J8" s="249">
        <f>設定!H7</f>
        <v>0</v>
      </c>
      <c r="K8" s="220"/>
    </row>
    <row r="9" spans="2:11" outlineLevel="1">
      <c r="B9" s="211">
        <f>設定!B8</f>
        <v>0</v>
      </c>
      <c r="C9" s="248"/>
      <c r="D9" s="211">
        <f>設定!D8</f>
        <v>0</v>
      </c>
      <c r="E9" s="220"/>
      <c r="F9" s="249">
        <f>設定!F8</f>
        <v>0</v>
      </c>
      <c r="G9" s="248"/>
      <c r="H9" s="221"/>
      <c r="I9" s="220"/>
      <c r="J9" s="249">
        <f>設定!H8</f>
        <v>0</v>
      </c>
      <c r="K9" s="220"/>
    </row>
    <row r="10" spans="2:11" outlineLevel="1">
      <c r="B10" s="211">
        <f>設定!B9</f>
        <v>0</v>
      </c>
      <c r="C10" s="248"/>
      <c r="D10" s="211">
        <f>設定!D9</f>
        <v>0</v>
      </c>
      <c r="E10" s="220"/>
      <c r="F10" s="249">
        <f>設定!F9</f>
        <v>0</v>
      </c>
      <c r="G10" s="248"/>
      <c r="H10" s="221"/>
      <c r="I10" s="220"/>
      <c r="J10" s="249">
        <f>設定!H9</f>
        <v>0</v>
      </c>
      <c r="K10" s="220"/>
    </row>
    <row r="11" spans="2:11" outlineLevel="1">
      <c r="B11" s="211">
        <f>設定!B10</f>
        <v>0</v>
      </c>
      <c r="C11" s="248"/>
      <c r="D11" s="211">
        <f>設定!D10</f>
        <v>0</v>
      </c>
      <c r="E11" s="220"/>
      <c r="F11" s="249">
        <f>設定!F10</f>
        <v>0</v>
      </c>
      <c r="G11" s="248"/>
      <c r="H11" s="221"/>
      <c r="I11" s="220"/>
      <c r="J11" s="249">
        <f>設定!H10</f>
        <v>0</v>
      </c>
      <c r="K11" s="220"/>
    </row>
    <row r="12" spans="2:11" outlineLevel="1">
      <c r="B12" s="211">
        <f>設定!B11</f>
        <v>0</v>
      </c>
      <c r="C12" s="248"/>
      <c r="D12" s="211">
        <f>設定!D11</f>
        <v>0</v>
      </c>
      <c r="E12" s="220"/>
      <c r="F12" s="249">
        <f>設定!F11</f>
        <v>0</v>
      </c>
      <c r="G12" s="248"/>
      <c r="H12" s="221"/>
      <c r="I12" s="220"/>
      <c r="J12" s="249">
        <f>設定!H11</f>
        <v>0</v>
      </c>
      <c r="K12" s="220"/>
    </row>
    <row r="13" spans="2:11" outlineLevel="1">
      <c r="B13" s="211">
        <f>設定!B12</f>
        <v>0</v>
      </c>
      <c r="C13" s="248"/>
      <c r="D13" s="211">
        <f>設定!D12</f>
        <v>0</v>
      </c>
      <c r="E13" s="220"/>
      <c r="F13" s="249">
        <f>設定!F12</f>
        <v>0</v>
      </c>
      <c r="G13" s="248"/>
      <c r="H13" s="221"/>
      <c r="I13" s="220"/>
      <c r="J13" s="249">
        <f>設定!H12</f>
        <v>0</v>
      </c>
      <c r="K13" s="220"/>
    </row>
    <row r="14" spans="2:11" outlineLevel="1">
      <c r="B14" s="211">
        <f>設定!B13</f>
        <v>0</v>
      </c>
      <c r="C14" s="248"/>
      <c r="D14" s="211">
        <f>設定!D13</f>
        <v>0</v>
      </c>
      <c r="E14" s="220"/>
      <c r="F14" s="249">
        <f>設定!F13</f>
        <v>0</v>
      </c>
      <c r="G14" s="248"/>
      <c r="H14" s="221"/>
      <c r="I14" s="220"/>
      <c r="J14" s="249">
        <f>設定!H13</f>
        <v>0</v>
      </c>
      <c r="K14" s="220"/>
    </row>
    <row r="15" spans="2:11" outlineLevel="1">
      <c r="B15" s="211">
        <f>設定!B14</f>
        <v>0</v>
      </c>
      <c r="C15" s="248"/>
      <c r="D15" s="211">
        <f>設定!D14</f>
        <v>0</v>
      </c>
      <c r="E15" s="220"/>
      <c r="F15" s="249">
        <f>設定!F14</f>
        <v>0</v>
      </c>
      <c r="G15" s="248"/>
      <c r="H15" s="221"/>
      <c r="I15" s="220"/>
      <c r="J15" s="249">
        <f>設定!H14</f>
        <v>0</v>
      </c>
      <c r="K15" s="220"/>
    </row>
    <row r="16" spans="2:11" ht="19.5" outlineLevel="1" thickBot="1">
      <c r="B16" s="264" t="s">
        <v>17</v>
      </c>
      <c r="C16" s="267">
        <f>SUM(C6:C15)</f>
        <v>0</v>
      </c>
      <c r="D16" s="264" t="s">
        <v>17</v>
      </c>
      <c r="E16" s="266">
        <f>SUM(E6:E15)</f>
        <v>0</v>
      </c>
      <c r="F16" s="268" t="s">
        <v>17</v>
      </c>
      <c r="G16" s="267">
        <f>SUM(G6:G15)</f>
        <v>0</v>
      </c>
      <c r="H16" s="264" t="s">
        <v>17</v>
      </c>
      <c r="I16" s="266">
        <f>SUM(I6:I15)</f>
        <v>0</v>
      </c>
      <c r="J16" s="268" t="s">
        <v>17</v>
      </c>
      <c r="K16" s="266">
        <f>SUM(K6:K15)</f>
        <v>0</v>
      </c>
    </row>
    <row r="17" spans="2:11" ht="19.5" outlineLevel="1" thickBot="1">
      <c r="B17" s="250"/>
      <c r="C17" s="251"/>
      <c r="D17" s="250"/>
      <c r="E17" s="251"/>
      <c r="F17" s="250"/>
      <c r="G17" s="251"/>
      <c r="H17" s="250"/>
      <c r="I17" s="251"/>
      <c r="J17" s="250"/>
      <c r="K17" s="251"/>
    </row>
    <row r="18" spans="2:11" ht="19.5" outlineLevel="1">
      <c r="B18" s="344" t="s">
        <v>103</v>
      </c>
      <c r="C18" s="345"/>
      <c r="D18" s="346"/>
      <c r="E18" s="212"/>
      <c r="F18" s="341" t="s">
        <v>138</v>
      </c>
      <c r="G18" s="342"/>
      <c r="H18" s="342"/>
      <c r="I18" s="342"/>
      <c r="J18" s="342"/>
      <c r="K18" s="343"/>
    </row>
    <row r="19" spans="2:11" outlineLevel="1">
      <c r="B19" s="242" t="s">
        <v>19</v>
      </c>
      <c r="C19" s="245" t="s">
        <v>40</v>
      </c>
      <c r="D19" s="244" t="s">
        <v>9</v>
      </c>
      <c r="E19" s="213"/>
      <c r="F19" s="279"/>
      <c r="G19" s="280" t="str">
        <f>DAY(C51)&amp;"-"&amp;DAY(I51)&amp;"日"</f>
        <v>20-26日</v>
      </c>
      <c r="H19" s="280" t="str">
        <f>DAY(C66)&amp;"-"&amp;DAY(I66)&amp;"日"</f>
        <v>27-5日</v>
      </c>
      <c r="I19" s="280" t="str">
        <f>DAY(C81)&amp;"-"&amp;DAY(I81)&amp;"日"</f>
        <v>6-12日</v>
      </c>
      <c r="J19" s="280" t="str">
        <f>DAY(C96)&amp;"-"&amp;DAY(I96)&amp;"日"</f>
        <v>13-19日</v>
      </c>
      <c r="K19" s="281"/>
    </row>
    <row r="20" spans="2:11" outlineLevel="1">
      <c r="B20" s="211">
        <f>設定!J5</f>
        <v>0</v>
      </c>
      <c r="C20" s="255"/>
      <c r="D20" s="214">
        <f>SUM(J53,J68,J83,J98,)</f>
        <v>0</v>
      </c>
      <c r="F20" s="282">
        <f>設定!J5</f>
        <v>0</v>
      </c>
      <c r="G20" s="283">
        <f t="shared" ref="G20:G29" si="0">J53</f>
        <v>0</v>
      </c>
      <c r="H20" s="283">
        <f t="shared" ref="H20:H29" si="1">J68</f>
        <v>0</v>
      </c>
      <c r="I20" s="283">
        <f t="shared" ref="I20:I29" si="2">J83</f>
        <v>0</v>
      </c>
      <c r="J20" s="283">
        <f t="shared" ref="J20:J29" si="3">J98</f>
        <v>0</v>
      </c>
      <c r="K20" s="284"/>
    </row>
    <row r="21" spans="2:11" outlineLevel="1">
      <c r="B21" s="211">
        <f>設定!J6</f>
        <v>0</v>
      </c>
      <c r="C21" s="255"/>
      <c r="D21" s="214">
        <f t="shared" ref="D21:D29" si="4">SUM(J54,J69,J84,J99,)</f>
        <v>0</v>
      </c>
      <c r="F21" s="282">
        <f>設定!J6</f>
        <v>0</v>
      </c>
      <c r="G21" s="283">
        <f t="shared" si="0"/>
        <v>0</v>
      </c>
      <c r="H21" s="283">
        <f t="shared" si="1"/>
        <v>0</v>
      </c>
      <c r="I21" s="283">
        <f t="shared" si="2"/>
        <v>0</v>
      </c>
      <c r="J21" s="283">
        <f t="shared" si="3"/>
        <v>0</v>
      </c>
      <c r="K21" s="284"/>
    </row>
    <row r="22" spans="2:11" outlineLevel="1">
      <c r="B22" s="211">
        <f>設定!J7</f>
        <v>0</v>
      </c>
      <c r="C22" s="255"/>
      <c r="D22" s="214">
        <f t="shared" si="4"/>
        <v>0</v>
      </c>
      <c r="F22" s="282">
        <f>設定!J7</f>
        <v>0</v>
      </c>
      <c r="G22" s="283">
        <f t="shared" si="0"/>
        <v>0</v>
      </c>
      <c r="H22" s="283">
        <f t="shared" si="1"/>
        <v>0</v>
      </c>
      <c r="I22" s="283">
        <f t="shared" si="2"/>
        <v>0</v>
      </c>
      <c r="J22" s="283">
        <f t="shared" si="3"/>
        <v>0</v>
      </c>
      <c r="K22" s="284"/>
    </row>
    <row r="23" spans="2:11" outlineLevel="1">
      <c r="B23" s="211">
        <f>設定!J8</f>
        <v>0</v>
      </c>
      <c r="C23" s="255"/>
      <c r="D23" s="214">
        <f t="shared" si="4"/>
        <v>0</v>
      </c>
      <c r="F23" s="282">
        <f>設定!J8</f>
        <v>0</v>
      </c>
      <c r="G23" s="283">
        <f t="shared" si="0"/>
        <v>0</v>
      </c>
      <c r="H23" s="283">
        <f t="shared" si="1"/>
        <v>0</v>
      </c>
      <c r="I23" s="283">
        <f t="shared" si="2"/>
        <v>0</v>
      </c>
      <c r="J23" s="283">
        <f t="shared" si="3"/>
        <v>0</v>
      </c>
      <c r="K23" s="284"/>
    </row>
    <row r="24" spans="2:11" outlineLevel="1">
      <c r="B24" s="211">
        <f>設定!J9</f>
        <v>0</v>
      </c>
      <c r="C24" s="255"/>
      <c r="D24" s="214">
        <f t="shared" si="4"/>
        <v>0</v>
      </c>
      <c r="F24" s="282">
        <f>設定!J9</f>
        <v>0</v>
      </c>
      <c r="G24" s="283">
        <f t="shared" si="0"/>
        <v>0</v>
      </c>
      <c r="H24" s="283">
        <f t="shared" si="1"/>
        <v>0</v>
      </c>
      <c r="I24" s="283">
        <f t="shared" si="2"/>
        <v>0</v>
      </c>
      <c r="J24" s="283">
        <f t="shared" si="3"/>
        <v>0</v>
      </c>
      <c r="K24" s="284"/>
    </row>
    <row r="25" spans="2:11" outlineLevel="1">
      <c r="B25" s="211">
        <f>設定!J10</f>
        <v>0</v>
      </c>
      <c r="C25" s="255"/>
      <c r="D25" s="214">
        <f t="shared" si="4"/>
        <v>0</v>
      </c>
      <c r="F25" s="282">
        <f>設定!J10</f>
        <v>0</v>
      </c>
      <c r="G25" s="283">
        <f t="shared" si="0"/>
        <v>0</v>
      </c>
      <c r="H25" s="283">
        <f t="shared" si="1"/>
        <v>0</v>
      </c>
      <c r="I25" s="283">
        <f t="shared" si="2"/>
        <v>0</v>
      </c>
      <c r="J25" s="283">
        <f t="shared" si="3"/>
        <v>0</v>
      </c>
      <c r="K25" s="284"/>
    </row>
    <row r="26" spans="2:11" outlineLevel="1">
      <c r="B26" s="211">
        <f>設定!J11</f>
        <v>0</v>
      </c>
      <c r="C26" s="255"/>
      <c r="D26" s="214">
        <f t="shared" si="4"/>
        <v>0</v>
      </c>
      <c r="F26" s="282">
        <f>設定!J11</f>
        <v>0</v>
      </c>
      <c r="G26" s="283">
        <f t="shared" si="0"/>
        <v>0</v>
      </c>
      <c r="H26" s="283">
        <f t="shared" si="1"/>
        <v>0</v>
      </c>
      <c r="I26" s="283">
        <f t="shared" si="2"/>
        <v>0</v>
      </c>
      <c r="J26" s="283">
        <f t="shared" si="3"/>
        <v>0</v>
      </c>
      <c r="K26" s="284"/>
    </row>
    <row r="27" spans="2:11" outlineLevel="1">
      <c r="B27" s="211">
        <f>設定!J12</f>
        <v>0</v>
      </c>
      <c r="C27" s="255"/>
      <c r="D27" s="214">
        <f t="shared" si="4"/>
        <v>0</v>
      </c>
      <c r="F27" s="282">
        <f>設定!J12</f>
        <v>0</v>
      </c>
      <c r="G27" s="283">
        <f t="shared" si="0"/>
        <v>0</v>
      </c>
      <c r="H27" s="283">
        <f t="shared" si="1"/>
        <v>0</v>
      </c>
      <c r="I27" s="283">
        <f t="shared" si="2"/>
        <v>0</v>
      </c>
      <c r="J27" s="283">
        <f t="shared" si="3"/>
        <v>0</v>
      </c>
      <c r="K27" s="284"/>
    </row>
    <row r="28" spans="2:11" outlineLevel="1">
      <c r="B28" s="211">
        <f>設定!J13</f>
        <v>0</v>
      </c>
      <c r="C28" s="255"/>
      <c r="D28" s="214">
        <f t="shared" si="4"/>
        <v>0</v>
      </c>
      <c r="F28" s="282">
        <f>設定!J13</f>
        <v>0</v>
      </c>
      <c r="G28" s="283">
        <f t="shared" si="0"/>
        <v>0</v>
      </c>
      <c r="H28" s="283">
        <f t="shared" si="1"/>
        <v>0</v>
      </c>
      <c r="I28" s="283">
        <f t="shared" si="2"/>
        <v>0</v>
      </c>
      <c r="J28" s="283">
        <f t="shared" si="3"/>
        <v>0</v>
      </c>
      <c r="K28" s="284"/>
    </row>
    <row r="29" spans="2:11" outlineLevel="1">
      <c r="B29" s="211">
        <f>設定!J14</f>
        <v>0</v>
      </c>
      <c r="C29" s="255"/>
      <c r="D29" s="214">
        <f t="shared" si="4"/>
        <v>0</v>
      </c>
      <c r="F29" s="282">
        <f>設定!J14</f>
        <v>0</v>
      </c>
      <c r="G29" s="283">
        <f t="shared" si="0"/>
        <v>0</v>
      </c>
      <c r="H29" s="283">
        <f t="shared" si="1"/>
        <v>0</v>
      </c>
      <c r="I29" s="283">
        <f t="shared" si="2"/>
        <v>0</v>
      </c>
      <c r="J29" s="283">
        <f t="shared" si="3"/>
        <v>0</v>
      </c>
      <c r="K29" s="284"/>
    </row>
    <row r="30" spans="2:11" ht="19.5" outlineLevel="1" thickBot="1">
      <c r="B30" s="264" t="s">
        <v>17</v>
      </c>
      <c r="C30" s="265">
        <f>SUM(C20:C29)</f>
        <v>0</v>
      </c>
      <c r="D30" s="266">
        <f>SUM(D20:D29)</f>
        <v>0</v>
      </c>
      <c r="F30" s="279" t="s">
        <v>17</v>
      </c>
      <c r="G30" s="283">
        <f>J64</f>
        <v>0</v>
      </c>
      <c r="H30" s="283">
        <f>J79</f>
        <v>0</v>
      </c>
      <c r="I30" s="283">
        <f>J94</f>
        <v>0</v>
      </c>
      <c r="J30" s="283">
        <f>J109</f>
        <v>0</v>
      </c>
      <c r="K30" s="284"/>
    </row>
    <row r="31" spans="2:11" ht="19.5" outlineLevel="1" thickBot="1">
      <c r="F31" s="285"/>
      <c r="G31" s="286"/>
      <c r="H31" s="286"/>
      <c r="I31" s="286"/>
      <c r="J31" s="286"/>
      <c r="K31" s="287"/>
    </row>
    <row r="32" spans="2:11" ht="19.5" outlineLevel="1" thickBot="1">
      <c r="B32" s="263" t="s">
        <v>104</v>
      </c>
      <c r="C32" s="333">
        <f>特別費!P18</f>
        <v>0</v>
      </c>
      <c r="D32" s="334"/>
      <c r="F32" s="285"/>
      <c r="G32" s="286"/>
      <c r="H32" s="286"/>
      <c r="I32" s="286"/>
      <c r="J32" s="286"/>
      <c r="K32" s="287"/>
    </row>
    <row r="33" spans="2:11" ht="19.5" outlineLevel="1" thickBot="1">
      <c r="C33" s="209"/>
      <c r="D33" s="209"/>
      <c r="F33" s="216"/>
      <c r="K33" s="217"/>
    </row>
    <row r="34" spans="2:11" outlineLevel="1">
      <c r="B34" s="335" t="s">
        <v>139</v>
      </c>
      <c r="C34" s="336"/>
      <c r="D34" s="337"/>
      <c r="F34" s="216"/>
      <c r="K34" s="217"/>
    </row>
    <row r="35" spans="2:11" outlineLevel="1">
      <c r="B35" s="338">
        <f>D44-C44</f>
        <v>0</v>
      </c>
      <c r="C35" s="339"/>
      <c r="D35" s="340"/>
      <c r="F35" s="216"/>
      <c r="K35" s="217"/>
    </row>
    <row r="36" spans="2:11" ht="19.5" outlineLevel="1" thickBot="1">
      <c r="B36" s="338"/>
      <c r="C36" s="339"/>
      <c r="D36" s="340"/>
      <c r="F36" s="218"/>
      <c r="G36" s="219"/>
      <c r="H36" s="219"/>
      <c r="I36" s="219"/>
      <c r="J36" s="219"/>
      <c r="K36" s="215"/>
    </row>
    <row r="37" spans="2:11" ht="19.5" outlineLevel="1" thickBot="1">
      <c r="B37" s="256" t="s">
        <v>140</v>
      </c>
      <c r="C37" s="257"/>
      <c r="D37" s="258">
        <f>C16</f>
        <v>0</v>
      </c>
    </row>
    <row r="38" spans="2:11" ht="19.5" outlineLevel="1">
      <c r="B38" s="256" t="s">
        <v>141</v>
      </c>
      <c r="C38" s="257">
        <f>E16</f>
        <v>0</v>
      </c>
      <c r="D38" s="258"/>
      <c r="F38" s="341" t="s">
        <v>149</v>
      </c>
      <c r="G38" s="342"/>
      <c r="H38" s="342"/>
      <c r="I38" s="342"/>
      <c r="J38" s="342"/>
      <c r="K38" s="343"/>
    </row>
    <row r="39" spans="2:11" outlineLevel="1">
      <c r="B39" s="256" t="s">
        <v>142</v>
      </c>
      <c r="C39" s="257">
        <f>G16</f>
        <v>0</v>
      </c>
      <c r="D39" s="258"/>
      <c r="F39" s="216"/>
      <c r="K39" s="217"/>
    </row>
    <row r="40" spans="2:11" outlineLevel="1">
      <c r="B40" s="256" t="s">
        <v>46</v>
      </c>
      <c r="C40" s="254">
        <f>I16</f>
        <v>0</v>
      </c>
      <c r="D40" s="258"/>
      <c r="F40" s="216"/>
      <c r="K40" s="217"/>
    </row>
    <row r="41" spans="2:11" outlineLevel="1">
      <c r="B41" s="256" t="s">
        <v>143</v>
      </c>
      <c r="C41" s="257">
        <f>K16</f>
        <v>0</v>
      </c>
      <c r="D41" s="258"/>
      <c r="F41" s="216"/>
      <c r="K41" s="217"/>
    </row>
    <row r="42" spans="2:11" outlineLevel="1">
      <c r="B42" s="256" t="s">
        <v>144</v>
      </c>
      <c r="C42" s="257">
        <f>C32</f>
        <v>0</v>
      </c>
      <c r="D42" s="258"/>
      <c r="F42" s="216"/>
      <c r="K42" s="217"/>
    </row>
    <row r="43" spans="2:11" outlineLevel="1">
      <c r="B43" s="256" t="s">
        <v>145</v>
      </c>
      <c r="C43" s="257">
        <f>D30</f>
        <v>0</v>
      </c>
      <c r="D43" s="253"/>
      <c r="F43" s="216"/>
      <c r="K43" s="217"/>
    </row>
    <row r="44" spans="2:11" outlineLevel="1">
      <c r="B44" s="256" t="s">
        <v>146</v>
      </c>
      <c r="C44" s="257">
        <f>SUM(C38:C43)</f>
        <v>0</v>
      </c>
      <c r="D44" s="258">
        <f>D37</f>
        <v>0</v>
      </c>
      <c r="F44" s="216"/>
      <c r="K44" s="217"/>
    </row>
    <row r="45" spans="2:11" outlineLevel="1">
      <c r="B45" s="222"/>
      <c r="C45" s="223"/>
      <c r="D45" s="224"/>
      <c r="F45" s="216"/>
      <c r="K45" s="217"/>
    </row>
    <row r="46" spans="2:11" outlineLevel="1">
      <c r="B46" s="222"/>
      <c r="C46" s="223"/>
      <c r="D46" s="224"/>
      <c r="F46" s="216"/>
      <c r="K46" s="217"/>
    </row>
    <row r="47" spans="2:11" outlineLevel="1">
      <c r="B47" s="222"/>
      <c r="C47" s="223"/>
      <c r="D47" s="224"/>
      <c r="F47" s="216"/>
      <c r="K47" s="217"/>
    </row>
    <row r="48" spans="2:11" outlineLevel="1">
      <c r="B48" s="222"/>
      <c r="C48" s="223"/>
      <c r="D48" s="224"/>
      <c r="F48" s="216"/>
      <c r="K48" s="217"/>
    </row>
    <row r="49" spans="2:11" ht="19.5" outlineLevel="1" thickBot="1">
      <c r="B49" s="225"/>
      <c r="C49" s="226"/>
      <c r="D49" s="227"/>
      <c r="F49" s="218"/>
      <c r="G49" s="219"/>
      <c r="H49" s="219"/>
      <c r="I49" s="219"/>
      <c r="J49" s="219"/>
      <c r="K49" s="215"/>
    </row>
    <row r="50" spans="2:11" ht="19.5" thickBot="1">
      <c r="B50" s="247"/>
      <c r="C50" s="247">
        <f>WEEKDAY(C51)</f>
        <v>2</v>
      </c>
      <c r="D50" s="247">
        <f t="shared" ref="D50:I50" si="5">WEEKDAY(D51)</f>
        <v>3</v>
      </c>
      <c r="E50" s="247">
        <f t="shared" si="5"/>
        <v>4</v>
      </c>
      <c r="F50" s="247">
        <f t="shared" si="5"/>
        <v>5</v>
      </c>
      <c r="G50" s="247">
        <f t="shared" si="5"/>
        <v>6</v>
      </c>
      <c r="H50" s="247">
        <f t="shared" si="5"/>
        <v>7</v>
      </c>
      <c r="I50" s="247">
        <f t="shared" si="5"/>
        <v>1</v>
      </c>
    </row>
    <row r="51" spans="2:11" ht="21.75">
      <c r="B51" s="278" t="s">
        <v>51</v>
      </c>
      <c r="C51" s="232">
        <f>DATE(2023,2,設定!L5)</f>
        <v>44977</v>
      </c>
      <c r="D51" s="232">
        <f>C51+1</f>
        <v>44978</v>
      </c>
      <c r="E51" s="232">
        <f>D51+1</f>
        <v>44979</v>
      </c>
      <c r="F51" s="232">
        <f t="shared" ref="F51:I51" si="6">E51+1</f>
        <v>44980</v>
      </c>
      <c r="G51" s="232">
        <f t="shared" si="6"/>
        <v>44981</v>
      </c>
      <c r="H51" s="232">
        <f t="shared" si="6"/>
        <v>44982</v>
      </c>
      <c r="I51" s="232">
        <f t="shared" si="6"/>
        <v>44983</v>
      </c>
      <c r="J51" s="269" t="s">
        <v>17</v>
      </c>
    </row>
    <row r="52" spans="2:11" ht="19.5" thickBot="1">
      <c r="B52" s="228" t="s">
        <v>50</v>
      </c>
      <c r="C52" s="233">
        <f>C51</f>
        <v>44977</v>
      </c>
      <c r="D52" s="233">
        <f t="shared" ref="D52:J52" si="7">D51</f>
        <v>44978</v>
      </c>
      <c r="E52" s="233">
        <f t="shared" si="7"/>
        <v>44979</v>
      </c>
      <c r="F52" s="233">
        <f t="shared" si="7"/>
        <v>44980</v>
      </c>
      <c r="G52" s="233">
        <f t="shared" si="7"/>
        <v>44981</v>
      </c>
      <c r="H52" s="233">
        <f t="shared" si="7"/>
        <v>44982</v>
      </c>
      <c r="I52" s="233">
        <f t="shared" si="7"/>
        <v>44983</v>
      </c>
      <c r="J52" s="270" t="str">
        <f t="shared" si="7"/>
        <v>合計</v>
      </c>
    </row>
    <row r="53" spans="2:11">
      <c r="B53" s="229">
        <f>設定!J5</f>
        <v>0</v>
      </c>
      <c r="C53" s="234"/>
      <c r="D53" s="234"/>
      <c r="E53" s="234"/>
      <c r="F53" s="234"/>
      <c r="G53" s="234"/>
      <c r="H53" s="234"/>
      <c r="I53" s="234"/>
      <c r="J53" s="271">
        <f>SUM(C53:I53)</f>
        <v>0</v>
      </c>
    </row>
    <row r="54" spans="2:11">
      <c r="B54" s="230">
        <f>設定!J6</f>
        <v>0</v>
      </c>
      <c r="C54" s="235"/>
      <c r="D54" s="235"/>
      <c r="E54" s="235"/>
      <c r="F54" s="235"/>
      <c r="G54" s="235"/>
      <c r="H54" s="235"/>
      <c r="I54" s="235"/>
      <c r="J54" s="272">
        <f t="shared" ref="J54:J62" si="8">SUM(C54:I54)</f>
        <v>0</v>
      </c>
    </row>
    <row r="55" spans="2:11">
      <c r="B55" s="231">
        <f>設定!J7</f>
        <v>0</v>
      </c>
      <c r="C55" s="236"/>
      <c r="D55" s="236"/>
      <c r="E55" s="236"/>
      <c r="F55" s="236"/>
      <c r="G55" s="236"/>
      <c r="H55" s="236"/>
      <c r="I55" s="236"/>
      <c r="J55" s="273">
        <f t="shared" si="8"/>
        <v>0</v>
      </c>
    </row>
    <row r="56" spans="2:11">
      <c r="B56" s="230">
        <f>設定!J8</f>
        <v>0</v>
      </c>
      <c r="C56" s="235"/>
      <c r="D56" s="235"/>
      <c r="E56" s="235"/>
      <c r="F56" s="235"/>
      <c r="G56" s="235"/>
      <c r="H56" s="235"/>
      <c r="I56" s="235"/>
      <c r="J56" s="272">
        <f t="shared" si="8"/>
        <v>0</v>
      </c>
    </row>
    <row r="57" spans="2:11">
      <c r="B57" s="231">
        <f>設定!J9</f>
        <v>0</v>
      </c>
      <c r="C57" s="236"/>
      <c r="D57" s="236"/>
      <c r="E57" s="236"/>
      <c r="F57" s="236"/>
      <c r="G57" s="236"/>
      <c r="H57" s="236"/>
      <c r="I57" s="236"/>
      <c r="J57" s="273">
        <f t="shared" si="8"/>
        <v>0</v>
      </c>
    </row>
    <row r="58" spans="2:11">
      <c r="B58" s="230">
        <f>設定!J10</f>
        <v>0</v>
      </c>
      <c r="C58" s="235"/>
      <c r="D58" s="235"/>
      <c r="E58" s="235"/>
      <c r="F58" s="235"/>
      <c r="G58" s="235"/>
      <c r="H58" s="235"/>
      <c r="I58" s="235"/>
      <c r="J58" s="272">
        <f t="shared" si="8"/>
        <v>0</v>
      </c>
    </row>
    <row r="59" spans="2:11">
      <c r="B59" s="229">
        <f>設定!J11</f>
        <v>0</v>
      </c>
      <c r="C59" s="234"/>
      <c r="D59" s="234"/>
      <c r="E59" s="234"/>
      <c r="F59" s="234"/>
      <c r="G59" s="234"/>
      <c r="H59" s="234"/>
      <c r="I59" s="234"/>
      <c r="J59" s="271">
        <f t="shared" si="8"/>
        <v>0</v>
      </c>
    </row>
    <row r="60" spans="2:11">
      <c r="B60" s="240">
        <f>設定!J12</f>
        <v>0</v>
      </c>
      <c r="C60" s="235"/>
      <c r="D60" s="235"/>
      <c r="E60" s="235"/>
      <c r="F60" s="235"/>
      <c r="G60" s="235"/>
      <c r="H60" s="235"/>
      <c r="I60" s="235"/>
      <c r="J60" s="274">
        <f t="shared" si="8"/>
        <v>0</v>
      </c>
    </row>
    <row r="61" spans="2:11">
      <c r="B61" s="241">
        <f>設定!J13</f>
        <v>0</v>
      </c>
      <c r="C61" s="236"/>
      <c r="D61" s="236"/>
      <c r="E61" s="236"/>
      <c r="F61" s="236"/>
      <c r="G61" s="236"/>
      <c r="H61" s="236"/>
      <c r="I61" s="236"/>
      <c r="J61" s="275">
        <f t="shared" si="8"/>
        <v>0</v>
      </c>
    </row>
    <row r="62" spans="2:11">
      <c r="B62" s="240">
        <f>設定!J14</f>
        <v>0</v>
      </c>
      <c r="C62" s="235"/>
      <c r="D62" s="235"/>
      <c r="E62" s="235"/>
      <c r="F62" s="235"/>
      <c r="G62" s="235"/>
      <c r="H62" s="235"/>
      <c r="I62" s="235"/>
      <c r="J62" s="274">
        <f t="shared" si="8"/>
        <v>0</v>
      </c>
    </row>
    <row r="63" spans="2:11" ht="19.5" thickBot="1">
      <c r="B63" s="238" t="s">
        <v>45</v>
      </c>
      <c r="C63" s="239"/>
      <c r="D63" s="239"/>
      <c r="E63" s="239"/>
      <c r="F63" s="239"/>
      <c r="G63" s="239"/>
      <c r="H63" s="239"/>
      <c r="I63" s="239"/>
      <c r="J63" s="276"/>
    </row>
    <row r="64" spans="2:11" ht="19.5" thickBot="1">
      <c r="B64" s="237" t="s">
        <v>17</v>
      </c>
      <c r="C64" s="261">
        <f>SUM(C53:C62)</f>
        <v>0</v>
      </c>
      <c r="D64" s="261">
        <f>SUM(D53:D62)</f>
        <v>0</v>
      </c>
      <c r="E64" s="261">
        <f t="shared" ref="E64:J64" si="9">SUM(E53:E62)</f>
        <v>0</v>
      </c>
      <c r="F64" s="261">
        <f>SUM(F53:F62)</f>
        <v>0</v>
      </c>
      <c r="G64" s="261">
        <f t="shared" si="9"/>
        <v>0</v>
      </c>
      <c r="H64" s="261">
        <f>SUM(H53:H62)</f>
        <v>0</v>
      </c>
      <c r="I64" s="261">
        <f t="shared" si="9"/>
        <v>0</v>
      </c>
      <c r="J64" s="262">
        <f t="shared" si="9"/>
        <v>0</v>
      </c>
    </row>
    <row r="65" spans="2:10" ht="8.25" customHeight="1" thickBot="1">
      <c r="B65" s="247">
        <v>1</v>
      </c>
      <c r="C65" s="120">
        <f>WEEKDAY(C66)</f>
        <v>2</v>
      </c>
      <c r="D65" s="120">
        <f t="shared" ref="D65:I65" si="10">WEEKDAY(D66)</f>
        <v>3</v>
      </c>
      <c r="E65" s="120">
        <f t="shared" si="10"/>
        <v>4</v>
      </c>
      <c r="F65" s="120">
        <f t="shared" si="10"/>
        <v>5</v>
      </c>
      <c r="G65" s="120">
        <f t="shared" si="10"/>
        <v>6</v>
      </c>
      <c r="H65" s="120">
        <f t="shared" si="10"/>
        <v>7</v>
      </c>
      <c r="I65" s="120">
        <f t="shared" si="10"/>
        <v>1</v>
      </c>
      <c r="J65" s="277"/>
    </row>
    <row r="66" spans="2:10" ht="21.75">
      <c r="B66" s="252" t="s">
        <v>51</v>
      </c>
      <c r="C66" s="259">
        <f>I51+1</f>
        <v>44984</v>
      </c>
      <c r="D66" s="259">
        <f t="shared" ref="D66:I66" si="11">C66+1</f>
        <v>44985</v>
      </c>
      <c r="E66" s="259">
        <f t="shared" si="11"/>
        <v>44986</v>
      </c>
      <c r="F66" s="259">
        <f t="shared" si="11"/>
        <v>44987</v>
      </c>
      <c r="G66" s="259">
        <f t="shared" si="11"/>
        <v>44988</v>
      </c>
      <c r="H66" s="259">
        <f t="shared" si="11"/>
        <v>44989</v>
      </c>
      <c r="I66" s="259">
        <f t="shared" si="11"/>
        <v>44990</v>
      </c>
      <c r="J66" s="269" t="s">
        <v>17</v>
      </c>
    </row>
    <row r="67" spans="2:10" ht="19.5" thickBot="1">
      <c r="B67" s="228" t="s">
        <v>50</v>
      </c>
      <c r="C67" s="260">
        <f t="shared" ref="C67:J67" si="12">C66</f>
        <v>44984</v>
      </c>
      <c r="D67" s="260">
        <f t="shared" si="12"/>
        <v>44985</v>
      </c>
      <c r="E67" s="260">
        <f t="shared" si="12"/>
        <v>44986</v>
      </c>
      <c r="F67" s="260">
        <f t="shared" si="12"/>
        <v>44987</v>
      </c>
      <c r="G67" s="260">
        <f t="shared" si="12"/>
        <v>44988</v>
      </c>
      <c r="H67" s="260">
        <f t="shared" si="12"/>
        <v>44989</v>
      </c>
      <c r="I67" s="260">
        <f t="shared" si="12"/>
        <v>44990</v>
      </c>
      <c r="J67" s="270" t="str">
        <f t="shared" si="12"/>
        <v>合計</v>
      </c>
    </row>
    <row r="68" spans="2:10">
      <c r="B68" s="229">
        <f>設定!J5</f>
        <v>0</v>
      </c>
      <c r="C68" s="234"/>
      <c r="D68" s="234"/>
      <c r="E68" s="234"/>
      <c r="F68" s="234"/>
      <c r="G68" s="234"/>
      <c r="H68" s="234"/>
      <c r="I68" s="234"/>
      <c r="J68" s="271">
        <f>SUM(C68:I68)</f>
        <v>0</v>
      </c>
    </row>
    <row r="69" spans="2:10">
      <c r="B69" s="230">
        <f>設定!J6</f>
        <v>0</v>
      </c>
      <c r="C69" s="235"/>
      <c r="D69" s="235"/>
      <c r="E69" s="235"/>
      <c r="F69" s="235"/>
      <c r="G69" s="235"/>
      <c r="H69" s="235"/>
      <c r="I69" s="235"/>
      <c r="J69" s="272">
        <f t="shared" ref="J69:J77" si="13">SUM(C69:I69)</f>
        <v>0</v>
      </c>
    </row>
    <row r="70" spans="2:10">
      <c r="B70" s="231">
        <f>設定!J7</f>
        <v>0</v>
      </c>
      <c r="C70" s="236"/>
      <c r="D70" s="236"/>
      <c r="E70" s="236"/>
      <c r="F70" s="236"/>
      <c r="G70" s="236"/>
      <c r="H70" s="236"/>
      <c r="I70" s="236"/>
      <c r="J70" s="273">
        <f t="shared" si="13"/>
        <v>0</v>
      </c>
    </row>
    <row r="71" spans="2:10">
      <c r="B71" s="230">
        <f>設定!J8</f>
        <v>0</v>
      </c>
      <c r="C71" s="235"/>
      <c r="D71" s="235"/>
      <c r="E71" s="235"/>
      <c r="F71" s="235"/>
      <c r="G71" s="235"/>
      <c r="H71" s="235"/>
      <c r="I71" s="235"/>
      <c r="J71" s="272">
        <f t="shared" si="13"/>
        <v>0</v>
      </c>
    </row>
    <row r="72" spans="2:10">
      <c r="B72" s="231">
        <f>設定!J9</f>
        <v>0</v>
      </c>
      <c r="C72" s="236"/>
      <c r="D72" s="236"/>
      <c r="E72" s="236"/>
      <c r="F72" s="236"/>
      <c r="G72" s="236"/>
      <c r="H72" s="236"/>
      <c r="I72" s="236"/>
      <c r="J72" s="273">
        <f t="shared" si="13"/>
        <v>0</v>
      </c>
    </row>
    <row r="73" spans="2:10">
      <c r="B73" s="230">
        <f>設定!J10</f>
        <v>0</v>
      </c>
      <c r="C73" s="235"/>
      <c r="D73" s="235"/>
      <c r="E73" s="235"/>
      <c r="F73" s="235"/>
      <c r="G73" s="235"/>
      <c r="H73" s="235"/>
      <c r="I73" s="235"/>
      <c r="J73" s="272">
        <f t="shared" si="13"/>
        <v>0</v>
      </c>
    </row>
    <row r="74" spans="2:10">
      <c r="B74" s="229">
        <f>設定!J11</f>
        <v>0</v>
      </c>
      <c r="C74" s="234"/>
      <c r="D74" s="234"/>
      <c r="E74" s="234"/>
      <c r="F74" s="234"/>
      <c r="G74" s="234"/>
      <c r="H74" s="234"/>
      <c r="I74" s="234"/>
      <c r="J74" s="271">
        <f t="shared" si="13"/>
        <v>0</v>
      </c>
    </row>
    <row r="75" spans="2:10">
      <c r="B75" s="240">
        <f>設定!J12</f>
        <v>0</v>
      </c>
      <c r="C75" s="235"/>
      <c r="D75" s="235"/>
      <c r="E75" s="235"/>
      <c r="F75" s="235"/>
      <c r="G75" s="235"/>
      <c r="H75" s="235"/>
      <c r="I75" s="235"/>
      <c r="J75" s="274">
        <f t="shared" si="13"/>
        <v>0</v>
      </c>
    </row>
    <row r="76" spans="2:10">
      <c r="B76" s="241">
        <f>設定!J13</f>
        <v>0</v>
      </c>
      <c r="C76" s="236"/>
      <c r="D76" s="236"/>
      <c r="E76" s="236"/>
      <c r="F76" s="236"/>
      <c r="G76" s="236"/>
      <c r="H76" s="236"/>
      <c r="I76" s="236"/>
      <c r="J76" s="275">
        <f t="shared" si="13"/>
        <v>0</v>
      </c>
    </row>
    <row r="77" spans="2:10">
      <c r="B77" s="240">
        <f>設定!J14</f>
        <v>0</v>
      </c>
      <c r="C77" s="235"/>
      <c r="D77" s="235"/>
      <c r="E77" s="235"/>
      <c r="F77" s="235"/>
      <c r="G77" s="235"/>
      <c r="H77" s="235"/>
      <c r="I77" s="235"/>
      <c r="J77" s="274">
        <f t="shared" si="13"/>
        <v>0</v>
      </c>
    </row>
    <row r="78" spans="2:10" ht="19.5" thickBot="1">
      <c r="B78" s="238" t="s">
        <v>45</v>
      </c>
      <c r="C78" s="239"/>
      <c r="D78" s="239"/>
      <c r="E78" s="239"/>
      <c r="F78" s="239"/>
      <c r="G78" s="239"/>
      <c r="H78" s="239"/>
      <c r="I78" s="239"/>
      <c r="J78" s="276"/>
    </row>
    <row r="79" spans="2:10" ht="19.5" thickBot="1">
      <c r="B79" s="237" t="s">
        <v>17</v>
      </c>
      <c r="C79" s="261">
        <f>SUM(C68:C77)</f>
        <v>0</v>
      </c>
      <c r="D79" s="261">
        <f t="shared" ref="D79:J79" si="14">SUM(D68:D77)</f>
        <v>0</v>
      </c>
      <c r="E79" s="261">
        <f t="shared" si="14"/>
        <v>0</v>
      </c>
      <c r="F79" s="261">
        <f t="shared" si="14"/>
        <v>0</v>
      </c>
      <c r="G79" s="261">
        <f t="shared" si="14"/>
        <v>0</v>
      </c>
      <c r="H79" s="261">
        <f t="shared" si="14"/>
        <v>0</v>
      </c>
      <c r="I79" s="261">
        <f t="shared" si="14"/>
        <v>0</v>
      </c>
      <c r="J79" s="262">
        <f t="shared" si="14"/>
        <v>0</v>
      </c>
    </row>
    <row r="80" spans="2:10" ht="7.5" customHeight="1" thickBot="1">
      <c r="B80" s="247">
        <v>1</v>
      </c>
      <c r="C80" s="120">
        <f>WEEKDAY(C81)</f>
        <v>2</v>
      </c>
      <c r="D80" s="120">
        <f t="shared" ref="D80:I80" si="15">WEEKDAY(D81)</f>
        <v>3</v>
      </c>
      <c r="E80" s="120">
        <f t="shared" si="15"/>
        <v>4</v>
      </c>
      <c r="F80" s="120">
        <f t="shared" si="15"/>
        <v>5</v>
      </c>
      <c r="G80" s="120">
        <f t="shared" si="15"/>
        <v>6</v>
      </c>
      <c r="H80" s="120">
        <f t="shared" si="15"/>
        <v>7</v>
      </c>
      <c r="I80" s="120">
        <f t="shared" si="15"/>
        <v>1</v>
      </c>
      <c r="J80" s="277"/>
    </row>
    <row r="81" spans="2:10" ht="21.75">
      <c r="B81" s="252" t="s">
        <v>51</v>
      </c>
      <c r="C81" s="259">
        <f>I66+1</f>
        <v>44991</v>
      </c>
      <c r="D81" s="259">
        <f t="shared" ref="D81:I81" si="16">C81+1</f>
        <v>44992</v>
      </c>
      <c r="E81" s="259">
        <f t="shared" si="16"/>
        <v>44993</v>
      </c>
      <c r="F81" s="259">
        <f t="shared" si="16"/>
        <v>44994</v>
      </c>
      <c r="G81" s="259">
        <f t="shared" si="16"/>
        <v>44995</v>
      </c>
      <c r="H81" s="259">
        <f t="shared" si="16"/>
        <v>44996</v>
      </c>
      <c r="I81" s="259">
        <f t="shared" si="16"/>
        <v>44997</v>
      </c>
      <c r="J81" s="269" t="s">
        <v>17</v>
      </c>
    </row>
    <row r="82" spans="2:10" ht="19.5" thickBot="1">
      <c r="B82" s="228" t="s">
        <v>50</v>
      </c>
      <c r="C82" s="260">
        <f t="shared" ref="C82:J82" si="17">C81</f>
        <v>44991</v>
      </c>
      <c r="D82" s="260">
        <f t="shared" si="17"/>
        <v>44992</v>
      </c>
      <c r="E82" s="260">
        <f t="shared" si="17"/>
        <v>44993</v>
      </c>
      <c r="F82" s="260">
        <f t="shared" si="17"/>
        <v>44994</v>
      </c>
      <c r="G82" s="260">
        <f t="shared" si="17"/>
        <v>44995</v>
      </c>
      <c r="H82" s="260">
        <f t="shared" si="17"/>
        <v>44996</v>
      </c>
      <c r="I82" s="260">
        <f t="shared" si="17"/>
        <v>44997</v>
      </c>
      <c r="J82" s="270" t="str">
        <f t="shared" si="17"/>
        <v>合計</v>
      </c>
    </row>
    <row r="83" spans="2:10">
      <c r="B83" s="229">
        <f>設定!J5</f>
        <v>0</v>
      </c>
      <c r="C83" s="234"/>
      <c r="D83" s="234"/>
      <c r="E83" s="234"/>
      <c r="F83" s="234"/>
      <c r="G83" s="234"/>
      <c r="H83" s="234"/>
      <c r="I83" s="234"/>
      <c r="J83" s="271">
        <f>SUM(C83:I83)</f>
        <v>0</v>
      </c>
    </row>
    <row r="84" spans="2:10">
      <c r="B84" s="230">
        <f>設定!J6</f>
        <v>0</v>
      </c>
      <c r="C84" s="235"/>
      <c r="D84" s="235"/>
      <c r="E84" s="235"/>
      <c r="F84" s="235"/>
      <c r="G84" s="235"/>
      <c r="H84" s="235"/>
      <c r="I84" s="235"/>
      <c r="J84" s="272">
        <f t="shared" ref="J84:J92" si="18">SUM(C84:I84)</f>
        <v>0</v>
      </c>
    </row>
    <row r="85" spans="2:10">
      <c r="B85" s="231">
        <f>設定!J7</f>
        <v>0</v>
      </c>
      <c r="C85" s="236"/>
      <c r="D85" s="236"/>
      <c r="E85" s="236"/>
      <c r="F85" s="236"/>
      <c r="G85" s="236"/>
      <c r="H85" s="236"/>
      <c r="I85" s="236"/>
      <c r="J85" s="273">
        <f t="shared" si="18"/>
        <v>0</v>
      </c>
    </row>
    <row r="86" spans="2:10">
      <c r="B86" s="230">
        <f>設定!J8</f>
        <v>0</v>
      </c>
      <c r="C86" s="235"/>
      <c r="D86" s="235"/>
      <c r="E86" s="235"/>
      <c r="F86" s="235"/>
      <c r="G86" s="235"/>
      <c r="H86" s="235"/>
      <c r="I86" s="235"/>
      <c r="J86" s="272">
        <f t="shared" si="18"/>
        <v>0</v>
      </c>
    </row>
    <row r="87" spans="2:10">
      <c r="B87" s="231">
        <f>設定!J9</f>
        <v>0</v>
      </c>
      <c r="C87" s="236"/>
      <c r="D87" s="236"/>
      <c r="E87" s="236"/>
      <c r="F87" s="236"/>
      <c r="G87" s="236"/>
      <c r="H87" s="236"/>
      <c r="I87" s="236"/>
      <c r="J87" s="273">
        <f t="shared" si="18"/>
        <v>0</v>
      </c>
    </row>
    <row r="88" spans="2:10">
      <c r="B88" s="230">
        <f>設定!J10</f>
        <v>0</v>
      </c>
      <c r="C88" s="235"/>
      <c r="D88" s="235"/>
      <c r="E88" s="235"/>
      <c r="F88" s="235"/>
      <c r="G88" s="235"/>
      <c r="H88" s="235"/>
      <c r="I88" s="235"/>
      <c r="J88" s="272">
        <f t="shared" si="18"/>
        <v>0</v>
      </c>
    </row>
    <row r="89" spans="2:10">
      <c r="B89" s="229">
        <f>設定!J11</f>
        <v>0</v>
      </c>
      <c r="C89" s="234"/>
      <c r="D89" s="234"/>
      <c r="E89" s="234"/>
      <c r="F89" s="234"/>
      <c r="G89" s="234"/>
      <c r="H89" s="234"/>
      <c r="I89" s="234"/>
      <c r="J89" s="271">
        <f t="shared" si="18"/>
        <v>0</v>
      </c>
    </row>
    <row r="90" spans="2:10">
      <c r="B90" s="240">
        <f>設定!J12</f>
        <v>0</v>
      </c>
      <c r="C90" s="235"/>
      <c r="D90" s="235"/>
      <c r="E90" s="235"/>
      <c r="F90" s="235"/>
      <c r="G90" s="235"/>
      <c r="H90" s="235"/>
      <c r="I90" s="235"/>
      <c r="J90" s="274">
        <f t="shared" si="18"/>
        <v>0</v>
      </c>
    </row>
    <row r="91" spans="2:10">
      <c r="B91" s="241">
        <f>設定!J13</f>
        <v>0</v>
      </c>
      <c r="C91" s="236"/>
      <c r="D91" s="236"/>
      <c r="E91" s="236"/>
      <c r="F91" s="236"/>
      <c r="G91" s="236"/>
      <c r="H91" s="236"/>
      <c r="I91" s="236"/>
      <c r="J91" s="275">
        <f t="shared" si="18"/>
        <v>0</v>
      </c>
    </row>
    <row r="92" spans="2:10">
      <c r="B92" s="240">
        <f>設定!J14</f>
        <v>0</v>
      </c>
      <c r="C92" s="235"/>
      <c r="D92" s="235"/>
      <c r="E92" s="235"/>
      <c r="F92" s="235"/>
      <c r="G92" s="235"/>
      <c r="H92" s="235"/>
      <c r="I92" s="235"/>
      <c r="J92" s="274">
        <f t="shared" si="18"/>
        <v>0</v>
      </c>
    </row>
    <row r="93" spans="2:10" ht="19.5" thickBot="1">
      <c r="B93" s="238" t="s">
        <v>45</v>
      </c>
      <c r="C93" s="239"/>
      <c r="D93" s="239"/>
      <c r="E93" s="239"/>
      <c r="F93" s="239"/>
      <c r="G93" s="239"/>
      <c r="H93" s="239"/>
      <c r="I93" s="239"/>
      <c r="J93" s="276"/>
    </row>
    <row r="94" spans="2:10" ht="19.5" thickBot="1">
      <c r="B94" s="237" t="s">
        <v>17</v>
      </c>
      <c r="C94" s="261">
        <f>SUM(C83:C92)</f>
        <v>0</v>
      </c>
      <c r="D94" s="261">
        <f t="shared" ref="D94:J94" si="19">SUM(D83:D92)</f>
        <v>0</v>
      </c>
      <c r="E94" s="261">
        <f t="shared" si="19"/>
        <v>0</v>
      </c>
      <c r="F94" s="261">
        <f t="shared" si="19"/>
        <v>0</v>
      </c>
      <c r="G94" s="261">
        <f t="shared" si="19"/>
        <v>0</v>
      </c>
      <c r="H94" s="261">
        <f t="shared" si="19"/>
        <v>0</v>
      </c>
      <c r="I94" s="261">
        <f t="shared" si="19"/>
        <v>0</v>
      </c>
      <c r="J94" s="262">
        <f t="shared" si="19"/>
        <v>0</v>
      </c>
    </row>
    <row r="95" spans="2:10" ht="8.25" customHeight="1" thickBot="1">
      <c r="B95" s="247">
        <v>1</v>
      </c>
      <c r="C95" s="120">
        <f>WEEKDAY(C96)</f>
        <v>2</v>
      </c>
      <c r="D95" s="120">
        <f t="shared" ref="D95:I95" si="20">WEEKDAY(D96)</f>
        <v>3</v>
      </c>
      <c r="E95" s="120">
        <f t="shared" si="20"/>
        <v>4</v>
      </c>
      <c r="F95" s="120">
        <f t="shared" si="20"/>
        <v>5</v>
      </c>
      <c r="G95" s="120">
        <f t="shared" si="20"/>
        <v>6</v>
      </c>
      <c r="H95" s="120">
        <f t="shared" si="20"/>
        <v>7</v>
      </c>
      <c r="I95" s="120">
        <f t="shared" si="20"/>
        <v>1</v>
      </c>
      <c r="J95" s="277"/>
    </row>
    <row r="96" spans="2:10" ht="21.75">
      <c r="B96" s="252" t="s">
        <v>51</v>
      </c>
      <c r="C96" s="259">
        <f>I81+1</f>
        <v>44998</v>
      </c>
      <c r="D96" s="259">
        <f t="shared" ref="D96:I96" si="21">C96+1</f>
        <v>44999</v>
      </c>
      <c r="E96" s="259">
        <f t="shared" si="21"/>
        <v>45000</v>
      </c>
      <c r="F96" s="259">
        <f t="shared" si="21"/>
        <v>45001</v>
      </c>
      <c r="G96" s="259">
        <f t="shared" si="21"/>
        <v>45002</v>
      </c>
      <c r="H96" s="259">
        <f t="shared" si="21"/>
        <v>45003</v>
      </c>
      <c r="I96" s="259">
        <f t="shared" si="21"/>
        <v>45004</v>
      </c>
      <c r="J96" s="269" t="s">
        <v>17</v>
      </c>
    </row>
    <row r="97" spans="2:10" ht="19.5" thickBot="1">
      <c r="B97" s="228" t="s">
        <v>50</v>
      </c>
      <c r="C97" s="260">
        <f t="shared" ref="C97:J97" si="22">C96</f>
        <v>44998</v>
      </c>
      <c r="D97" s="260">
        <f t="shared" si="22"/>
        <v>44999</v>
      </c>
      <c r="E97" s="260">
        <f t="shared" si="22"/>
        <v>45000</v>
      </c>
      <c r="F97" s="260">
        <f t="shared" si="22"/>
        <v>45001</v>
      </c>
      <c r="G97" s="260">
        <f t="shared" si="22"/>
        <v>45002</v>
      </c>
      <c r="H97" s="260">
        <f t="shared" si="22"/>
        <v>45003</v>
      </c>
      <c r="I97" s="260">
        <f t="shared" si="22"/>
        <v>45004</v>
      </c>
      <c r="J97" s="270" t="str">
        <f t="shared" si="22"/>
        <v>合計</v>
      </c>
    </row>
    <row r="98" spans="2:10">
      <c r="B98" s="229">
        <f>設定!J5</f>
        <v>0</v>
      </c>
      <c r="C98" s="234"/>
      <c r="D98" s="234"/>
      <c r="E98" s="234"/>
      <c r="F98" s="234"/>
      <c r="G98" s="234"/>
      <c r="H98" s="234"/>
      <c r="I98" s="234"/>
      <c r="J98" s="271">
        <f>SUM(C98:I98)</f>
        <v>0</v>
      </c>
    </row>
    <row r="99" spans="2:10">
      <c r="B99" s="230">
        <f>設定!J6</f>
        <v>0</v>
      </c>
      <c r="C99" s="235"/>
      <c r="D99" s="235"/>
      <c r="E99" s="235"/>
      <c r="F99" s="235"/>
      <c r="G99" s="235"/>
      <c r="H99" s="235"/>
      <c r="I99" s="235"/>
      <c r="J99" s="272">
        <f t="shared" ref="J99:J107" si="23">SUM(C99:I99)</f>
        <v>0</v>
      </c>
    </row>
    <row r="100" spans="2:10">
      <c r="B100" s="231">
        <f>設定!J7</f>
        <v>0</v>
      </c>
      <c r="C100" s="236"/>
      <c r="D100" s="236"/>
      <c r="E100" s="236"/>
      <c r="F100" s="236"/>
      <c r="G100" s="236"/>
      <c r="H100" s="236"/>
      <c r="I100" s="236"/>
      <c r="J100" s="273">
        <f t="shared" si="23"/>
        <v>0</v>
      </c>
    </row>
    <row r="101" spans="2:10">
      <c r="B101" s="230">
        <f>設定!J8</f>
        <v>0</v>
      </c>
      <c r="C101" s="235"/>
      <c r="D101" s="235"/>
      <c r="E101" s="235"/>
      <c r="F101" s="235"/>
      <c r="G101" s="235"/>
      <c r="H101" s="235"/>
      <c r="I101" s="235"/>
      <c r="J101" s="272">
        <f t="shared" si="23"/>
        <v>0</v>
      </c>
    </row>
    <row r="102" spans="2:10">
      <c r="B102" s="231">
        <f>設定!J9</f>
        <v>0</v>
      </c>
      <c r="C102" s="236"/>
      <c r="D102" s="236"/>
      <c r="E102" s="236"/>
      <c r="F102" s="236"/>
      <c r="G102" s="236"/>
      <c r="H102" s="236"/>
      <c r="I102" s="236"/>
      <c r="J102" s="273">
        <f t="shared" si="23"/>
        <v>0</v>
      </c>
    </row>
    <row r="103" spans="2:10">
      <c r="B103" s="230">
        <f>設定!J10</f>
        <v>0</v>
      </c>
      <c r="C103" s="235"/>
      <c r="D103" s="235"/>
      <c r="E103" s="235"/>
      <c r="F103" s="235"/>
      <c r="G103" s="235"/>
      <c r="H103" s="235"/>
      <c r="I103" s="235"/>
      <c r="J103" s="272">
        <f t="shared" si="23"/>
        <v>0</v>
      </c>
    </row>
    <row r="104" spans="2:10">
      <c r="B104" s="229">
        <f>設定!J11</f>
        <v>0</v>
      </c>
      <c r="C104" s="234"/>
      <c r="D104" s="234"/>
      <c r="E104" s="234"/>
      <c r="F104" s="234"/>
      <c r="G104" s="234"/>
      <c r="H104" s="234"/>
      <c r="I104" s="234"/>
      <c r="J104" s="271">
        <f t="shared" si="23"/>
        <v>0</v>
      </c>
    </row>
    <row r="105" spans="2:10">
      <c r="B105" s="240">
        <f>設定!J12</f>
        <v>0</v>
      </c>
      <c r="C105" s="235"/>
      <c r="D105" s="235"/>
      <c r="E105" s="235"/>
      <c r="F105" s="235"/>
      <c r="G105" s="235"/>
      <c r="H105" s="235"/>
      <c r="I105" s="235"/>
      <c r="J105" s="274">
        <f t="shared" si="23"/>
        <v>0</v>
      </c>
    </row>
    <row r="106" spans="2:10">
      <c r="B106" s="241">
        <f>設定!J13</f>
        <v>0</v>
      </c>
      <c r="C106" s="236"/>
      <c r="D106" s="236"/>
      <c r="E106" s="236"/>
      <c r="F106" s="236"/>
      <c r="G106" s="236"/>
      <c r="H106" s="236"/>
      <c r="I106" s="236"/>
      <c r="J106" s="275">
        <f t="shared" si="23"/>
        <v>0</v>
      </c>
    </row>
    <row r="107" spans="2:10">
      <c r="B107" s="240">
        <f>設定!J14</f>
        <v>0</v>
      </c>
      <c r="C107" s="235"/>
      <c r="D107" s="235"/>
      <c r="E107" s="235"/>
      <c r="F107" s="235"/>
      <c r="G107" s="235"/>
      <c r="H107" s="235"/>
      <c r="I107" s="235"/>
      <c r="J107" s="274">
        <f t="shared" si="23"/>
        <v>0</v>
      </c>
    </row>
    <row r="108" spans="2:10" ht="19.5" thickBot="1">
      <c r="B108" s="238" t="s">
        <v>45</v>
      </c>
      <c r="C108" s="239"/>
      <c r="D108" s="239"/>
      <c r="E108" s="239"/>
      <c r="F108" s="239"/>
      <c r="G108" s="239"/>
      <c r="H108" s="239"/>
      <c r="I108" s="239"/>
      <c r="J108" s="276"/>
    </row>
    <row r="109" spans="2:10" ht="19.5" thickBot="1">
      <c r="B109" s="237" t="s">
        <v>17</v>
      </c>
      <c r="C109" s="261">
        <f>SUM(C98:C107)</f>
        <v>0</v>
      </c>
      <c r="D109" s="261">
        <f t="shared" ref="D109:J109" si="24">SUM(D98:D107)</f>
        <v>0</v>
      </c>
      <c r="E109" s="261">
        <f t="shared" si="24"/>
        <v>0</v>
      </c>
      <c r="F109" s="261">
        <f t="shared" si="24"/>
        <v>0</v>
      </c>
      <c r="G109" s="261">
        <f t="shared" si="24"/>
        <v>0</v>
      </c>
      <c r="H109" s="261">
        <f t="shared" si="24"/>
        <v>0</v>
      </c>
      <c r="I109" s="261">
        <f t="shared" si="24"/>
        <v>0</v>
      </c>
      <c r="J109" s="262">
        <f t="shared" si="24"/>
        <v>0</v>
      </c>
    </row>
    <row r="110" spans="2:10" ht="24" customHeight="1">
      <c r="B110" s="247"/>
      <c r="C110" s="120"/>
      <c r="D110" s="120"/>
      <c r="E110" s="120"/>
      <c r="F110" s="120"/>
      <c r="G110" s="120"/>
      <c r="H110" s="120"/>
      <c r="I110" s="120"/>
      <c r="J110" s="277"/>
    </row>
  </sheetData>
  <sheetProtection selectLockedCells="1" autoFilter="0"/>
  <autoFilter ref="B51:J124" xr:uid="{E12D2844-317F-F04B-91AA-24B1507444E2}"/>
  <mergeCells count="11">
    <mergeCell ref="C32:D32"/>
    <mergeCell ref="B34:D34"/>
    <mergeCell ref="B35:D36"/>
    <mergeCell ref="F38:K38"/>
    <mergeCell ref="B4:C4"/>
    <mergeCell ref="D4:E4"/>
    <mergeCell ref="F4:G4"/>
    <mergeCell ref="H4:I4"/>
    <mergeCell ref="J4:K4"/>
    <mergeCell ref="B18:D18"/>
    <mergeCell ref="F18:K18"/>
  </mergeCells>
  <phoneticPr fontId="1"/>
  <conditionalFormatting sqref="D37:D42 D44:D49">
    <cfRule type="cellIs" dxfId="344" priority="65" operator="equal">
      <formula>0</formula>
    </cfRule>
  </conditionalFormatting>
  <conditionalFormatting sqref="D20:D29">
    <cfRule type="cellIs" dxfId="343" priority="64" operator="equal">
      <formula>0</formula>
    </cfRule>
  </conditionalFormatting>
  <conditionalFormatting sqref="E19">
    <cfRule type="cellIs" dxfId="342" priority="63" operator="equal">
      <formula>0</formula>
    </cfRule>
  </conditionalFormatting>
  <conditionalFormatting sqref="B613">
    <cfRule type="expression" dxfId="341" priority="57">
      <formula>$C612=1</formula>
    </cfRule>
  </conditionalFormatting>
  <conditionalFormatting sqref="C64:J64">
    <cfRule type="cellIs" dxfId="340" priority="30" operator="equal">
      <formula>0</formula>
    </cfRule>
    <cfRule type="cellIs" dxfId="339" priority="31" operator="equal">
      <formula>0</formula>
    </cfRule>
  </conditionalFormatting>
  <conditionalFormatting sqref="C51:J52">
    <cfRule type="expression" dxfId="338" priority="27">
      <formula>C$50=1</formula>
    </cfRule>
    <cfRule type="expression" dxfId="337" priority="28">
      <formula>C$50=7</formula>
    </cfRule>
    <cfRule type="expression" dxfId="336" priority="29">
      <formula>COUNTIF(祝日,C$51)=1</formula>
    </cfRule>
  </conditionalFormatting>
  <conditionalFormatting sqref="J53:J62">
    <cfRule type="cellIs" dxfId="335" priority="26" operator="equal">
      <formula>0</formula>
    </cfRule>
  </conditionalFormatting>
  <conditionalFormatting sqref="C79:J79">
    <cfRule type="cellIs" dxfId="334" priority="24" operator="equal">
      <formula>0</formula>
    </cfRule>
    <cfRule type="cellIs" dxfId="333" priority="25" operator="equal">
      <formula>0</formula>
    </cfRule>
  </conditionalFormatting>
  <conditionalFormatting sqref="C66:J67">
    <cfRule type="expression" dxfId="332" priority="21">
      <formula>C$50=1</formula>
    </cfRule>
    <cfRule type="expression" dxfId="331" priority="22">
      <formula>C$50=7</formula>
    </cfRule>
    <cfRule type="expression" dxfId="330" priority="23">
      <formula>COUNTIF(祝日,C$66)=1</formula>
    </cfRule>
  </conditionalFormatting>
  <conditionalFormatting sqref="J68:J77">
    <cfRule type="cellIs" dxfId="329" priority="20" operator="equal">
      <formula>0</formula>
    </cfRule>
  </conditionalFormatting>
  <conditionalFormatting sqref="C94:J94">
    <cfRule type="cellIs" dxfId="328" priority="18" operator="equal">
      <formula>0</formula>
    </cfRule>
    <cfRule type="cellIs" dxfId="327" priority="19" operator="equal">
      <formula>0</formula>
    </cfRule>
  </conditionalFormatting>
  <conditionalFormatting sqref="C81:J82">
    <cfRule type="expression" dxfId="326" priority="15">
      <formula>C$50=1</formula>
    </cfRule>
    <cfRule type="expression" dxfId="325" priority="16">
      <formula>C$50=7</formula>
    </cfRule>
    <cfRule type="expression" dxfId="324" priority="17">
      <formula>COUNTIF(祝日,C$81)=1</formula>
    </cfRule>
  </conditionalFormatting>
  <conditionalFormatting sqref="J83:J92">
    <cfRule type="cellIs" dxfId="323" priority="14" operator="equal">
      <formula>0</formula>
    </cfRule>
  </conditionalFormatting>
  <conditionalFormatting sqref="C109:J109">
    <cfRule type="cellIs" dxfId="322" priority="12" operator="equal">
      <formula>0</formula>
    </cfRule>
    <cfRule type="cellIs" dxfId="321" priority="13" operator="equal">
      <formula>0</formula>
    </cfRule>
  </conditionalFormatting>
  <conditionalFormatting sqref="C96:J97">
    <cfRule type="expression" dxfId="320" priority="9">
      <formula>C$50=1</formula>
    </cfRule>
    <cfRule type="expression" dxfId="319" priority="10">
      <formula>C$50=7</formula>
    </cfRule>
    <cfRule type="expression" dxfId="318" priority="11">
      <formula>COUNTIF(祝日,C$96)=1</formula>
    </cfRule>
  </conditionalFormatting>
  <conditionalFormatting sqref="J98:J107">
    <cfRule type="cellIs" dxfId="317" priority="8" operator="equal">
      <formula>0</formula>
    </cfRule>
  </conditionalFormatting>
  <conditionalFormatting sqref="C16 E16 G16 I16 K16 C30:D30 C32:D32 B35:D36">
    <cfRule type="cellIs" dxfId="316" priority="1" operator="equal">
      <formula>0</formula>
    </cfRule>
  </conditionalFormatting>
  <pageMargins left="0.25" right="0.25" top="0.75" bottom="0.75" header="0.3" footer="0.3"/>
  <pageSetup paperSize="9" scale="82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6298D-EE72-47D0-AB93-4D39603C3281}">
  <sheetPr>
    <tabColor theme="8" tint="0.59999389629810485"/>
    <pageSetUpPr fitToPage="1"/>
  </sheetPr>
  <dimension ref="B1:K124"/>
  <sheetViews>
    <sheetView showGridLines="0" zoomScaleNormal="100" workbookViewId="0">
      <selection activeCell="A2" sqref="A2"/>
    </sheetView>
  </sheetViews>
  <sheetFormatPr defaultColWidth="11" defaultRowHeight="18.75" outlineLevelRow="1"/>
  <cols>
    <col min="1" max="1" width="4.125" customWidth="1"/>
    <col min="2" max="11" width="10.625" customWidth="1"/>
    <col min="12" max="12" width="8.875" customWidth="1"/>
  </cols>
  <sheetData>
    <row r="1" spans="2:11" ht="12.75" customHeight="1"/>
    <row r="2" spans="2:11" ht="29.25" customHeight="1">
      <c r="B2" s="246" t="s">
        <v>182</v>
      </c>
      <c r="C2" s="210"/>
      <c r="D2" s="210"/>
      <c r="E2" s="210"/>
      <c r="F2" s="210"/>
      <c r="G2" s="210"/>
      <c r="H2" s="210"/>
      <c r="I2" s="210"/>
      <c r="J2" s="210"/>
      <c r="K2" s="210"/>
    </row>
    <row r="3" spans="2:11" ht="15" customHeight="1" thickBot="1"/>
    <row r="4" spans="2:11" outlineLevel="1">
      <c r="B4" s="344" t="s">
        <v>10</v>
      </c>
      <c r="C4" s="345"/>
      <c r="D4" s="344" t="s">
        <v>99</v>
      </c>
      <c r="E4" s="346"/>
      <c r="F4" s="345" t="s">
        <v>100</v>
      </c>
      <c r="G4" s="345"/>
      <c r="H4" s="344" t="s">
        <v>101</v>
      </c>
      <c r="I4" s="346"/>
      <c r="J4" s="345" t="s">
        <v>102</v>
      </c>
      <c r="K4" s="346"/>
    </row>
    <row r="5" spans="2:11" outlineLevel="1">
      <c r="B5" s="242" t="s">
        <v>11</v>
      </c>
      <c r="C5" s="243" t="s">
        <v>9</v>
      </c>
      <c r="D5" s="242" t="s">
        <v>11</v>
      </c>
      <c r="E5" s="244" t="s">
        <v>9</v>
      </c>
      <c r="F5" s="243" t="s">
        <v>11</v>
      </c>
      <c r="G5" s="243" t="s">
        <v>9</v>
      </c>
      <c r="H5" s="242" t="s">
        <v>19</v>
      </c>
      <c r="I5" s="244" t="s">
        <v>9</v>
      </c>
      <c r="J5" s="243" t="s">
        <v>19</v>
      </c>
      <c r="K5" s="244" t="s">
        <v>9</v>
      </c>
    </row>
    <row r="6" spans="2:11" outlineLevel="1">
      <c r="B6" s="211">
        <f>設定!B5</f>
        <v>0</v>
      </c>
      <c r="C6" s="248"/>
      <c r="D6" s="211">
        <f>設定!D5</f>
        <v>0</v>
      </c>
      <c r="E6" s="220"/>
      <c r="F6" s="249">
        <f>設定!F5</f>
        <v>0</v>
      </c>
      <c r="G6" s="248"/>
      <c r="H6" s="221"/>
      <c r="I6" s="220"/>
      <c r="J6" s="249">
        <f>設定!H5</f>
        <v>0</v>
      </c>
      <c r="K6" s="220"/>
    </row>
    <row r="7" spans="2:11" outlineLevel="1">
      <c r="B7" s="211">
        <f>設定!B6</f>
        <v>0</v>
      </c>
      <c r="C7" s="248"/>
      <c r="D7" s="211">
        <f>設定!D6</f>
        <v>0</v>
      </c>
      <c r="E7" s="220"/>
      <c r="F7" s="249">
        <f>設定!F6</f>
        <v>0</v>
      </c>
      <c r="G7" s="248"/>
      <c r="H7" s="221"/>
      <c r="I7" s="220"/>
      <c r="J7" s="249">
        <f>設定!H6</f>
        <v>0</v>
      </c>
      <c r="K7" s="220"/>
    </row>
    <row r="8" spans="2:11" outlineLevel="1">
      <c r="B8" s="211">
        <f>設定!B7</f>
        <v>0</v>
      </c>
      <c r="C8" s="248"/>
      <c r="D8" s="211">
        <f>設定!D7</f>
        <v>0</v>
      </c>
      <c r="E8" s="220"/>
      <c r="F8" s="249">
        <f>設定!F7</f>
        <v>0</v>
      </c>
      <c r="G8" s="248"/>
      <c r="H8" s="221"/>
      <c r="I8" s="220"/>
      <c r="J8" s="249">
        <f>設定!H7</f>
        <v>0</v>
      </c>
      <c r="K8" s="220"/>
    </row>
    <row r="9" spans="2:11" outlineLevel="1">
      <c r="B9" s="211">
        <f>設定!B8</f>
        <v>0</v>
      </c>
      <c r="C9" s="248"/>
      <c r="D9" s="211">
        <f>設定!D8</f>
        <v>0</v>
      </c>
      <c r="E9" s="220"/>
      <c r="F9" s="249">
        <f>設定!F8</f>
        <v>0</v>
      </c>
      <c r="G9" s="248"/>
      <c r="H9" s="221"/>
      <c r="I9" s="220"/>
      <c r="J9" s="249">
        <f>設定!H8</f>
        <v>0</v>
      </c>
      <c r="K9" s="220"/>
    </row>
    <row r="10" spans="2:11" outlineLevel="1">
      <c r="B10" s="211">
        <f>設定!B9</f>
        <v>0</v>
      </c>
      <c r="C10" s="248"/>
      <c r="D10" s="211">
        <f>設定!D9</f>
        <v>0</v>
      </c>
      <c r="E10" s="220"/>
      <c r="F10" s="249">
        <f>設定!F9</f>
        <v>0</v>
      </c>
      <c r="G10" s="248"/>
      <c r="H10" s="221"/>
      <c r="I10" s="220"/>
      <c r="J10" s="249">
        <f>設定!H9</f>
        <v>0</v>
      </c>
      <c r="K10" s="220"/>
    </row>
    <row r="11" spans="2:11" outlineLevel="1">
      <c r="B11" s="211">
        <f>設定!B10</f>
        <v>0</v>
      </c>
      <c r="C11" s="248"/>
      <c r="D11" s="211">
        <f>設定!D10</f>
        <v>0</v>
      </c>
      <c r="E11" s="220"/>
      <c r="F11" s="249">
        <f>設定!F10</f>
        <v>0</v>
      </c>
      <c r="G11" s="248"/>
      <c r="H11" s="221"/>
      <c r="I11" s="220"/>
      <c r="J11" s="249">
        <f>設定!H10</f>
        <v>0</v>
      </c>
      <c r="K11" s="220"/>
    </row>
    <row r="12" spans="2:11" outlineLevel="1">
      <c r="B12" s="211">
        <f>設定!B11</f>
        <v>0</v>
      </c>
      <c r="C12" s="248"/>
      <c r="D12" s="211">
        <f>設定!D11</f>
        <v>0</v>
      </c>
      <c r="E12" s="220"/>
      <c r="F12" s="249">
        <f>設定!F11</f>
        <v>0</v>
      </c>
      <c r="G12" s="248"/>
      <c r="H12" s="221"/>
      <c r="I12" s="220"/>
      <c r="J12" s="249">
        <f>設定!H11</f>
        <v>0</v>
      </c>
      <c r="K12" s="220"/>
    </row>
    <row r="13" spans="2:11" outlineLevel="1">
      <c r="B13" s="211">
        <f>設定!B12</f>
        <v>0</v>
      </c>
      <c r="C13" s="248"/>
      <c r="D13" s="211">
        <f>設定!D12</f>
        <v>0</v>
      </c>
      <c r="E13" s="220"/>
      <c r="F13" s="249">
        <f>設定!F12</f>
        <v>0</v>
      </c>
      <c r="G13" s="248"/>
      <c r="H13" s="221"/>
      <c r="I13" s="220"/>
      <c r="J13" s="249">
        <f>設定!H12</f>
        <v>0</v>
      </c>
      <c r="K13" s="220"/>
    </row>
    <row r="14" spans="2:11" outlineLevel="1">
      <c r="B14" s="211">
        <f>設定!B13</f>
        <v>0</v>
      </c>
      <c r="C14" s="248"/>
      <c r="D14" s="211">
        <f>設定!D13</f>
        <v>0</v>
      </c>
      <c r="E14" s="220"/>
      <c r="F14" s="249">
        <f>設定!F13</f>
        <v>0</v>
      </c>
      <c r="G14" s="248"/>
      <c r="H14" s="221"/>
      <c r="I14" s="220"/>
      <c r="J14" s="249">
        <f>設定!H13</f>
        <v>0</v>
      </c>
      <c r="K14" s="220"/>
    </row>
    <row r="15" spans="2:11" outlineLevel="1">
      <c r="B15" s="211">
        <f>設定!B14</f>
        <v>0</v>
      </c>
      <c r="C15" s="248"/>
      <c r="D15" s="211">
        <f>設定!D14</f>
        <v>0</v>
      </c>
      <c r="E15" s="220"/>
      <c r="F15" s="249">
        <f>設定!F14</f>
        <v>0</v>
      </c>
      <c r="G15" s="248"/>
      <c r="H15" s="221"/>
      <c r="I15" s="220"/>
      <c r="J15" s="249">
        <f>設定!H14</f>
        <v>0</v>
      </c>
      <c r="K15" s="220"/>
    </row>
    <row r="16" spans="2:11" ht="19.5" outlineLevel="1" thickBot="1">
      <c r="B16" s="264" t="s">
        <v>17</v>
      </c>
      <c r="C16" s="267">
        <f>SUM(C6:C15)</f>
        <v>0</v>
      </c>
      <c r="D16" s="264" t="s">
        <v>17</v>
      </c>
      <c r="E16" s="266">
        <f>SUM(E6:E15)</f>
        <v>0</v>
      </c>
      <c r="F16" s="268" t="s">
        <v>17</v>
      </c>
      <c r="G16" s="267">
        <f>SUM(G6:G15)</f>
        <v>0</v>
      </c>
      <c r="H16" s="264" t="s">
        <v>17</v>
      </c>
      <c r="I16" s="266">
        <f>SUM(I6:I15)</f>
        <v>0</v>
      </c>
      <c r="J16" s="268" t="s">
        <v>17</v>
      </c>
      <c r="K16" s="266">
        <f>SUM(K6:K15)</f>
        <v>0</v>
      </c>
    </row>
    <row r="17" spans="2:11" ht="19.5" outlineLevel="1" thickBot="1">
      <c r="B17" s="250"/>
      <c r="C17" s="251"/>
      <c r="D17" s="250"/>
      <c r="E17" s="251"/>
      <c r="F17" s="250"/>
      <c r="G17" s="251"/>
      <c r="H17" s="250"/>
      <c r="I17" s="251"/>
      <c r="J17" s="250"/>
      <c r="K17" s="251"/>
    </row>
    <row r="18" spans="2:11" ht="19.5" outlineLevel="1">
      <c r="B18" s="344" t="s">
        <v>103</v>
      </c>
      <c r="C18" s="345"/>
      <c r="D18" s="346"/>
      <c r="E18" s="212"/>
      <c r="F18" s="341" t="s">
        <v>138</v>
      </c>
      <c r="G18" s="342"/>
      <c r="H18" s="342"/>
      <c r="I18" s="342"/>
      <c r="J18" s="342"/>
      <c r="K18" s="343"/>
    </row>
    <row r="19" spans="2:11" outlineLevel="1">
      <c r="B19" s="242" t="s">
        <v>19</v>
      </c>
      <c r="C19" s="245" t="s">
        <v>40</v>
      </c>
      <c r="D19" s="244" t="s">
        <v>9</v>
      </c>
      <c r="E19" s="213"/>
      <c r="F19" s="279"/>
      <c r="G19" s="280" t="str">
        <f>DAY(C51)&amp;"-"&amp;DAY(I51)&amp;"日"</f>
        <v>20-26日</v>
      </c>
      <c r="H19" s="280" t="str">
        <f>DAY(C66)&amp;"-"&amp;DAY(I66)&amp;"日"</f>
        <v>27-2日</v>
      </c>
      <c r="I19" s="280" t="str">
        <f>DAY(C81)&amp;"-"&amp;DAY(I81)&amp;"日"</f>
        <v>3-9日</v>
      </c>
      <c r="J19" s="280" t="str">
        <f>DAY(C96)&amp;"-"&amp;DAY(I96)&amp;"日"</f>
        <v>10-16日</v>
      </c>
      <c r="K19" s="281" t="str">
        <f>DAY(C111)&amp;"-"&amp;DAY(E111)&amp;"日"</f>
        <v>17-19日</v>
      </c>
    </row>
    <row r="20" spans="2:11" outlineLevel="1">
      <c r="B20" s="211">
        <f>設定!J5</f>
        <v>0</v>
      </c>
      <c r="C20" s="255"/>
      <c r="D20" s="214">
        <f>SUM(J53,J68,J83,J98,J113)</f>
        <v>0</v>
      </c>
      <c r="F20" s="282">
        <f>設定!J5</f>
        <v>0</v>
      </c>
      <c r="G20" s="283">
        <f t="shared" ref="G20:G29" si="0">J53</f>
        <v>0</v>
      </c>
      <c r="H20" s="283">
        <f t="shared" ref="H20:H29" si="1">J68</f>
        <v>0</v>
      </c>
      <c r="I20" s="283">
        <f t="shared" ref="I20:I29" si="2">J83</f>
        <v>0</v>
      </c>
      <c r="J20" s="283">
        <f t="shared" ref="J20:J29" si="3">J98</f>
        <v>0</v>
      </c>
      <c r="K20" s="284">
        <f t="shared" ref="K20:K29" si="4">J113</f>
        <v>0</v>
      </c>
    </row>
    <row r="21" spans="2:11" outlineLevel="1">
      <c r="B21" s="211">
        <f>設定!J6</f>
        <v>0</v>
      </c>
      <c r="C21" s="255"/>
      <c r="D21" s="214">
        <f t="shared" ref="D21:D29" si="5">SUM(J54,J69,J84,J99,J114)</f>
        <v>0</v>
      </c>
      <c r="F21" s="282">
        <f>設定!J6</f>
        <v>0</v>
      </c>
      <c r="G21" s="283">
        <f t="shared" si="0"/>
        <v>0</v>
      </c>
      <c r="H21" s="283">
        <f t="shared" si="1"/>
        <v>0</v>
      </c>
      <c r="I21" s="283">
        <f t="shared" si="2"/>
        <v>0</v>
      </c>
      <c r="J21" s="283">
        <f t="shared" si="3"/>
        <v>0</v>
      </c>
      <c r="K21" s="284">
        <f t="shared" si="4"/>
        <v>0</v>
      </c>
    </row>
    <row r="22" spans="2:11" outlineLevel="1">
      <c r="B22" s="211">
        <f>設定!J7</f>
        <v>0</v>
      </c>
      <c r="C22" s="255"/>
      <c r="D22" s="214">
        <f t="shared" si="5"/>
        <v>0</v>
      </c>
      <c r="F22" s="282">
        <f>設定!J7</f>
        <v>0</v>
      </c>
      <c r="G22" s="283">
        <f t="shared" si="0"/>
        <v>0</v>
      </c>
      <c r="H22" s="283">
        <f t="shared" si="1"/>
        <v>0</v>
      </c>
      <c r="I22" s="283">
        <f t="shared" si="2"/>
        <v>0</v>
      </c>
      <c r="J22" s="283">
        <f t="shared" si="3"/>
        <v>0</v>
      </c>
      <c r="K22" s="284">
        <f t="shared" si="4"/>
        <v>0</v>
      </c>
    </row>
    <row r="23" spans="2:11" outlineLevel="1">
      <c r="B23" s="211">
        <f>設定!J8</f>
        <v>0</v>
      </c>
      <c r="C23" s="255"/>
      <c r="D23" s="214">
        <f t="shared" si="5"/>
        <v>0</v>
      </c>
      <c r="F23" s="282">
        <f>設定!J8</f>
        <v>0</v>
      </c>
      <c r="G23" s="283">
        <f t="shared" si="0"/>
        <v>0</v>
      </c>
      <c r="H23" s="283">
        <f t="shared" si="1"/>
        <v>0</v>
      </c>
      <c r="I23" s="283">
        <f t="shared" si="2"/>
        <v>0</v>
      </c>
      <c r="J23" s="283">
        <f t="shared" si="3"/>
        <v>0</v>
      </c>
      <c r="K23" s="284">
        <f t="shared" si="4"/>
        <v>0</v>
      </c>
    </row>
    <row r="24" spans="2:11" outlineLevel="1">
      <c r="B24" s="211">
        <f>設定!J9</f>
        <v>0</v>
      </c>
      <c r="C24" s="255"/>
      <c r="D24" s="214">
        <f t="shared" si="5"/>
        <v>0</v>
      </c>
      <c r="F24" s="282">
        <f>設定!J9</f>
        <v>0</v>
      </c>
      <c r="G24" s="283">
        <f t="shared" si="0"/>
        <v>0</v>
      </c>
      <c r="H24" s="283">
        <f t="shared" si="1"/>
        <v>0</v>
      </c>
      <c r="I24" s="283">
        <f t="shared" si="2"/>
        <v>0</v>
      </c>
      <c r="J24" s="283">
        <f t="shared" si="3"/>
        <v>0</v>
      </c>
      <c r="K24" s="284">
        <f t="shared" si="4"/>
        <v>0</v>
      </c>
    </row>
    <row r="25" spans="2:11" outlineLevel="1">
      <c r="B25" s="211">
        <f>設定!J10</f>
        <v>0</v>
      </c>
      <c r="C25" s="255"/>
      <c r="D25" s="214">
        <f t="shared" si="5"/>
        <v>0</v>
      </c>
      <c r="F25" s="282">
        <f>設定!J10</f>
        <v>0</v>
      </c>
      <c r="G25" s="283">
        <f t="shared" si="0"/>
        <v>0</v>
      </c>
      <c r="H25" s="283">
        <f t="shared" si="1"/>
        <v>0</v>
      </c>
      <c r="I25" s="283">
        <f t="shared" si="2"/>
        <v>0</v>
      </c>
      <c r="J25" s="283">
        <f t="shared" si="3"/>
        <v>0</v>
      </c>
      <c r="K25" s="284">
        <f t="shared" si="4"/>
        <v>0</v>
      </c>
    </row>
    <row r="26" spans="2:11" outlineLevel="1">
      <c r="B26" s="211">
        <f>設定!J11</f>
        <v>0</v>
      </c>
      <c r="C26" s="255"/>
      <c r="D26" s="214">
        <f t="shared" si="5"/>
        <v>0</v>
      </c>
      <c r="F26" s="282">
        <f>設定!J11</f>
        <v>0</v>
      </c>
      <c r="G26" s="283">
        <f t="shared" si="0"/>
        <v>0</v>
      </c>
      <c r="H26" s="283">
        <f t="shared" si="1"/>
        <v>0</v>
      </c>
      <c r="I26" s="283">
        <f t="shared" si="2"/>
        <v>0</v>
      </c>
      <c r="J26" s="283">
        <f t="shared" si="3"/>
        <v>0</v>
      </c>
      <c r="K26" s="284">
        <f t="shared" si="4"/>
        <v>0</v>
      </c>
    </row>
    <row r="27" spans="2:11" outlineLevel="1">
      <c r="B27" s="211">
        <f>設定!J12</f>
        <v>0</v>
      </c>
      <c r="C27" s="255"/>
      <c r="D27" s="214">
        <f t="shared" si="5"/>
        <v>0</v>
      </c>
      <c r="F27" s="282">
        <f>設定!J12</f>
        <v>0</v>
      </c>
      <c r="G27" s="283">
        <f t="shared" si="0"/>
        <v>0</v>
      </c>
      <c r="H27" s="283">
        <f t="shared" si="1"/>
        <v>0</v>
      </c>
      <c r="I27" s="283">
        <f t="shared" si="2"/>
        <v>0</v>
      </c>
      <c r="J27" s="283">
        <f t="shared" si="3"/>
        <v>0</v>
      </c>
      <c r="K27" s="284">
        <f t="shared" si="4"/>
        <v>0</v>
      </c>
    </row>
    <row r="28" spans="2:11" outlineLevel="1">
      <c r="B28" s="211">
        <f>設定!J13</f>
        <v>0</v>
      </c>
      <c r="C28" s="255"/>
      <c r="D28" s="214">
        <f t="shared" si="5"/>
        <v>0</v>
      </c>
      <c r="F28" s="282">
        <f>設定!J13</f>
        <v>0</v>
      </c>
      <c r="G28" s="283">
        <f t="shared" si="0"/>
        <v>0</v>
      </c>
      <c r="H28" s="283">
        <f t="shared" si="1"/>
        <v>0</v>
      </c>
      <c r="I28" s="283">
        <f t="shared" si="2"/>
        <v>0</v>
      </c>
      <c r="J28" s="283">
        <f t="shared" si="3"/>
        <v>0</v>
      </c>
      <c r="K28" s="284">
        <f t="shared" si="4"/>
        <v>0</v>
      </c>
    </row>
    <row r="29" spans="2:11" outlineLevel="1">
      <c r="B29" s="211">
        <f>設定!J14</f>
        <v>0</v>
      </c>
      <c r="C29" s="255"/>
      <c r="D29" s="214">
        <f t="shared" si="5"/>
        <v>0</v>
      </c>
      <c r="F29" s="282">
        <f>設定!J14</f>
        <v>0</v>
      </c>
      <c r="G29" s="283">
        <f t="shared" si="0"/>
        <v>0</v>
      </c>
      <c r="H29" s="283">
        <f t="shared" si="1"/>
        <v>0</v>
      </c>
      <c r="I29" s="283">
        <f t="shared" si="2"/>
        <v>0</v>
      </c>
      <c r="J29" s="283">
        <f t="shared" si="3"/>
        <v>0</v>
      </c>
      <c r="K29" s="284">
        <f t="shared" si="4"/>
        <v>0</v>
      </c>
    </row>
    <row r="30" spans="2:11" ht="19.5" outlineLevel="1" thickBot="1">
      <c r="B30" s="264" t="s">
        <v>17</v>
      </c>
      <c r="C30" s="265">
        <f>SUM(C20:C29)</f>
        <v>0</v>
      </c>
      <c r="D30" s="266">
        <f>SUM(D20:D29)</f>
        <v>0</v>
      </c>
      <c r="F30" s="279" t="s">
        <v>17</v>
      </c>
      <c r="G30" s="283">
        <f>J64</f>
        <v>0</v>
      </c>
      <c r="H30" s="283">
        <f>J79</f>
        <v>0</v>
      </c>
      <c r="I30" s="283">
        <f>J94</f>
        <v>0</v>
      </c>
      <c r="J30" s="283">
        <f>J109</f>
        <v>0</v>
      </c>
      <c r="K30" s="284">
        <f>J124</f>
        <v>0</v>
      </c>
    </row>
    <row r="31" spans="2:11" ht="19.5" outlineLevel="1" thickBot="1">
      <c r="F31" s="216"/>
      <c r="K31" s="217"/>
    </row>
    <row r="32" spans="2:11" ht="19.5" outlineLevel="1" thickBot="1">
      <c r="B32" s="263" t="s">
        <v>104</v>
      </c>
      <c r="C32" s="333">
        <f>特別費!P24</f>
        <v>0</v>
      </c>
      <c r="D32" s="334"/>
      <c r="F32" s="216"/>
      <c r="K32" s="217"/>
    </row>
    <row r="33" spans="2:11" ht="19.5" outlineLevel="1" thickBot="1">
      <c r="C33" s="209"/>
      <c r="D33" s="209"/>
      <c r="F33" s="216"/>
      <c r="K33" s="217"/>
    </row>
    <row r="34" spans="2:11" outlineLevel="1">
      <c r="B34" s="335" t="s">
        <v>139</v>
      </c>
      <c r="C34" s="336"/>
      <c r="D34" s="337"/>
      <c r="F34" s="216"/>
      <c r="K34" s="217"/>
    </row>
    <row r="35" spans="2:11" outlineLevel="1">
      <c r="B35" s="338">
        <f>D44-C44</f>
        <v>0</v>
      </c>
      <c r="C35" s="339"/>
      <c r="D35" s="340"/>
      <c r="F35" s="216"/>
      <c r="K35" s="217"/>
    </row>
    <row r="36" spans="2:11" ht="19.5" outlineLevel="1" thickBot="1">
      <c r="B36" s="338"/>
      <c r="C36" s="339"/>
      <c r="D36" s="340"/>
      <c r="F36" s="218"/>
      <c r="G36" s="219"/>
      <c r="H36" s="219"/>
      <c r="I36" s="219"/>
      <c r="J36" s="219"/>
      <c r="K36" s="215"/>
    </row>
    <row r="37" spans="2:11" ht="19.5" outlineLevel="1" thickBot="1">
      <c r="B37" s="256" t="s">
        <v>140</v>
      </c>
      <c r="C37" s="257"/>
      <c r="D37" s="258">
        <f>C16</f>
        <v>0</v>
      </c>
    </row>
    <row r="38" spans="2:11" ht="19.5" outlineLevel="1">
      <c r="B38" s="256" t="s">
        <v>141</v>
      </c>
      <c r="C38" s="257">
        <f>E16</f>
        <v>0</v>
      </c>
      <c r="D38" s="258"/>
      <c r="F38" s="341" t="s">
        <v>149</v>
      </c>
      <c r="G38" s="342"/>
      <c r="H38" s="342"/>
      <c r="I38" s="342"/>
      <c r="J38" s="342"/>
      <c r="K38" s="343"/>
    </row>
    <row r="39" spans="2:11" outlineLevel="1">
      <c r="B39" s="256" t="s">
        <v>142</v>
      </c>
      <c r="C39" s="257">
        <f>G16</f>
        <v>0</v>
      </c>
      <c r="D39" s="258"/>
      <c r="F39" s="216"/>
      <c r="K39" s="217"/>
    </row>
    <row r="40" spans="2:11" outlineLevel="1">
      <c r="B40" s="256" t="s">
        <v>46</v>
      </c>
      <c r="C40" s="254">
        <f>I16</f>
        <v>0</v>
      </c>
      <c r="D40" s="258"/>
      <c r="F40" s="216"/>
      <c r="K40" s="217"/>
    </row>
    <row r="41" spans="2:11" outlineLevel="1">
      <c r="B41" s="256" t="s">
        <v>143</v>
      </c>
      <c r="C41" s="257">
        <f>K16</f>
        <v>0</v>
      </c>
      <c r="D41" s="258"/>
      <c r="F41" s="216"/>
      <c r="K41" s="217"/>
    </row>
    <row r="42" spans="2:11" outlineLevel="1">
      <c r="B42" s="256" t="s">
        <v>144</v>
      </c>
      <c r="C42" s="257">
        <f>C32</f>
        <v>0</v>
      </c>
      <c r="D42" s="258"/>
      <c r="F42" s="216"/>
      <c r="K42" s="217"/>
    </row>
    <row r="43" spans="2:11" outlineLevel="1">
      <c r="B43" s="256" t="s">
        <v>145</v>
      </c>
      <c r="C43" s="257">
        <f>D30</f>
        <v>0</v>
      </c>
      <c r="D43" s="253"/>
      <c r="F43" s="216"/>
      <c r="K43" s="217"/>
    </row>
    <row r="44" spans="2:11" outlineLevel="1">
      <c r="B44" s="256" t="s">
        <v>146</v>
      </c>
      <c r="C44" s="257">
        <f>SUM(C38:C43)</f>
        <v>0</v>
      </c>
      <c r="D44" s="258">
        <f>D37</f>
        <v>0</v>
      </c>
      <c r="F44" s="216"/>
      <c r="K44" s="217"/>
    </row>
    <row r="45" spans="2:11" outlineLevel="1">
      <c r="B45" s="222"/>
      <c r="C45" s="223"/>
      <c r="D45" s="224"/>
      <c r="F45" s="216"/>
      <c r="K45" s="217"/>
    </row>
    <row r="46" spans="2:11" outlineLevel="1">
      <c r="B46" s="222"/>
      <c r="C46" s="223"/>
      <c r="D46" s="224"/>
      <c r="F46" s="216"/>
      <c r="K46" s="217"/>
    </row>
    <row r="47" spans="2:11" outlineLevel="1">
      <c r="B47" s="222"/>
      <c r="C47" s="223"/>
      <c r="D47" s="224"/>
      <c r="F47" s="216"/>
      <c r="K47" s="217"/>
    </row>
    <row r="48" spans="2:11" outlineLevel="1">
      <c r="B48" s="222"/>
      <c r="C48" s="223"/>
      <c r="D48" s="224"/>
      <c r="F48" s="216"/>
      <c r="K48" s="217"/>
    </row>
    <row r="49" spans="2:11" ht="19.5" outlineLevel="1" thickBot="1">
      <c r="B49" s="225"/>
      <c r="C49" s="226"/>
      <c r="D49" s="227"/>
      <c r="F49" s="218"/>
      <c r="G49" s="219"/>
      <c r="H49" s="219"/>
      <c r="I49" s="219"/>
      <c r="J49" s="219"/>
      <c r="K49" s="215"/>
    </row>
    <row r="50" spans="2:11" ht="19.5" thickBot="1">
      <c r="B50" s="247"/>
      <c r="C50" s="247">
        <f>WEEKDAY(C51)</f>
        <v>2</v>
      </c>
      <c r="D50" s="247">
        <f t="shared" ref="D50:I50" si="6">WEEKDAY(D51)</f>
        <v>3</v>
      </c>
      <c r="E50" s="247">
        <f t="shared" si="6"/>
        <v>4</v>
      </c>
      <c r="F50" s="247">
        <f t="shared" si="6"/>
        <v>5</v>
      </c>
      <c r="G50" s="247">
        <f t="shared" si="6"/>
        <v>6</v>
      </c>
      <c r="H50" s="247">
        <f t="shared" si="6"/>
        <v>7</v>
      </c>
      <c r="I50" s="247">
        <f t="shared" si="6"/>
        <v>1</v>
      </c>
    </row>
    <row r="51" spans="2:11" ht="21.75">
      <c r="B51" s="278" t="s">
        <v>51</v>
      </c>
      <c r="C51" s="232">
        <f>DATE(2023,3,設定!L5)</f>
        <v>45005</v>
      </c>
      <c r="D51" s="232">
        <f>C51+1</f>
        <v>45006</v>
      </c>
      <c r="E51" s="232">
        <f>D51+1</f>
        <v>45007</v>
      </c>
      <c r="F51" s="232">
        <f t="shared" ref="F51:I51" si="7">E51+1</f>
        <v>45008</v>
      </c>
      <c r="G51" s="232">
        <f t="shared" si="7"/>
        <v>45009</v>
      </c>
      <c r="H51" s="232">
        <f t="shared" si="7"/>
        <v>45010</v>
      </c>
      <c r="I51" s="232">
        <f t="shared" si="7"/>
        <v>45011</v>
      </c>
      <c r="J51" s="269" t="s">
        <v>17</v>
      </c>
    </row>
    <row r="52" spans="2:11" ht="19.5" thickBot="1">
      <c r="B52" s="228" t="s">
        <v>50</v>
      </c>
      <c r="C52" s="233">
        <f>C51</f>
        <v>45005</v>
      </c>
      <c r="D52" s="233">
        <f t="shared" ref="D52:J52" si="8">D51</f>
        <v>45006</v>
      </c>
      <c r="E52" s="233">
        <f t="shared" si="8"/>
        <v>45007</v>
      </c>
      <c r="F52" s="233">
        <f t="shared" si="8"/>
        <v>45008</v>
      </c>
      <c r="G52" s="233">
        <f t="shared" si="8"/>
        <v>45009</v>
      </c>
      <c r="H52" s="233">
        <f t="shared" si="8"/>
        <v>45010</v>
      </c>
      <c r="I52" s="233">
        <f t="shared" si="8"/>
        <v>45011</v>
      </c>
      <c r="J52" s="270" t="str">
        <f t="shared" si="8"/>
        <v>合計</v>
      </c>
    </row>
    <row r="53" spans="2:11">
      <c r="B53" s="229">
        <f>設定!J5</f>
        <v>0</v>
      </c>
      <c r="C53" s="234"/>
      <c r="D53" s="234"/>
      <c r="E53" s="234"/>
      <c r="F53" s="234"/>
      <c r="G53" s="234"/>
      <c r="H53" s="234"/>
      <c r="I53" s="234"/>
      <c r="J53" s="271">
        <f>SUM(C53:I53)</f>
        <v>0</v>
      </c>
    </row>
    <row r="54" spans="2:11">
      <c r="B54" s="230">
        <f>設定!J6</f>
        <v>0</v>
      </c>
      <c r="C54" s="235"/>
      <c r="D54" s="235"/>
      <c r="E54" s="235"/>
      <c r="F54" s="235"/>
      <c r="G54" s="235"/>
      <c r="H54" s="235"/>
      <c r="I54" s="235"/>
      <c r="J54" s="272">
        <f t="shared" ref="J54:J62" si="9">SUM(C54:I54)</f>
        <v>0</v>
      </c>
    </row>
    <row r="55" spans="2:11">
      <c r="B55" s="231">
        <f>設定!J7</f>
        <v>0</v>
      </c>
      <c r="C55" s="236"/>
      <c r="D55" s="236"/>
      <c r="E55" s="236"/>
      <c r="F55" s="236"/>
      <c r="G55" s="236"/>
      <c r="H55" s="236"/>
      <c r="I55" s="236"/>
      <c r="J55" s="273">
        <f t="shared" si="9"/>
        <v>0</v>
      </c>
    </row>
    <row r="56" spans="2:11">
      <c r="B56" s="230">
        <f>設定!J8</f>
        <v>0</v>
      </c>
      <c r="C56" s="235"/>
      <c r="D56" s="235"/>
      <c r="E56" s="235"/>
      <c r="F56" s="235"/>
      <c r="G56" s="235"/>
      <c r="H56" s="235"/>
      <c r="I56" s="235"/>
      <c r="J56" s="272">
        <f t="shared" si="9"/>
        <v>0</v>
      </c>
    </row>
    <row r="57" spans="2:11">
      <c r="B57" s="231">
        <f>設定!J9</f>
        <v>0</v>
      </c>
      <c r="C57" s="236"/>
      <c r="D57" s="236"/>
      <c r="E57" s="236"/>
      <c r="F57" s="236"/>
      <c r="G57" s="236"/>
      <c r="H57" s="236"/>
      <c r="I57" s="236"/>
      <c r="J57" s="273">
        <f t="shared" si="9"/>
        <v>0</v>
      </c>
    </row>
    <row r="58" spans="2:11">
      <c r="B58" s="230">
        <f>設定!J10</f>
        <v>0</v>
      </c>
      <c r="C58" s="235"/>
      <c r="D58" s="235"/>
      <c r="E58" s="235"/>
      <c r="F58" s="235"/>
      <c r="G58" s="235"/>
      <c r="H58" s="235"/>
      <c r="I58" s="235"/>
      <c r="J58" s="272">
        <f t="shared" si="9"/>
        <v>0</v>
      </c>
    </row>
    <row r="59" spans="2:11">
      <c r="B59" s="229">
        <f>設定!J11</f>
        <v>0</v>
      </c>
      <c r="C59" s="234"/>
      <c r="D59" s="234"/>
      <c r="E59" s="234"/>
      <c r="F59" s="234"/>
      <c r="G59" s="234"/>
      <c r="H59" s="234"/>
      <c r="I59" s="234"/>
      <c r="J59" s="271">
        <f t="shared" si="9"/>
        <v>0</v>
      </c>
    </row>
    <row r="60" spans="2:11">
      <c r="B60" s="240">
        <f>設定!J12</f>
        <v>0</v>
      </c>
      <c r="C60" s="235"/>
      <c r="D60" s="235"/>
      <c r="E60" s="235"/>
      <c r="F60" s="235"/>
      <c r="G60" s="235"/>
      <c r="H60" s="235"/>
      <c r="I60" s="235"/>
      <c r="J60" s="274">
        <f t="shared" si="9"/>
        <v>0</v>
      </c>
    </row>
    <row r="61" spans="2:11">
      <c r="B61" s="241">
        <f>設定!J13</f>
        <v>0</v>
      </c>
      <c r="C61" s="236"/>
      <c r="D61" s="236"/>
      <c r="E61" s="236"/>
      <c r="F61" s="236"/>
      <c r="G61" s="236"/>
      <c r="H61" s="236"/>
      <c r="I61" s="236"/>
      <c r="J61" s="275">
        <f t="shared" si="9"/>
        <v>0</v>
      </c>
    </row>
    <row r="62" spans="2:11">
      <c r="B62" s="240">
        <f>設定!J14</f>
        <v>0</v>
      </c>
      <c r="C62" s="235"/>
      <c r="D62" s="235"/>
      <c r="E62" s="235"/>
      <c r="F62" s="235"/>
      <c r="G62" s="235"/>
      <c r="H62" s="235"/>
      <c r="I62" s="235"/>
      <c r="J62" s="274">
        <f t="shared" si="9"/>
        <v>0</v>
      </c>
    </row>
    <row r="63" spans="2:11" ht="19.5" thickBot="1">
      <c r="B63" s="238" t="s">
        <v>45</v>
      </c>
      <c r="C63" s="239"/>
      <c r="D63" s="239"/>
      <c r="E63" s="239"/>
      <c r="F63" s="239"/>
      <c r="G63" s="239"/>
      <c r="H63" s="239"/>
      <c r="I63" s="239"/>
      <c r="J63" s="276"/>
    </row>
    <row r="64" spans="2:11" ht="19.5" thickBot="1">
      <c r="B64" s="237" t="s">
        <v>17</v>
      </c>
      <c r="C64" s="261">
        <f>SUM(C53:C62)</f>
        <v>0</v>
      </c>
      <c r="D64" s="261">
        <f>SUM(D53:D62)</f>
        <v>0</v>
      </c>
      <c r="E64" s="261">
        <f t="shared" ref="E64:J64" si="10">SUM(E53:E62)</f>
        <v>0</v>
      </c>
      <c r="F64" s="261">
        <f>SUM(F53:F62)</f>
        <v>0</v>
      </c>
      <c r="G64" s="261">
        <f t="shared" si="10"/>
        <v>0</v>
      </c>
      <c r="H64" s="261">
        <f>SUM(H53:H62)</f>
        <v>0</v>
      </c>
      <c r="I64" s="261">
        <f t="shared" si="10"/>
        <v>0</v>
      </c>
      <c r="J64" s="262">
        <f t="shared" si="10"/>
        <v>0</v>
      </c>
    </row>
    <row r="65" spans="2:10" ht="8.25" customHeight="1" thickBot="1">
      <c r="B65" s="247">
        <v>1</v>
      </c>
      <c r="C65" s="120">
        <f>WEEKDAY(C66)</f>
        <v>2</v>
      </c>
      <c r="D65" s="120">
        <f t="shared" ref="D65:I65" si="11">WEEKDAY(D66)</f>
        <v>3</v>
      </c>
      <c r="E65" s="120">
        <f t="shared" si="11"/>
        <v>4</v>
      </c>
      <c r="F65" s="120">
        <f t="shared" si="11"/>
        <v>5</v>
      </c>
      <c r="G65" s="120">
        <f t="shared" si="11"/>
        <v>6</v>
      </c>
      <c r="H65" s="120">
        <f t="shared" si="11"/>
        <v>7</v>
      </c>
      <c r="I65" s="120">
        <f t="shared" si="11"/>
        <v>1</v>
      </c>
      <c r="J65" s="277"/>
    </row>
    <row r="66" spans="2:10" ht="21.75">
      <c r="B66" s="252" t="s">
        <v>51</v>
      </c>
      <c r="C66" s="259">
        <f>I51+1</f>
        <v>45012</v>
      </c>
      <c r="D66" s="259">
        <f t="shared" ref="D66:I66" si="12">C66+1</f>
        <v>45013</v>
      </c>
      <c r="E66" s="259">
        <f t="shared" si="12"/>
        <v>45014</v>
      </c>
      <c r="F66" s="259">
        <f t="shared" si="12"/>
        <v>45015</v>
      </c>
      <c r="G66" s="259">
        <f t="shared" si="12"/>
        <v>45016</v>
      </c>
      <c r="H66" s="259">
        <f t="shared" si="12"/>
        <v>45017</v>
      </c>
      <c r="I66" s="259">
        <f t="shared" si="12"/>
        <v>45018</v>
      </c>
      <c r="J66" s="269" t="s">
        <v>17</v>
      </c>
    </row>
    <row r="67" spans="2:10" ht="19.5" thickBot="1">
      <c r="B67" s="228" t="s">
        <v>50</v>
      </c>
      <c r="C67" s="260">
        <f t="shared" ref="C67:J67" si="13">C66</f>
        <v>45012</v>
      </c>
      <c r="D67" s="260">
        <f t="shared" si="13"/>
        <v>45013</v>
      </c>
      <c r="E67" s="260">
        <f t="shared" si="13"/>
        <v>45014</v>
      </c>
      <c r="F67" s="260">
        <f t="shared" si="13"/>
        <v>45015</v>
      </c>
      <c r="G67" s="260">
        <f t="shared" si="13"/>
        <v>45016</v>
      </c>
      <c r="H67" s="260">
        <f t="shared" si="13"/>
        <v>45017</v>
      </c>
      <c r="I67" s="260">
        <f t="shared" si="13"/>
        <v>45018</v>
      </c>
      <c r="J67" s="270" t="str">
        <f t="shared" si="13"/>
        <v>合計</v>
      </c>
    </row>
    <row r="68" spans="2:10">
      <c r="B68" s="229">
        <f>設定!J5</f>
        <v>0</v>
      </c>
      <c r="C68" s="234"/>
      <c r="D68" s="234"/>
      <c r="E68" s="234"/>
      <c r="F68" s="234"/>
      <c r="G68" s="234"/>
      <c r="H68" s="234"/>
      <c r="I68" s="234"/>
      <c r="J68" s="271">
        <f>SUM(C68:I68)</f>
        <v>0</v>
      </c>
    </row>
    <row r="69" spans="2:10">
      <c r="B69" s="230">
        <f>設定!J6</f>
        <v>0</v>
      </c>
      <c r="C69" s="235"/>
      <c r="D69" s="235"/>
      <c r="E69" s="235"/>
      <c r="F69" s="235"/>
      <c r="G69" s="235"/>
      <c r="H69" s="235"/>
      <c r="I69" s="235"/>
      <c r="J69" s="272">
        <f t="shared" ref="J69:J77" si="14">SUM(C69:I69)</f>
        <v>0</v>
      </c>
    </row>
    <row r="70" spans="2:10">
      <c r="B70" s="231">
        <f>設定!J7</f>
        <v>0</v>
      </c>
      <c r="C70" s="236"/>
      <c r="D70" s="236"/>
      <c r="E70" s="236"/>
      <c r="F70" s="236"/>
      <c r="G70" s="236"/>
      <c r="H70" s="236"/>
      <c r="I70" s="236"/>
      <c r="J70" s="273">
        <f t="shared" si="14"/>
        <v>0</v>
      </c>
    </row>
    <row r="71" spans="2:10">
      <c r="B71" s="230">
        <f>設定!J8</f>
        <v>0</v>
      </c>
      <c r="C71" s="235"/>
      <c r="D71" s="235"/>
      <c r="E71" s="235"/>
      <c r="F71" s="235"/>
      <c r="G71" s="235"/>
      <c r="H71" s="235"/>
      <c r="I71" s="235"/>
      <c r="J71" s="272">
        <f t="shared" si="14"/>
        <v>0</v>
      </c>
    </row>
    <row r="72" spans="2:10">
      <c r="B72" s="231">
        <f>設定!J9</f>
        <v>0</v>
      </c>
      <c r="C72" s="236"/>
      <c r="D72" s="236"/>
      <c r="E72" s="236"/>
      <c r="F72" s="236"/>
      <c r="G72" s="236"/>
      <c r="H72" s="236"/>
      <c r="I72" s="236"/>
      <c r="J72" s="273">
        <f t="shared" si="14"/>
        <v>0</v>
      </c>
    </row>
    <row r="73" spans="2:10">
      <c r="B73" s="230">
        <f>設定!J10</f>
        <v>0</v>
      </c>
      <c r="C73" s="235"/>
      <c r="D73" s="235"/>
      <c r="E73" s="235"/>
      <c r="F73" s="235"/>
      <c r="G73" s="235"/>
      <c r="H73" s="235"/>
      <c r="I73" s="235"/>
      <c r="J73" s="272">
        <f t="shared" si="14"/>
        <v>0</v>
      </c>
    </row>
    <row r="74" spans="2:10">
      <c r="B74" s="229">
        <f>設定!J11</f>
        <v>0</v>
      </c>
      <c r="C74" s="234"/>
      <c r="D74" s="234"/>
      <c r="E74" s="234"/>
      <c r="F74" s="234"/>
      <c r="G74" s="234"/>
      <c r="H74" s="234"/>
      <c r="I74" s="234"/>
      <c r="J74" s="271">
        <f t="shared" si="14"/>
        <v>0</v>
      </c>
    </row>
    <row r="75" spans="2:10">
      <c r="B75" s="240">
        <f>設定!J12</f>
        <v>0</v>
      </c>
      <c r="C75" s="235"/>
      <c r="D75" s="235"/>
      <c r="E75" s="235"/>
      <c r="F75" s="235"/>
      <c r="G75" s="235"/>
      <c r="H75" s="235"/>
      <c r="I75" s="235"/>
      <c r="J75" s="274">
        <f t="shared" si="14"/>
        <v>0</v>
      </c>
    </row>
    <row r="76" spans="2:10">
      <c r="B76" s="241">
        <f>設定!J13</f>
        <v>0</v>
      </c>
      <c r="C76" s="236"/>
      <c r="D76" s="236"/>
      <c r="E76" s="236"/>
      <c r="F76" s="236"/>
      <c r="G76" s="236"/>
      <c r="H76" s="236"/>
      <c r="I76" s="236"/>
      <c r="J76" s="275">
        <f t="shared" si="14"/>
        <v>0</v>
      </c>
    </row>
    <row r="77" spans="2:10">
      <c r="B77" s="240">
        <f>設定!J14</f>
        <v>0</v>
      </c>
      <c r="C77" s="235"/>
      <c r="D77" s="235"/>
      <c r="E77" s="235"/>
      <c r="F77" s="235"/>
      <c r="G77" s="235"/>
      <c r="H77" s="235"/>
      <c r="I77" s="235"/>
      <c r="J77" s="274">
        <f t="shared" si="14"/>
        <v>0</v>
      </c>
    </row>
    <row r="78" spans="2:10" ht="19.5" thickBot="1">
      <c r="B78" s="238" t="s">
        <v>45</v>
      </c>
      <c r="C78" s="239"/>
      <c r="D78" s="239"/>
      <c r="E78" s="239"/>
      <c r="F78" s="239"/>
      <c r="G78" s="239"/>
      <c r="H78" s="239"/>
      <c r="I78" s="239"/>
      <c r="J78" s="276"/>
    </row>
    <row r="79" spans="2:10" ht="19.5" thickBot="1">
      <c r="B79" s="237" t="s">
        <v>17</v>
      </c>
      <c r="C79" s="261">
        <f>SUM(C68:C77)</f>
        <v>0</v>
      </c>
      <c r="D79" s="261">
        <f t="shared" ref="D79:J79" si="15">SUM(D68:D77)</f>
        <v>0</v>
      </c>
      <c r="E79" s="261">
        <f t="shared" si="15"/>
        <v>0</v>
      </c>
      <c r="F79" s="261">
        <f t="shared" si="15"/>
        <v>0</v>
      </c>
      <c r="G79" s="261">
        <f t="shared" si="15"/>
        <v>0</v>
      </c>
      <c r="H79" s="261">
        <f t="shared" si="15"/>
        <v>0</v>
      </c>
      <c r="I79" s="261">
        <f t="shared" si="15"/>
        <v>0</v>
      </c>
      <c r="J79" s="262">
        <f t="shared" si="15"/>
        <v>0</v>
      </c>
    </row>
    <row r="80" spans="2:10" ht="7.5" customHeight="1" thickBot="1">
      <c r="B80" s="247">
        <v>1</v>
      </c>
      <c r="C80" s="120">
        <f>WEEKDAY(C81)</f>
        <v>2</v>
      </c>
      <c r="D80" s="120">
        <f t="shared" ref="D80:I80" si="16">WEEKDAY(D81)</f>
        <v>3</v>
      </c>
      <c r="E80" s="120">
        <f t="shared" si="16"/>
        <v>4</v>
      </c>
      <c r="F80" s="120">
        <f t="shared" si="16"/>
        <v>5</v>
      </c>
      <c r="G80" s="120">
        <f t="shared" si="16"/>
        <v>6</v>
      </c>
      <c r="H80" s="120">
        <f t="shared" si="16"/>
        <v>7</v>
      </c>
      <c r="I80" s="120">
        <f t="shared" si="16"/>
        <v>1</v>
      </c>
      <c r="J80" s="277"/>
    </row>
    <row r="81" spans="2:10" ht="21.75">
      <c r="B81" s="252" t="s">
        <v>51</v>
      </c>
      <c r="C81" s="259">
        <f>I66+1</f>
        <v>45019</v>
      </c>
      <c r="D81" s="259">
        <f t="shared" ref="D81:I81" si="17">C81+1</f>
        <v>45020</v>
      </c>
      <c r="E81" s="259">
        <f t="shared" si="17"/>
        <v>45021</v>
      </c>
      <c r="F81" s="259">
        <f t="shared" si="17"/>
        <v>45022</v>
      </c>
      <c r="G81" s="259">
        <f t="shared" si="17"/>
        <v>45023</v>
      </c>
      <c r="H81" s="259">
        <f t="shared" si="17"/>
        <v>45024</v>
      </c>
      <c r="I81" s="259">
        <f t="shared" si="17"/>
        <v>45025</v>
      </c>
      <c r="J81" s="269" t="s">
        <v>17</v>
      </c>
    </row>
    <row r="82" spans="2:10" ht="19.5" thickBot="1">
      <c r="B82" s="228" t="s">
        <v>50</v>
      </c>
      <c r="C82" s="260">
        <f t="shared" ref="C82:J82" si="18">C81</f>
        <v>45019</v>
      </c>
      <c r="D82" s="260">
        <f t="shared" si="18"/>
        <v>45020</v>
      </c>
      <c r="E82" s="260">
        <f t="shared" si="18"/>
        <v>45021</v>
      </c>
      <c r="F82" s="260">
        <f t="shared" si="18"/>
        <v>45022</v>
      </c>
      <c r="G82" s="260">
        <f t="shared" si="18"/>
        <v>45023</v>
      </c>
      <c r="H82" s="260">
        <f t="shared" si="18"/>
        <v>45024</v>
      </c>
      <c r="I82" s="260">
        <f t="shared" si="18"/>
        <v>45025</v>
      </c>
      <c r="J82" s="270" t="str">
        <f t="shared" si="18"/>
        <v>合計</v>
      </c>
    </row>
    <row r="83" spans="2:10">
      <c r="B83" s="229">
        <f>設定!J5</f>
        <v>0</v>
      </c>
      <c r="C83" s="234"/>
      <c r="D83" s="234"/>
      <c r="E83" s="234"/>
      <c r="F83" s="234"/>
      <c r="G83" s="234"/>
      <c r="H83" s="234"/>
      <c r="I83" s="234"/>
      <c r="J83" s="271">
        <f>SUM(C83:I83)</f>
        <v>0</v>
      </c>
    </row>
    <row r="84" spans="2:10">
      <c r="B84" s="230">
        <f>設定!J6</f>
        <v>0</v>
      </c>
      <c r="C84" s="235"/>
      <c r="D84" s="235"/>
      <c r="E84" s="235"/>
      <c r="F84" s="235"/>
      <c r="G84" s="235"/>
      <c r="H84" s="235"/>
      <c r="I84" s="235"/>
      <c r="J84" s="272">
        <f t="shared" ref="J84:J92" si="19">SUM(C84:I84)</f>
        <v>0</v>
      </c>
    </row>
    <row r="85" spans="2:10">
      <c r="B85" s="231">
        <f>設定!J7</f>
        <v>0</v>
      </c>
      <c r="C85" s="236"/>
      <c r="D85" s="236"/>
      <c r="E85" s="236"/>
      <c r="F85" s="236"/>
      <c r="G85" s="236"/>
      <c r="H85" s="236"/>
      <c r="I85" s="236"/>
      <c r="J85" s="273">
        <f t="shared" si="19"/>
        <v>0</v>
      </c>
    </row>
    <row r="86" spans="2:10">
      <c r="B86" s="230">
        <f>設定!J8</f>
        <v>0</v>
      </c>
      <c r="C86" s="235"/>
      <c r="D86" s="235"/>
      <c r="E86" s="235"/>
      <c r="F86" s="235"/>
      <c r="G86" s="235"/>
      <c r="H86" s="235"/>
      <c r="I86" s="235"/>
      <c r="J86" s="272">
        <f t="shared" si="19"/>
        <v>0</v>
      </c>
    </row>
    <row r="87" spans="2:10">
      <c r="B87" s="231">
        <f>設定!J9</f>
        <v>0</v>
      </c>
      <c r="C87" s="236"/>
      <c r="D87" s="236"/>
      <c r="E87" s="236"/>
      <c r="F87" s="236"/>
      <c r="G87" s="236"/>
      <c r="H87" s="236"/>
      <c r="I87" s="236"/>
      <c r="J87" s="273">
        <f t="shared" si="19"/>
        <v>0</v>
      </c>
    </row>
    <row r="88" spans="2:10">
      <c r="B88" s="230">
        <f>設定!J10</f>
        <v>0</v>
      </c>
      <c r="C88" s="235"/>
      <c r="D88" s="235"/>
      <c r="E88" s="235"/>
      <c r="F88" s="235"/>
      <c r="G88" s="235"/>
      <c r="H88" s="235"/>
      <c r="I88" s="235"/>
      <c r="J88" s="272">
        <f t="shared" si="19"/>
        <v>0</v>
      </c>
    </row>
    <row r="89" spans="2:10">
      <c r="B89" s="229">
        <f>設定!J11</f>
        <v>0</v>
      </c>
      <c r="C89" s="234"/>
      <c r="D89" s="234"/>
      <c r="E89" s="234"/>
      <c r="F89" s="234"/>
      <c r="G89" s="234"/>
      <c r="H89" s="234"/>
      <c r="I89" s="234"/>
      <c r="J89" s="271">
        <f t="shared" si="19"/>
        <v>0</v>
      </c>
    </row>
    <row r="90" spans="2:10">
      <c r="B90" s="240">
        <f>設定!J12</f>
        <v>0</v>
      </c>
      <c r="C90" s="235"/>
      <c r="D90" s="235"/>
      <c r="E90" s="235"/>
      <c r="F90" s="235"/>
      <c r="G90" s="235"/>
      <c r="H90" s="235"/>
      <c r="I90" s="235"/>
      <c r="J90" s="274">
        <f t="shared" si="19"/>
        <v>0</v>
      </c>
    </row>
    <row r="91" spans="2:10">
      <c r="B91" s="241">
        <f>設定!J13</f>
        <v>0</v>
      </c>
      <c r="C91" s="236"/>
      <c r="D91" s="236"/>
      <c r="E91" s="236"/>
      <c r="F91" s="236"/>
      <c r="G91" s="236"/>
      <c r="H91" s="236"/>
      <c r="I91" s="236"/>
      <c r="J91" s="275">
        <f t="shared" si="19"/>
        <v>0</v>
      </c>
    </row>
    <row r="92" spans="2:10">
      <c r="B92" s="240">
        <f>設定!J14</f>
        <v>0</v>
      </c>
      <c r="C92" s="235"/>
      <c r="D92" s="235"/>
      <c r="E92" s="235"/>
      <c r="F92" s="235"/>
      <c r="G92" s="235"/>
      <c r="H92" s="235"/>
      <c r="I92" s="235"/>
      <c r="J92" s="274">
        <f t="shared" si="19"/>
        <v>0</v>
      </c>
    </row>
    <row r="93" spans="2:10" ht="19.5" thickBot="1">
      <c r="B93" s="238" t="s">
        <v>45</v>
      </c>
      <c r="C93" s="239"/>
      <c r="D93" s="239"/>
      <c r="E93" s="239"/>
      <c r="F93" s="239"/>
      <c r="G93" s="239"/>
      <c r="H93" s="239"/>
      <c r="I93" s="239"/>
      <c r="J93" s="276"/>
    </row>
    <row r="94" spans="2:10" ht="19.5" thickBot="1">
      <c r="B94" s="237" t="s">
        <v>17</v>
      </c>
      <c r="C94" s="261">
        <f>SUM(C83:C92)</f>
        <v>0</v>
      </c>
      <c r="D94" s="261">
        <f t="shared" ref="D94:J94" si="20">SUM(D83:D92)</f>
        <v>0</v>
      </c>
      <c r="E94" s="261">
        <f t="shared" si="20"/>
        <v>0</v>
      </c>
      <c r="F94" s="261">
        <f t="shared" si="20"/>
        <v>0</v>
      </c>
      <c r="G94" s="261">
        <f t="shared" si="20"/>
        <v>0</v>
      </c>
      <c r="H94" s="261">
        <f t="shared" si="20"/>
        <v>0</v>
      </c>
      <c r="I94" s="261">
        <f t="shared" si="20"/>
        <v>0</v>
      </c>
      <c r="J94" s="262">
        <f t="shared" si="20"/>
        <v>0</v>
      </c>
    </row>
    <row r="95" spans="2:10" ht="8.25" customHeight="1" thickBot="1">
      <c r="B95" s="247">
        <v>1</v>
      </c>
      <c r="C95" s="120">
        <f>WEEKDAY(C96)</f>
        <v>2</v>
      </c>
      <c r="D95" s="120">
        <f t="shared" ref="D95:I95" si="21">WEEKDAY(D96)</f>
        <v>3</v>
      </c>
      <c r="E95" s="120">
        <f t="shared" si="21"/>
        <v>4</v>
      </c>
      <c r="F95" s="120">
        <f t="shared" si="21"/>
        <v>5</v>
      </c>
      <c r="G95" s="120">
        <f t="shared" si="21"/>
        <v>6</v>
      </c>
      <c r="H95" s="120">
        <f t="shared" si="21"/>
        <v>7</v>
      </c>
      <c r="I95" s="120">
        <f t="shared" si="21"/>
        <v>1</v>
      </c>
      <c r="J95" s="277"/>
    </row>
    <row r="96" spans="2:10" ht="21.75">
      <c r="B96" s="252" t="s">
        <v>51</v>
      </c>
      <c r="C96" s="259">
        <f>I81+1</f>
        <v>45026</v>
      </c>
      <c r="D96" s="259">
        <f t="shared" ref="D96:I96" si="22">C96+1</f>
        <v>45027</v>
      </c>
      <c r="E96" s="259">
        <f t="shared" si="22"/>
        <v>45028</v>
      </c>
      <c r="F96" s="259">
        <f t="shared" si="22"/>
        <v>45029</v>
      </c>
      <c r="G96" s="259">
        <f t="shared" si="22"/>
        <v>45030</v>
      </c>
      <c r="H96" s="259">
        <f t="shared" si="22"/>
        <v>45031</v>
      </c>
      <c r="I96" s="259">
        <f t="shared" si="22"/>
        <v>45032</v>
      </c>
      <c r="J96" s="269" t="s">
        <v>17</v>
      </c>
    </row>
    <row r="97" spans="2:10" ht="19.5" thickBot="1">
      <c r="B97" s="228" t="s">
        <v>50</v>
      </c>
      <c r="C97" s="260">
        <f t="shared" ref="C97:J97" si="23">C96</f>
        <v>45026</v>
      </c>
      <c r="D97" s="260">
        <f t="shared" si="23"/>
        <v>45027</v>
      </c>
      <c r="E97" s="260">
        <f t="shared" si="23"/>
        <v>45028</v>
      </c>
      <c r="F97" s="260">
        <f t="shared" si="23"/>
        <v>45029</v>
      </c>
      <c r="G97" s="260">
        <f t="shared" si="23"/>
        <v>45030</v>
      </c>
      <c r="H97" s="260">
        <f t="shared" si="23"/>
        <v>45031</v>
      </c>
      <c r="I97" s="260">
        <f t="shared" si="23"/>
        <v>45032</v>
      </c>
      <c r="J97" s="270" t="str">
        <f t="shared" si="23"/>
        <v>合計</v>
      </c>
    </row>
    <row r="98" spans="2:10">
      <c r="B98" s="229">
        <f>設定!J5</f>
        <v>0</v>
      </c>
      <c r="C98" s="234"/>
      <c r="D98" s="234"/>
      <c r="E98" s="234"/>
      <c r="F98" s="234"/>
      <c r="G98" s="234"/>
      <c r="H98" s="234"/>
      <c r="I98" s="234"/>
      <c r="J98" s="271">
        <f>SUM(C98:I98)</f>
        <v>0</v>
      </c>
    </row>
    <row r="99" spans="2:10">
      <c r="B99" s="230">
        <f>設定!J6</f>
        <v>0</v>
      </c>
      <c r="C99" s="235"/>
      <c r="D99" s="235"/>
      <c r="E99" s="235"/>
      <c r="F99" s="235"/>
      <c r="G99" s="235"/>
      <c r="H99" s="235"/>
      <c r="I99" s="235"/>
      <c r="J99" s="272">
        <f t="shared" ref="J99:J107" si="24">SUM(C99:I99)</f>
        <v>0</v>
      </c>
    </row>
    <row r="100" spans="2:10">
      <c r="B100" s="231">
        <f>設定!J7</f>
        <v>0</v>
      </c>
      <c r="C100" s="236"/>
      <c r="D100" s="236"/>
      <c r="E100" s="236"/>
      <c r="F100" s="236"/>
      <c r="G100" s="236"/>
      <c r="H100" s="236"/>
      <c r="I100" s="236"/>
      <c r="J100" s="273">
        <f t="shared" si="24"/>
        <v>0</v>
      </c>
    </row>
    <row r="101" spans="2:10">
      <c r="B101" s="230">
        <f>設定!J8</f>
        <v>0</v>
      </c>
      <c r="C101" s="235"/>
      <c r="D101" s="235"/>
      <c r="E101" s="235"/>
      <c r="F101" s="235"/>
      <c r="G101" s="235"/>
      <c r="H101" s="235"/>
      <c r="I101" s="235"/>
      <c r="J101" s="272">
        <f t="shared" si="24"/>
        <v>0</v>
      </c>
    </row>
    <row r="102" spans="2:10">
      <c r="B102" s="231">
        <f>設定!J9</f>
        <v>0</v>
      </c>
      <c r="C102" s="236"/>
      <c r="D102" s="236"/>
      <c r="E102" s="236"/>
      <c r="F102" s="236"/>
      <c r="G102" s="236"/>
      <c r="H102" s="236"/>
      <c r="I102" s="236"/>
      <c r="J102" s="273">
        <f t="shared" si="24"/>
        <v>0</v>
      </c>
    </row>
    <row r="103" spans="2:10">
      <c r="B103" s="230">
        <f>設定!J10</f>
        <v>0</v>
      </c>
      <c r="C103" s="235"/>
      <c r="D103" s="235"/>
      <c r="E103" s="235"/>
      <c r="F103" s="235"/>
      <c r="G103" s="235"/>
      <c r="H103" s="235"/>
      <c r="I103" s="235"/>
      <c r="J103" s="272">
        <f t="shared" si="24"/>
        <v>0</v>
      </c>
    </row>
    <row r="104" spans="2:10">
      <c r="B104" s="229">
        <f>設定!J11</f>
        <v>0</v>
      </c>
      <c r="C104" s="234"/>
      <c r="D104" s="234"/>
      <c r="E104" s="234"/>
      <c r="F104" s="234"/>
      <c r="G104" s="234"/>
      <c r="H104" s="234"/>
      <c r="I104" s="234"/>
      <c r="J104" s="271">
        <f t="shared" si="24"/>
        <v>0</v>
      </c>
    </row>
    <row r="105" spans="2:10">
      <c r="B105" s="240">
        <f>設定!J12</f>
        <v>0</v>
      </c>
      <c r="C105" s="235"/>
      <c r="D105" s="235"/>
      <c r="E105" s="235"/>
      <c r="F105" s="235"/>
      <c r="G105" s="235"/>
      <c r="H105" s="235"/>
      <c r="I105" s="235"/>
      <c r="J105" s="274">
        <f t="shared" si="24"/>
        <v>0</v>
      </c>
    </row>
    <row r="106" spans="2:10">
      <c r="B106" s="241">
        <f>設定!J13</f>
        <v>0</v>
      </c>
      <c r="C106" s="236"/>
      <c r="D106" s="236"/>
      <c r="E106" s="236"/>
      <c r="F106" s="236"/>
      <c r="G106" s="236"/>
      <c r="H106" s="236"/>
      <c r="I106" s="236"/>
      <c r="J106" s="275">
        <f t="shared" si="24"/>
        <v>0</v>
      </c>
    </row>
    <row r="107" spans="2:10">
      <c r="B107" s="240">
        <f>設定!J14</f>
        <v>0</v>
      </c>
      <c r="C107" s="235"/>
      <c r="D107" s="235"/>
      <c r="E107" s="235"/>
      <c r="F107" s="235"/>
      <c r="G107" s="235"/>
      <c r="H107" s="235"/>
      <c r="I107" s="235"/>
      <c r="J107" s="274">
        <f t="shared" si="24"/>
        <v>0</v>
      </c>
    </row>
    <row r="108" spans="2:10" ht="19.5" thickBot="1">
      <c r="B108" s="238" t="s">
        <v>45</v>
      </c>
      <c r="C108" s="239"/>
      <c r="D108" s="239"/>
      <c r="E108" s="239"/>
      <c r="F108" s="239"/>
      <c r="G108" s="239"/>
      <c r="H108" s="239"/>
      <c r="I108" s="239"/>
      <c r="J108" s="276"/>
    </row>
    <row r="109" spans="2:10" ht="19.5" thickBot="1">
      <c r="B109" s="237" t="s">
        <v>17</v>
      </c>
      <c r="C109" s="261">
        <f>SUM(C98:C107)</f>
        <v>0</v>
      </c>
      <c r="D109" s="261">
        <f t="shared" ref="D109:J109" si="25">SUM(D98:D107)</f>
        <v>0</v>
      </c>
      <c r="E109" s="261">
        <f t="shared" si="25"/>
        <v>0</v>
      </c>
      <c r="F109" s="261">
        <f t="shared" si="25"/>
        <v>0</v>
      </c>
      <c r="G109" s="261">
        <f t="shared" si="25"/>
        <v>0</v>
      </c>
      <c r="H109" s="261">
        <f t="shared" si="25"/>
        <v>0</v>
      </c>
      <c r="I109" s="261">
        <f t="shared" si="25"/>
        <v>0</v>
      </c>
      <c r="J109" s="262">
        <f t="shared" si="25"/>
        <v>0</v>
      </c>
    </row>
    <row r="110" spans="2:10" ht="8.25" customHeight="1" thickBot="1">
      <c r="B110" s="247">
        <v>1</v>
      </c>
      <c r="C110" s="120">
        <f>WEEKDAY(C111)</f>
        <v>2</v>
      </c>
      <c r="D110" s="120">
        <f t="shared" ref="D110:E110" si="26">WEEKDAY(D111)</f>
        <v>3</v>
      </c>
      <c r="E110" s="120">
        <f t="shared" si="26"/>
        <v>4</v>
      </c>
      <c r="F110" s="120"/>
      <c r="G110" s="120"/>
      <c r="H110" s="120"/>
      <c r="I110" s="120"/>
      <c r="J110" s="277"/>
    </row>
    <row r="111" spans="2:10" ht="21.75">
      <c r="B111" s="252" t="s">
        <v>51</v>
      </c>
      <c r="C111" s="259">
        <f>I96+1</f>
        <v>45033</v>
      </c>
      <c r="D111" s="259">
        <f t="shared" ref="D111:E111" si="27">C111+1</f>
        <v>45034</v>
      </c>
      <c r="E111" s="259">
        <f t="shared" si="27"/>
        <v>45035</v>
      </c>
      <c r="F111" s="259"/>
      <c r="G111" s="259"/>
      <c r="H111" s="259"/>
      <c r="I111" s="259"/>
      <c r="J111" s="269" t="s">
        <v>17</v>
      </c>
    </row>
    <row r="112" spans="2:10" ht="19.5" thickBot="1">
      <c r="B112" s="228" t="s">
        <v>50</v>
      </c>
      <c r="C112" s="260">
        <f t="shared" ref="C112:E112" si="28">C111</f>
        <v>45033</v>
      </c>
      <c r="D112" s="260">
        <f t="shared" si="28"/>
        <v>45034</v>
      </c>
      <c r="E112" s="260">
        <f t="shared" si="28"/>
        <v>45035</v>
      </c>
      <c r="F112" s="260"/>
      <c r="G112" s="260"/>
      <c r="H112" s="260"/>
      <c r="I112" s="260"/>
      <c r="J112" s="270" t="str">
        <f t="shared" ref="J112" si="29">J111</f>
        <v>合計</v>
      </c>
    </row>
    <row r="113" spans="2:10">
      <c r="B113" s="229">
        <f>設定!J5</f>
        <v>0</v>
      </c>
      <c r="C113" s="234"/>
      <c r="D113" s="234"/>
      <c r="E113" s="234"/>
      <c r="F113" s="234"/>
      <c r="G113" s="234"/>
      <c r="H113" s="234"/>
      <c r="I113" s="234"/>
      <c r="J113" s="271">
        <f>SUM(C113:I113)</f>
        <v>0</v>
      </c>
    </row>
    <row r="114" spans="2:10">
      <c r="B114" s="230">
        <f>設定!J6</f>
        <v>0</v>
      </c>
      <c r="C114" s="235"/>
      <c r="D114" s="235"/>
      <c r="E114" s="235"/>
      <c r="F114" s="235"/>
      <c r="G114" s="235"/>
      <c r="H114" s="235"/>
      <c r="I114" s="235"/>
      <c r="J114" s="272">
        <f t="shared" ref="J114:J122" si="30">SUM(C114:I114)</f>
        <v>0</v>
      </c>
    </row>
    <row r="115" spans="2:10">
      <c r="B115" s="231">
        <f>設定!J7</f>
        <v>0</v>
      </c>
      <c r="C115" s="236"/>
      <c r="D115" s="236"/>
      <c r="E115" s="236"/>
      <c r="F115" s="236"/>
      <c r="G115" s="236"/>
      <c r="H115" s="236"/>
      <c r="I115" s="236"/>
      <c r="J115" s="273">
        <f t="shared" si="30"/>
        <v>0</v>
      </c>
    </row>
    <row r="116" spans="2:10">
      <c r="B116" s="230">
        <f>設定!J8</f>
        <v>0</v>
      </c>
      <c r="C116" s="235"/>
      <c r="D116" s="235"/>
      <c r="E116" s="235"/>
      <c r="F116" s="235"/>
      <c r="G116" s="235"/>
      <c r="H116" s="235"/>
      <c r="I116" s="235"/>
      <c r="J116" s="272">
        <f t="shared" si="30"/>
        <v>0</v>
      </c>
    </row>
    <row r="117" spans="2:10">
      <c r="B117" s="231">
        <f>設定!J9</f>
        <v>0</v>
      </c>
      <c r="C117" s="236"/>
      <c r="D117" s="236"/>
      <c r="E117" s="236"/>
      <c r="F117" s="236"/>
      <c r="G117" s="236"/>
      <c r="H117" s="236"/>
      <c r="I117" s="236"/>
      <c r="J117" s="273">
        <f t="shared" si="30"/>
        <v>0</v>
      </c>
    </row>
    <row r="118" spans="2:10">
      <c r="B118" s="230">
        <f>設定!J10</f>
        <v>0</v>
      </c>
      <c r="C118" s="235"/>
      <c r="D118" s="235"/>
      <c r="E118" s="235"/>
      <c r="F118" s="235"/>
      <c r="G118" s="235"/>
      <c r="H118" s="235"/>
      <c r="I118" s="235"/>
      <c r="J118" s="272">
        <f t="shared" si="30"/>
        <v>0</v>
      </c>
    </row>
    <row r="119" spans="2:10">
      <c r="B119" s="229">
        <f>設定!J11</f>
        <v>0</v>
      </c>
      <c r="C119" s="234"/>
      <c r="D119" s="234"/>
      <c r="E119" s="234"/>
      <c r="F119" s="234"/>
      <c r="G119" s="234"/>
      <c r="H119" s="234"/>
      <c r="I119" s="234"/>
      <c r="J119" s="271">
        <f t="shared" si="30"/>
        <v>0</v>
      </c>
    </row>
    <row r="120" spans="2:10">
      <c r="B120" s="240">
        <f>設定!J12</f>
        <v>0</v>
      </c>
      <c r="C120" s="235"/>
      <c r="D120" s="235"/>
      <c r="E120" s="235"/>
      <c r="F120" s="235"/>
      <c r="G120" s="235"/>
      <c r="H120" s="235"/>
      <c r="I120" s="235"/>
      <c r="J120" s="274">
        <f t="shared" si="30"/>
        <v>0</v>
      </c>
    </row>
    <row r="121" spans="2:10">
      <c r="B121" s="241">
        <f>設定!J13</f>
        <v>0</v>
      </c>
      <c r="C121" s="236"/>
      <c r="D121" s="236"/>
      <c r="E121" s="236"/>
      <c r="F121" s="236"/>
      <c r="G121" s="236"/>
      <c r="H121" s="236"/>
      <c r="I121" s="236"/>
      <c r="J121" s="275">
        <f t="shared" si="30"/>
        <v>0</v>
      </c>
    </row>
    <row r="122" spans="2:10">
      <c r="B122" s="240">
        <f>設定!J14</f>
        <v>0</v>
      </c>
      <c r="C122" s="235"/>
      <c r="D122" s="235"/>
      <c r="E122" s="235"/>
      <c r="F122" s="235"/>
      <c r="G122" s="235"/>
      <c r="H122" s="235"/>
      <c r="I122" s="235"/>
      <c r="J122" s="274">
        <f t="shared" si="30"/>
        <v>0</v>
      </c>
    </row>
    <row r="123" spans="2:10" ht="19.5" thickBot="1">
      <c r="B123" s="238" t="s">
        <v>45</v>
      </c>
      <c r="C123" s="239"/>
      <c r="D123" s="239"/>
      <c r="E123" s="239"/>
      <c r="F123" s="239"/>
      <c r="G123" s="239"/>
      <c r="H123" s="239"/>
      <c r="I123" s="239"/>
      <c r="J123" s="276"/>
    </row>
    <row r="124" spans="2:10" ht="19.5" thickBot="1">
      <c r="B124" s="237" t="s">
        <v>17</v>
      </c>
      <c r="C124" s="261">
        <f>SUM(C113:C122)</f>
        <v>0</v>
      </c>
      <c r="D124" s="261">
        <f t="shared" ref="D124:J124" si="31">SUM(D113:D122)</f>
        <v>0</v>
      </c>
      <c r="E124" s="261">
        <f t="shared" si="31"/>
        <v>0</v>
      </c>
      <c r="F124" s="261">
        <f t="shared" si="31"/>
        <v>0</v>
      </c>
      <c r="G124" s="261">
        <f t="shared" si="31"/>
        <v>0</v>
      </c>
      <c r="H124" s="261">
        <f t="shared" si="31"/>
        <v>0</v>
      </c>
      <c r="I124" s="261">
        <f t="shared" si="31"/>
        <v>0</v>
      </c>
      <c r="J124" s="262">
        <f t="shared" si="31"/>
        <v>0</v>
      </c>
    </row>
  </sheetData>
  <sheetProtection selectLockedCells="1" autoFilter="0"/>
  <autoFilter ref="B51:J124" xr:uid="{E12D2844-317F-F04B-91AA-24B1507444E2}"/>
  <mergeCells count="11">
    <mergeCell ref="C32:D32"/>
    <mergeCell ref="B34:D34"/>
    <mergeCell ref="B35:D36"/>
    <mergeCell ref="F38:K38"/>
    <mergeCell ref="B4:C4"/>
    <mergeCell ref="D4:E4"/>
    <mergeCell ref="F4:G4"/>
    <mergeCell ref="H4:I4"/>
    <mergeCell ref="J4:K4"/>
    <mergeCell ref="B18:D18"/>
    <mergeCell ref="F18:K18"/>
  </mergeCells>
  <phoneticPr fontId="1"/>
  <conditionalFormatting sqref="D37:D42 D44:D49">
    <cfRule type="cellIs" dxfId="315" priority="65" operator="equal">
      <formula>0</formula>
    </cfRule>
  </conditionalFormatting>
  <conditionalFormatting sqref="D20:D29">
    <cfRule type="cellIs" dxfId="314" priority="64" operator="equal">
      <formula>0</formula>
    </cfRule>
  </conditionalFormatting>
  <conditionalFormatting sqref="E19">
    <cfRule type="cellIs" dxfId="313" priority="63" operator="equal">
      <formula>0</formula>
    </cfRule>
  </conditionalFormatting>
  <conditionalFormatting sqref="B613">
    <cfRule type="expression" dxfId="312" priority="57">
      <formula>$C612=1</formula>
    </cfRule>
  </conditionalFormatting>
  <conditionalFormatting sqref="C64:J64">
    <cfRule type="cellIs" dxfId="311" priority="30" operator="equal">
      <formula>0</formula>
    </cfRule>
    <cfRule type="cellIs" dxfId="310" priority="31" operator="equal">
      <formula>0</formula>
    </cfRule>
  </conditionalFormatting>
  <conditionalFormatting sqref="C51:J52">
    <cfRule type="expression" dxfId="309" priority="27">
      <formula>C$50=1</formula>
    </cfRule>
    <cfRule type="expression" dxfId="308" priority="28">
      <formula>C$50=7</formula>
    </cfRule>
    <cfRule type="expression" dxfId="307" priority="29">
      <formula>COUNTIF(祝日,C$51)=1</formula>
    </cfRule>
  </conditionalFormatting>
  <conditionalFormatting sqref="J53:J62">
    <cfRule type="cellIs" dxfId="306" priority="26" operator="equal">
      <formula>0</formula>
    </cfRule>
  </conditionalFormatting>
  <conditionalFormatting sqref="C79:J79">
    <cfRule type="cellIs" dxfId="305" priority="24" operator="equal">
      <formula>0</formula>
    </cfRule>
    <cfRule type="cellIs" dxfId="304" priority="25" operator="equal">
      <formula>0</formula>
    </cfRule>
  </conditionalFormatting>
  <conditionalFormatting sqref="C66:J67">
    <cfRule type="expression" dxfId="303" priority="21">
      <formula>C$50=1</formula>
    </cfRule>
    <cfRule type="expression" dxfId="302" priority="22">
      <formula>C$50=7</formula>
    </cfRule>
    <cfRule type="expression" dxfId="301" priority="23">
      <formula>COUNTIF(祝日,C$66)=1</formula>
    </cfRule>
  </conditionalFormatting>
  <conditionalFormatting sqref="J68:J77">
    <cfRule type="cellIs" dxfId="300" priority="20" operator="equal">
      <formula>0</formula>
    </cfRule>
  </conditionalFormatting>
  <conditionalFormatting sqref="C94:J94">
    <cfRule type="cellIs" dxfId="299" priority="18" operator="equal">
      <formula>0</formula>
    </cfRule>
    <cfRule type="cellIs" dxfId="298" priority="19" operator="equal">
      <formula>0</formula>
    </cfRule>
  </conditionalFormatting>
  <conditionalFormatting sqref="C81:J82">
    <cfRule type="expression" dxfId="297" priority="15">
      <formula>C$50=1</formula>
    </cfRule>
    <cfRule type="expression" dxfId="296" priority="16">
      <formula>C$50=7</formula>
    </cfRule>
    <cfRule type="expression" dxfId="295" priority="17">
      <formula>COUNTIF(祝日,C$81)=1</formula>
    </cfRule>
  </conditionalFormatting>
  <conditionalFormatting sqref="J83:J92">
    <cfRule type="cellIs" dxfId="294" priority="14" operator="equal">
      <formula>0</formula>
    </cfRule>
  </conditionalFormatting>
  <conditionalFormatting sqref="C109:J109">
    <cfRule type="cellIs" dxfId="293" priority="12" operator="equal">
      <formula>0</formula>
    </cfRule>
    <cfRule type="cellIs" dxfId="292" priority="13" operator="equal">
      <formula>0</formula>
    </cfRule>
  </conditionalFormatting>
  <conditionalFormatting sqref="C96:J97">
    <cfRule type="expression" dxfId="291" priority="9">
      <formula>C$50=1</formula>
    </cfRule>
    <cfRule type="expression" dxfId="290" priority="10">
      <formula>C$50=7</formula>
    </cfRule>
    <cfRule type="expression" dxfId="289" priority="11">
      <formula>COUNTIF(祝日,C$96)=1</formula>
    </cfRule>
  </conditionalFormatting>
  <conditionalFormatting sqref="J98:J107">
    <cfRule type="cellIs" dxfId="288" priority="8" operator="equal">
      <formula>0</formula>
    </cfRule>
  </conditionalFormatting>
  <conditionalFormatting sqref="C124:J124">
    <cfRule type="cellIs" dxfId="287" priority="6" operator="equal">
      <formula>0</formula>
    </cfRule>
    <cfRule type="cellIs" dxfId="286" priority="7" operator="equal">
      <formula>0</formula>
    </cfRule>
  </conditionalFormatting>
  <conditionalFormatting sqref="C111:J112">
    <cfRule type="expression" dxfId="285" priority="3">
      <formula>C$50=1</formula>
    </cfRule>
    <cfRule type="expression" dxfId="284" priority="4">
      <formula>C$50=7</formula>
    </cfRule>
    <cfRule type="expression" dxfId="283" priority="5">
      <formula>COUNTIF(祝日,C$111)=1</formula>
    </cfRule>
  </conditionalFormatting>
  <conditionalFormatting sqref="J113:J122">
    <cfRule type="cellIs" dxfId="282" priority="2" operator="equal">
      <formula>0</formula>
    </cfRule>
  </conditionalFormatting>
  <conditionalFormatting sqref="C16 E16 G16 I16 K16 C30:D30 C32:D32 B35:D36">
    <cfRule type="cellIs" dxfId="281" priority="1" operator="equal">
      <formula>0</formula>
    </cfRule>
  </conditionalFormatting>
  <pageMargins left="0.25" right="0.25" top="0.75" bottom="0.75" header="0.3" footer="0.3"/>
  <pageSetup paperSize="9" scale="82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9D7DD-A5D8-4B8E-8194-7DF62CC5BBD9}">
  <sheetPr>
    <tabColor theme="8" tint="0.59999389629810485"/>
    <pageSetUpPr fitToPage="1"/>
  </sheetPr>
  <dimension ref="B1:K124"/>
  <sheetViews>
    <sheetView showGridLines="0" zoomScaleNormal="100" workbookViewId="0">
      <selection activeCell="A2" sqref="A2"/>
    </sheetView>
  </sheetViews>
  <sheetFormatPr defaultColWidth="11" defaultRowHeight="18.75" outlineLevelRow="1"/>
  <cols>
    <col min="1" max="1" width="4.125" customWidth="1"/>
    <col min="2" max="11" width="10.625" customWidth="1"/>
    <col min="12" max="12" width="8.875" customWidth="1"/>
  </cols>
  <sheetData>
    <row r="1" spans="2:11" ht="12.75" customHeight="1"/>
    <row r="2" spans="2:11" ht="29.25" customHeight="1">
      <c r="B2" s="246" t="s">
        <v>183</v>
      </c>
      <c r="C2" s="210"/>
      <c r="D2" s="210"/>
      <c r="E2" s="210"/>
      <c r="F2" s="210"/>
      <c r="G2" s="210"/>
      <c r="H2" s="210"/>
      <c r="I2" s="210"/>
      <c r="J2" s="210"/>
      <c r="K2" s="210"/>
    </row>
    <row r="3" spans="2:11" ht="15" customHeight="1" thickBot="1"/>
    <row r="4" spans="2:11" outlineLevel="1">
      <c r="B4" s="344" t="s">
        <v>10</v>
      </c>
      <c r="C4" s="345"/>
      <c r="D4" s="344" t="s">
        <v>99</v>
      </c>
      <c r="E4" s="346"/>
      <c r="F4" s="345" t="s">
        <v>100</v>
      </c>
      <c r="G4" s="345"/>
      <c r="H4" s="344" t="s">
        <v>101</v>
      </c>
      <c r="I4" s="346"/>
      <c r="J4" s="345" t="s">
        <v>102</v>
      </c>
      <c r="K4" s="346"/>
    </row>
    <row r="5" spans="2:11" outlineLevel="1">
      <c r="B5" s="242" t="s">
        <v>11</v>
      </c>
      <c r="C5" s="243" t="s">
        <v>9</v>
      </c>
      <c r="D5" s="242" t="s">
        <v>11</v>
      </c>
      <c r="E5" s="244" t="s">
        <v>9</v>
      </c>
      <c r="F5" s="243" t="s">
        <v>11</v>
      </c>
      <c r="G5" s="243" t="s">
        <v>9</v>
      </c>
      <c r="H5" s="242" t="s">
        <v>19</v>
      </c>
      <c r="I5" s="244" t="s">
        <v>9</v>
      </c>
      <c r="J5" s="243" t="s">
        <v>19</v>
      </c>
      <c r="K5" s="244" t="s">
        <v>9</v>
      </c>
    </row>
    <row r="6" spans="2:11" outlineLevel="1">
      <c r="B6" s="211">
        <f>設定!B5</f>
        <v>0</v>
      </c>
      <c r="C6" s="248"/>
      <c r="D6" s="211">
        <f>設定!D5</f>
        <v>0</v>
      </c>
      <c r="E6" s="220"/>
      <c r="F6" s="249">
        <f>設定!F5</f>
        <v>0</v>
      </c>
      <c r="G6" s="248"/>
      <c r="H6" s="221"/>
      <c r="I6" s="220"/>
      <c r="J6" s="249">
        <f>設定!H5</f>
        <v>0</v>
      </c>
      <c r="K6" s="220"/>
    </row>
    <row r="7" spans="2:11" outlineLevel="1">
      <c r="B7" s="211">
        <f>設定!B6</f>
        <v>0</v>
      </c>
      <c r="C7" s="248"/>
      <c r="D7" s="211">
        <f>設定!D6</f>
        <v>0</v>
      </c>
      <c r="E7" s="220"/>
      <c r="F7" s="249">
        <f>設定!F6</f>
        <v>0</v>
      </c>
      <c r="G7" s="248"/>
      <c r="H7" s="221"/>
      <c r="I7" s="220"/>
      <c r="J7" s="249">
        <f>設定!H6</f>
        <v>0</v>
      </c>
      <c r="K7" s="220"/>
    </row>
    <row r="8" spans="2:11" outlineLevel="1">
      <c r="B8" s="211">
        <f>設定!B7</f>
        <v>0</v>
      </c>
      <c r="C8" s="248"/>
      <c r="D8" s="211">
        <f>設定!D7</f>
        <v>0</v>
      </c>
      <c r="E8" s="220"/>
      <c r="F8" s="249">
        <f>設定!F7</f>
        <v>0</v>
      </c>
      <c r="G8" s="248"/>
      <c r="H8" s="221"/>
      <c r="I8" s="220"/>
      <c r="J8" s="249">
        <f>設定!H7</f>
        <v>0</v>
      </c>
      <c r="K8" s="220"/>
    </row>
    <row r="9" spans="2:11" outlineLevel="1">
      <c r="B9" s="211">
        <f>設定!B8</f>
        <v>0</v>
      </c>
      <c r="C9" s="248"/>
      <c r="D9" s="211">
        <f>設定!D8</f>
        <v>0</v>
      </c>
      <c r="E9" s="220"/>
      <c r="F9" s="249">
        <f>設定!F8</f>
        <v>0</v>
      </c>
      <c r="G9" s="248"/>
      <c r="H9" s="221"/>
      <c r="I9" s="220"/>
      <c r="J9" s="249">
        <f>設定!H8</f>
        <v>0</v>
      </c>
      <c r="K9" s="220"/>
    </row>
    <row r="10" spans="2:11" outlineLevel="1">
      <c r="B10" s="211">
        <f>設定!B9</f>
        <v>0</v>
      </c>
      <c r="C10" s="248"/>
      <c r="D10" s="211">
        <f>設定!D9</f>
        <v>0</v>
      </c>
      <c r="E10" s="220"/>
      <c r="F10" s="249">
        <f>設定!F9</f>
        <v>0</v>
      </c>
      <c r="G10" s="248"/>
      <c r="H10" s="221"/>
      <c r="I10" s="220"/>
      <c r="J10" s="249">
        <f>設定!H9</f>
        <v>0</v>
      </c>
      <c r="K10" s="220"/>
    </row>
    <row r="11" spans="2:11" outlineLevel="1">
      <c r="B11" s="211">
        <f>設定!B10</f>
        <v>0</v>
      </c>
      <c r="C11" s="248"/>
      <c r="D11" s="211">
        <f>設定!D10</f>
        <v>0</v>
      </c>
      <c r="E11" s="220"/>
      <c r="F11" s="249">
        <f>設定!F10</f>
        <v>0</v>
      </c>
      <c r="G11" s="248"/>
      <c r="H11" s="221"/>
      <c r="I11" s="220"/>
      <c r="J11" s="249">
        <f>設定!H10</f>
        <v>0</v>
      </c>
      <c r="K11" s="220"/>
    </row>
    <row r="12" spans="2:11" outlineLevel="1">
      <c r="B12" s="211">
        <f>設定!B11</f>
        <v>0</v>
      </c>
      <c r="C12" s="248"/>
      <c r="D12" s="211">
        <f>設定!D11</f>
        <v>0</v>
      </c>
      <c r="E12" s="220"/>
      <c r="F12" s="249">
        <f>設定!F11</f>
        <v>0</v>
      </c>
      <c r="G12" s="248"/>
      <c r="H12" s="221"/>
      <c r="I12" s="220"/>
      <c r="J12" s="249">
        <f>設定!H11</f>
        <v>0</v>
      </c>
      <c r="K12" s="220"/>
    </row>
    <row r="13" spans="2:11" outlineLevel="1">
      <c r="B13" s="211">
        <f>設定!B12</f>
        <v>0</v>
      </c>
      <c r="C13" s="248"/>
      <c r="D13" s="211">
        <f>設定!D12</f>
        <v>0</v>
      </c>
      <c r="E13" s="220"/>
      <c r="F13" s="249">
        <f>設定!F12</f>
        <v>0</v>
      </c>
      <c r="G13" s="248"/>
      <c r="H13" s="221"/>
      <c r="I13" s="220"/>
      <c r="J13" s="249">
        <f>設定!H12</f>
        <v>0</v>
      </c>
      <c r="K13" s="220"/>
    </row>
    <row r="14" spans="2:11" outlineLevel="1">
      <c r="B14" s="211">
        <f>設定!B13</f>
        <v>0</v>
      </c>
      <c r="C14" s="248"/>
      <c r="D14" s="211">
        <f>設定!D13</f>
        <v>0</v>
      </c>
      <c r="E14" s="220"/>
      <c r="F14" s="249">
        <f>設定!F13</f>
        <v>0</v>
      </c>
      <c r="G14" s="248"/>
      <c r="H14" s="221"/>
      <c r="I14" s="220"/>
      <c r="J14" s="249">
        <f>設定!H13</f>
        <v>0</v>
      </c>
      <c r="K14" s="220"/>
    </row>
    <row r="15" spans="2:11" outlineLevel="1">
      <c r="B15" s="211">
        <f>設定!B14</f>
        <v>0</v>
      </c>
      <c r="C15" s="248"/>
      <c r="D15" s="211">
        <f>設定!D14</f>
        <v>0</v>
      </c>
      <c r="E15" s="220"/>
      <c r="F15" s="249">
        <f>設定!F14</f>
        <v>0</v>
      </c>
      <c r="G15" s="248"/>
      <c r="H15" s="221"/>
      <c r="I15" s="220"/>
      <c r="J15" s="249">
        <f>設定!H14</f>
        <v>0</v>
      </c>
      <c r="K15" s="220"/>
    </row>
    <row r="16" spans="2:11" ht="19.5" outlineLevel="1" thickBot="1">
      <c r="B16" s="264" t="s">
        <v>17</v>
      </c>
      <c r="C16" s="267">
        <f>SUM(C6:C15)</f>
        <v>0</v>
      </c>
      <c r="D16" s="264" t="s">
        <v>17</v>
      </c>
      <c r="E16" s="266">
        <f>SUM(E6:E15)</f>
        <v>0</v>
      </c>
      <c r="F16" s="268" t="s">
        <v>17</v>
      </c>
      <c r="G16" s="267">
        <f>SUM(G6:G15)</f>
        <v>0</v>
      </c>
      <c r="H16" s="264" t="s">
        <v>17</v>
      </c>
      <c r="I16" s="266">
        <f>SUM(I6:I15)</f>
        <v>0</v>
      </c>
      <c r="J16" s="268" t="s">
        <v>17</v>
      </c>
      <c r="K16" s="266">
        <f>SUM(K6:K15)</f>
        <v>0</v>
      </c>
    </row>
    <row r="17" spans="2:11" ht="19.5" outlineLevel="1" thickBot="1">
      <c r="B17" s="250"/>
      <c r="C17" s="251"/>
      <c r="D17" s="250"/>
      <c r="E17" s="251"/>
      <c r="F17" s="250"/>
      <c r="G17" s="251"/>
      <c r="H17" s="250"/>
      <c r="I17" s="251"/>
      <c r="J17" s="250"/>
      <c r="K17" s="251"/>
    </row>
    <row r="18" spans="2:11" ht="19.5" outlineLevel="1">
      <c r="B18" s="344" t="s">
        <v>103</v>
      </c>
      <c r="C18" s="345"/>
      <c r="D18" s="346"/>
      <c r="E18" s="212"/>
      <c r="F18" s="341" t="s">
        <v>138</v>
      </c>
      <c r="G18" s="342"/>
      <c r="H18" s="342"/>
      <c r="I18" s="342"/>
      <c r="J18" s="342"/>
      <c r="K18" s="343"/>
    </row>
    <row r="19" spans="2:11" outlineLevel="1">
      <c r="B19" s="242" t="s">
        <v>19</v>
      </c>
      <c r="C19" s="245" t="s">
        <v>40</v>
      </c>
      <c r="D19" s="244" t="s">
        <v>9</v>
      </c>
      <c r="E19" s="213"/>
      <c r="F19" s="285"/>
      <c r="G19" s="286" t="str">
        <f>DAY(C51)&amp;"-"&amp;DAY(I51)&amp;"日"</f>
        <v>20-26日</v>
      </c>
      <c r="H19" s="286" t="str">
        <f>DAY(C66)&amp;"-"&amp;DAY(I66)&amp;"日"</f>
        <v>27-3日</v>
      </c>
      <c r="I19" s="286" t="str">
        <f>DAY(C81)&amp;"-"&amp;DAY(I81)&amp;"日"</f>
        <v>4-10日</v>
      </c>
      <c r="J19" s="286" t="str">
        <f>DAY(C96)&amp;"-"&amp;DAY(I96)&amp;"日"</f>
        <v>11-17日</v>
      </c>
      <c r="K19" s="287" t="str">
        <f>DAY(C111)&amp;"-"&amp;DAY(D111)&amp;"日"</f>
        <v>18-19日</v>
      </c>
    </row>
    <row r="20" spans="2:11" outlineLevel="1">
      <c r="B20" s="211">
        <f>設定!J5</f>
        <v>0</v>
      </c>
      <c r="C20" s="255"/>
      <c r="D20" s="214">
        <f>SUM(J53,J68,J83,J98,J113)</f>
        <v>0</v>
      </c>
      <c r="F20" s="288">
        <f>設定!J5</f>
        <v>0</v>
      </c>
      <c r="G20" s="289">
        <f t="shared" ref="G20:G29" si="0">J53</f>
        <v>0</v>
      </c>
      <c r="H20" s="289">
        <f t="shared" ref="H20:H29" si="1">J68</f>
        <v>0</v>
      </c>
      <c r="I20" s="289">
        <f t="shared" ref="I20:I29" si="2">J83</f>
        <v>0</v>
      </c>
      <c r="J20" s="289">
        <f t="shared" ref="J20:J29" si="3">J98</f>
        <v>0</v>
      </c>
      <c r="K20" s="290">
        <f t="shared" ref="K20:K29" si="4">J113</f>
        <v>0</v>
      </c>
    </row>
    <row r="21" spans="2:11" outlineLevel="1">
      <c r="B21" s="211">
        <f>設定!J6</f>
        <v>0</v>
      </c>
      <c r="C21" s="255"/>
      <c r="D21" s="214">
        <f t="shared" ref="D21:D29" si="5">SUM(J54,J69,J84,J99,J114)</f>
        <v>0</v>
      </c>
      <c r="F21" s="288">
        <f>設定!J6</f>
        <v>0</v>
      </c>
      <c r="G21" s="289">
        <f t="shared" si="0"/>
        <v>0</v>
      </c>
      <c r="H21" s="289">
        <f t="shared" si="1"/>
        <v>0</v>
      </c>
      <c r="I21" s="289">
        <f t="shared" si="2"/>
        <v>0</v>
      </c>
      <c r="J21" s="289">
        <f t="shared" si="3"/>
        <v>0</v>
      </c>
      <c r="K21" s="290">
        <f t="shared" si="4"/>
        <v>0</v>
      </c>
    </row>
    <row r="22" spans="2:11" outlineLevel="1">
      <c r="B22" s="211">
        <f>設定!J7</f>
        <v>0</v>
      </c>
      <c r="C22" s="255"/>
      <c r="D22" s="214">
        <f t="shared" si="5"/>
        <v>0</v>
      </c>
      <c r="F22" s="288">
        <f>設定!J7</f>
        <v>0</v>
      </c>
      <c r="G22" s="289">
        <f t="shared" si="0"/>
        <v>0</v>
      </c>
      <c r="H22" s="289">
        <f t="shared" si="1"/>
        <v>0</v>
      </c>
      <c r="I22" s="289">
        <f t="shared" si="2"/>
        <v>0</v>
      </c>
      <c r="J22" s="289">
        <f t="shared" si="3"/>
        <v>0</v>
      </c>
      <c r="K22" s="290">
        <f t="shared" si="4"/>
        <v>0</v>
      </c>
    </row>
    <row r="23" spans="2:11" outlineLevel="1">
      <c r="B23" s="211">
        <f>設定!J8</f>
        <v>0</v>
      </c>
      <c r="C23" s="255"/>
      <c r="D23" s="214">
        <f t="shared" si="5"/>
        <v>0</v>
      </c>
      <c r="F23" s="288">
        <f>設定!J8</f>
        <v>0</v>
      </c>
      <c r="G23" s="289">
        <f t="shared" si="0"/>
        <v>0</v>
      </c>
      <c r="H23" s="289">
        <f t="shared" si="1"/>
        <v>0</v>
      </c>
      <c r="I23" s="289">
        <f t="shared" si="2"/>
        <v>0</v>
      </c>
      <c r="J23" s="289">
        <f t="shared" si="3"/>
        <v>0</v>
      </c>
      <c r="K23" s="290">
        <f t="shared" si="4"/>
        <v>0</v>
      </c>
    </row>
    <row r="24" spans="2:11" outlineLevel="1">
      <c r="B24" s="211">
        <f>設定!J9</f>
        <v>0</v>
      </c>
      <c r="C24" s="255"/>
      <c r="D24" s="214">
        <f t="shared" si="5"/>
        <v>0</v>
      </c>
      <c r="F24" s="288">
        <f>設定!J9</f>
        <v>0</v>
      </c>
      <c r="G24" s="289">
        <f t="shared" si="0"/>
        <v>0</v>
      </c>
      <c r="H24" s="289">
        <f t="shared" si="1"/>
        <v>0</v>
      </c>
      <c r="I24" s="289">
        <f t="shared" si="2"/>
        <v>0</v>
      </c>
      <c r="J24" s="289">
        <f t="shared" si="3"/>
        <v>0</v>
      </c>
      <c r="K24" s="290">
        <f t="shared" si="4"/>
        <v>0</v>
      </c>
    </row>
    <row r="25" spans="2:11" outlineLevel="1">
      <c r="B25" s="211">
        <f>設定!J10</f>
        <v>0</v>
      </c>
      <c r="C25" s="255"/>
      <c r="D25" s="214">
        <f t="shared" si="5"/>
        <v>0</v>
      </c>
      <c r="F25" s="288">
        <f>設定!J10</f>
        <v>0</v>
      </c>
      <c r="G25" s="289">
        <f t="shared" si="0"/>
        <v>0</v>
      </c>
      <c r="H25" s="289">
        <f t="shared" si="1"/>
        <v>0</v>
      </c>
      <c r="I25" s="289">
        <f t="shared" si="2"/>
        <v>0</v>
      </c>
      <c r="J25" s="289">
        <f t="shared" si="3"/>
        <v>0</v>
      </c>
      <c r="K25" s="290">
        <f t="shared" si="4"/>
        <v>0</v>
      </c>
    </row>
    <row r="26" spans="2:11" outlineLevel="1">
      <c r="B26" s="211">
        <f>設定!J11</f>
        <v>0</v>
      </c>
      <c r="C26" s="255"/>
      <c r="D26" s="214">
        <f t="shared" si="5"/>
        <v>0</v>
      </c>
      <c r="F26" s="288">
        <f>設定!J11</f>
        <v>0</v>
      </c>
      <c r="G26" s="289">
        <f t="shared" si="0"/>
        <v>0</v>
      </c>
      <c r="H26" s="289">
        <f t="shared" si="1"/>
        <v>0</v>
      </c>
      <c r="I26" s="289">
        <f t="shared" si="2"/>
        <v>0</v>
      </c>
      <c r="J26" s="289">
        <f t="shared" si="3"/>
        <v>0</v>
      </c>
      <c r="K26" s="290">
        <f t="shared" si="4"/>
        <v>0</v>
      </c>
    </row>
    <row r="27" spans="2:11" outlineLevel="1">
      <c r="B27" s="211">
        <f>設定!J12</f>
        <v>0</v>
      </c>
      <c r="C27" s="255"/>
      <c r="D27" s="214">
        <f t="shared" si="5"/>
        <v>0</v>
      </c>
      <c r="F27" s="288">
        <f>設定!J12</f>
        <v>0</v>
      </c>
      <c r="G27" s="289">
        <f t="shared" si="0"/>
        <v>0</v>
      </c>
      <c r="H27" s="289">
        <f t="shared" si="1"/>
        <v>0</v>
      </c>
      <c r="I27" s="289">
        <f t="shared" si="2"/>
        <v>0</v>
      </c>
      <c r="J27" s="289">
        <f t="shared" si="3"/>
        <v>0</v>
      </c>
      <c r="K27" s="290">
        <f t="shared" si="4"/>
        <v>0</v>
      </c>
    </row>
    <row r="28" spans="2:11" outlineLevel="1">
      <c r="B28" s="211">
        <f>設定!J13</f>
        <v>0</v>
      </c>
      <c r="C28" s="255"/>
      <c r="D28" s="214">
        <f t="shared" si="5"/>
        <v>0</v>
      </c>
      <c r="F28" s="288">
        <f>設定!J13</f>
        <v>0</v>
      </c>
      <c r="G28" s="289">
        <f t="shared" si="0"/>
        <v>0</v>
      </c>
      <c r="H28" s="289">
        <f t="shared" si="1"/>
        <v>0</v>
      </c>
      <c r="I28" s="289">
        <f t="shared" si="2"/>
        <v>0</v>
      </c>
      <c r="J28" s="289">
        <f t="shared" si="3"/>
        <v>0</v>
      </c>
      <c r="K28" s="290">
        <f t="shared" si="4"/>
        <v>0</v>
      </c>
    </row>
    <row r="29" spans="2:11" outlineLevel="1">
      <c r="B29" s="211">
        <f>設定!J14</f>
        <v>0</v>
      </c>
      <c r="C29" s="255"/>
      <c r="D29" s="214">
        <f t="shared" si="5"/>
        <v>0</v>
      </c>
      <c r="F29" s="288">
        <f>設定!J14</f>
        <v>0</v>
      </c>
      <c r="G29" s="289">
        <f t="shared" si="0"/>
        <v>0</v>
      </c>
      <c r="H29" s="289">
        <f t="shared" si="1"/>
        <v>0</v>
      </c>
      <c r="I29" s="289">
        <f t="shared" si="2"/>
        <v>0</v>
      </c>
      <c r="J29" s="289">
        <f t="shared" si="3"/>
        <v>0</v>
      </c>
      <c r="K29" s="290">
        <f t="shared" si="4"/>
        <v>0</v>
      </c>
    </row>
    <row r="30" spans="2:11" ht="19.5" outlineLevel="1" thickBot="1">
      <c r="B30" s="264" t="s">
        <v>17</v>
      </c>
      <c r="C30" s="265">
        <f>SUM(C20:C29)</f>
        <v>0</v>
      </c>
      <c r="D30" s="266">
        <f>SUM(D20:D29)</f>
        <v>0</v>
      </c>
      <c r="F30" s="285" t="s">
        <v>17</v>
      </c>
      <c r="G30" s="289">
        <f>J64</f>
        <v>0</v>
      </c>
      <c r="H30" s="289">
        <f>J79</f>
        <v>0</v>
      </c>
      <c r="I30" s="289">
        <f>J94</f>
        <v>0</v>
      </c>
      <c r="J30" s="289">
        <f>J109</f>
        <v>0</v>
      </c>
      <c r="K30" s="290">
        <f>J124</f>
        <v>0</v>
      </c>
    </row>
    <row r="31" spans="2:11" ht="19.5" outlineLevel="1" thickBot="1">
      <c r="F31" s="285"/>
      <c r="G31" s="286"/>
      <c r="H31" s="286"/>
      <c r="I31" s="286"/>
      <c r="J31" s="286"/>
      <c r="K31" s="287"/>
    </row>
    <row r="32" spans="2:11" ht="19.5" outlineLevel="1" thickBot="1">
      <c r="B32" s="263" t="s">
        <v>104</v>
      </c>
      <c r="C32" s="333">
        <f>特別費!P30</f>
        <v>0</v>
      </c>
      <c r="D32" s="334"/>
      <c r="F32" s="285"/>
      <c r="G32" s="286"/>
      <c r="H32" s="286"/>
      <c r="I32" s="286"/>
      <c r="J32" s="286"/>
      <c r="K32" s="287"/>
    </row>
    <row r="33" spans="2:11" ht="19.5" outlineLevel="1" thickBot="1">
      <c r="C33" s="209"/>
      <c r="D33" s="209"/>
      <c r="F33" s="216"/>
      <c r="K33" s="217"/>
    </row>
    <row r="34" spans="2:11" outlineLevel="1">
      <c r="B34" s="335" t="s">
        <v>139</v>
      </c>
      <c r="C34" s="336"/>
      <c r="D34" s="337"/>
      <c r="F34" s="216"/>
      <c r="K34" s="217"/>
    </row>
    <row r="35" spans="2:11" outlineLevel="1">
      <c r="B35" s="338">
        <f>D44-C44</f>
        <v>0</v>
      </c>
      <c r="C35" s="339"/>
      <c r="D35" s="340"/>
      <c r="F35" s="216"/>
      <c r="K35" s="217"/>
    </row>
    <row r="36" spans="2:11" ht="19.5" outlineLevel="1" thickBot="1">
      <c r="B36" s="338"/>
      <c r="C36" s="339"/>
      <c r="D36" s="340"/>
      <c r="F36" s="218"/>
      <c r="G36" s="219"/>
      <c r="H36" s="219"/>
      <c r="I36" s="219"/>
      <c r="J36" s="219"/>
      <c r="K36" s="215"/>
    </row>
    <row r="37" spans="2:11" ht="19.5" outlineLevel="1" thickBot="1">
      <c r="B37" s="256" t="s">
        <v>140</v>
      </c>
      <c r="C37" s="257"/>
      <c r="D37" s="258">
        <f>C16</f>
        <v>0</v>
      </c>
    </row>
    <row r="38" spans="2:11" ht="19.5" outlineLevel="1">
      <c r="B38" s="256" t="s">
        <v>141</v>
      </c>
      <c r="C38" s="257">
        <f>E16</f>
        <v>0</v>
      </c>
      <c r="D38" s="258"/>
      <c r="F38" s="341" t="s">
        <v>149</v>
      </c>
      <c r="G38" s="342"/>
      <c r="H38" s="342"/>
      <c r="I38" s="342"/>
      <c r="J38" s="342"/>
      <c r="K38" s="343"/>
    </row>
    <row r="39" spans="2:11" outlineLevel="1">
      <c r="B39" s="256" t="s">
        <v>142</v>
      </c>
      <c r="C39" s="257">
        <f>G16</f>
        <v>0</v>
      </c>
      <c r="D39" s="258"/>
      <c r="F39" s="216"/>
      <c r="K39" s="217"/>
    </row>
    <row r="40" spans="2:11" outlineLevel="1">
      <c r="B40" s="256" t="s">
        <v>46</v>
      </c>
      <c r="C40" s="254">
        <f>I16</f>
        <v>0</v>
      </c>
      <c r="D40" s="258"/>
      <c r="F40" s="216"/>
      <c r="K40" s="217"/>
    </row>
    <row r="41" spans="2:11" outlineLevel="1">
      <c r="B41" s="256" t="s">
        <v>143</v>
      </c>
      <c r="C41" s="257">
        <f>K16</f>
        <v>0</v>
      </c>
      <c r="D41" s="258"/>
      <c r="F41" s="216"/>
      <c r="K41" s="217"/>
    </row>
    <row r="42" spans="2:11" outlineLevel="1">
      <c r="B42" s="256" t="s">
        <v>144</v>
      </c>
      <c r="C42" s="257">
        <f>C32</f>
        <v>0</v>
      </c>
      <c r="D42" s="258"/>
      <c r="F42" s="216"/>
      <c r="K42" s="217"/>
    </row>
    <row r="43" spans="2:11" outlineLevel="1">
      <c r="B43" s="256" t="s">
        <v>145</v>
      </c>
      <c r="C43" s="257">
        <f>D30</f>
        <v>0</v>
      </c>
      <c r="D43" s="253"/>
      <c r="F43" s="216"/>
      <c r="K43" s="217"/>
    </row>
    <row r="44" spans="2:11" outlineLevel="1">
      <c r="B44" s="256" t="s">
        <v>146</v>
      </c>
      <c r="C44" s="257">
        <f>SUM(C38:C43)</f>
        <v>0</v>
      </c>
      <c r="D44" s="258">
        <f>D37</f>
        <v>0</v>
      </c>
      <c r="F44" s="216"/>
      <c r="K44" s="217"/>
    </row>
    <row r="45" spans="2:11" outlineLevel="1">
      <c r="B45" s="222"/>
      <c r="C45" s="223"/>
      <c r="D45" s="224"/>
      <c r="F45" s="216"/>
      <c r="K45" s="217"/>
    </row>
    <row r="46" spans="2:11" outlineLevel="1">
      <c r="B46" s="222"/>
      <c r="C46" s="223"/>
      <c r="D46" s="224"/>
      <c r="F46" s="216"/>
      <c r="K46" s="217"/>
    </row>
    <row r="47" spans="2:11" outlineLevel="1">
      <c r="B47" s="222"/>
      <c r="C47" s="223"/>
      <c r="D47" s="224"/>
      <c r="F47" s="216"/>
      <c r="K47" s="217"/>
    </row>
    <row r="48" spans="2:11" outlineLevel="1">
      <c r="B48" s="222"/>
      <c r="C48" s="223"/>
      <c r="D48" s="224"/>
      <c r="F48" s="216"/>
      <c r="K48" s="217"/>
    </row>
    <row r="49" spans="2:11" ht="19.5" outlineLevel="1" thickBot="1">
      <c r="B49" s="225"/>
      <c r="C49" s="226"/>
      <c r="D49" s="227"/>
      <c r="F49" s="218"/>
      <c r="G49" s="219"/>
      <c r="H49" s="219"/>
      <c r="I49" s="219"/>
      <c r="J49" s="219"/>
      <c r="K49" s="215"/>
    </row>
    <row r="50" spans="2:11" ht="19.5" thickBot="1">
      <c r="B50" s="247"/>
      <c r="C50" s="247">
        <f>WEEKDAY(C51)</f>
        <v>5</v>
      </c>
      <c r="D50" s="247">
        <f t="shared" ref="D50:I50" si="6">WEEKDAY(D51)</f>
        <v>6</v>
      </c>
      <c r="E50" s="247">
        <f t="shared" si="6"/>
        <v>7</v>
      </c>
      <c r="F50" s="247">
        <f t="shared" si="6"/>
        <v>1</v>
      </c>
      <c r="G50" s="247">
        <f t="shared" si="6"/>
        <v>2</v>
      </c>
      <c r="H50" s="247">
        <f t="shared" si="6"/>
        <v>3</v>
      </c>
      <c r="I50" s="247">
        <f t="shared" si="6"/>
        <v>4</v>
      </c>
    </row>
    <row r="51" spans="2:11" ht="21.75">
      <c r="B51" s="278" t="s">
        <v>51</v>
      </c>
      <c r="C51" s="232">
        <f>DATE(2023,4,設定!L5)</f>
        <v>45036</v>
      </c>
      <c r="D51" s="232">
        <f>C51+1</f>
        <v>45037</v>
      </c>
      <c r="E51" s="232">
        <f>D51+1</f>
        <v>45038</v>
      </c>
      <c r="F51" s="232">
        <f t="shared" ref="F51:I51" si="7">E51+1</f>
        <v>45039</v>
      </c>
      <c r="G51" s="232">
        <f t="shared" si="7"/>
        <v>45040</v>
      </c>
      <c r="H51" s="232">
        <f t="shared" si="7"/>
        <v>45041</v>
      </c>
      <c r="I51" s="232">
        <f t="shared" si="7"/>
        <v>45042</v>
      </c>
      <c r="J51" s="269" t="s">
        <v>17</v>
      </c>
    </row>
    <row r="52" spans="2:11" ht="19.5" thickBot="1">
      <c r="B52" s="228" t="s">
        <v>50</v>
      </c>
      <c r="C52" s="233">
        <f>C51</f>
        <v>45036</v>
      </c>
      <c r="D52" s="233">
        <f t="shared" ref="D52:J52" si="8">D51</f>
        <v>45037</v>
      </c>
      <c r="E52" s="233">
        <f t="shared" si="8"/>
        <v>45038</v>
      </c>
      <c r="F52" s="233">
        <f t="shared" si="8"/>
        <v>45039</v>
      </c>
      <c r="G52" s="233">
        <f t="shared" si="8"/>
        <v>45040</v>
      </c>
      <c r="H52" s="233">
        <f t="shared" si="8"/>
        <v>45041</v>
      </c>
      <c r="I52" s="233">
        <f t="shared" si="8"/>
        <v>45042</v>
      </c>
      <c r="J52" s="270" t="str">
        <f t="shared" si="8"/>
        <v>合計</v>
      </c>
    </row>
    <row r="53" spans="2:11">
      <c r="B53" s="229">
        <f>設定!J5</f>
        <v>0</v>
      </c>
      <c r="C53" s="234"/>
      <c r="D53" s="234"/>
      <c r="E53" s="234"/>
      <c r="F53" s="234"/>
      <c r="G53" s="234"/>
      <c r="H53" s="234"/>
      <c r="I53" s="234"/>
      <c r="J53" s="271">
        <f>SUM(C53:I53)</f>
        <v>0</v>
      </c>
    </row>
    <row r="54" spans="2:11">
      <c r="B54" s="230">
        <f>設定!J6</f>
        <v>0</v>
      </c>
      <c r="C54" s="235"/>
      <c r="D54" s="235"/>
      <c r="E54" s="235"/>
      <c r="F54" s="235"/>
      <c r="G54" s="235"/>
      <c r="H54" s="235"/>
      <c r="I54" s="235"/>
      <c r="J54" s="272">
        <f t="shared" ref="J54:J62" si="9">SUM(C54:I54)</f>
        <v>0</v>
      </c>
    </row>
    <row r="55" spans="2:11">
      <c r="B55" s="231">
        <f>設定!J7</f>
        <v>0</v>
      </c>
      <c r="C55" s="236"/>
      <c r="D55" s="236"/>
      <c r="E55" s="236"/>
      <c r="F55" s="236"/>
      <c r="G55" s="236"/>
      <c r="H55" s="236"/>
      <c r="I55" s="236"/>
      <c r="J55" s="273">
        <f t="shared" si="9"/>
        <v>0</v>
      </c>
    </row>
    <row r="56" spans="2:11">
      <c r="B56" s="230">
        <f>設定!J8</f>
        <v>0</v>
      </c>
      <c r="C56" s="235"/>
      <c r="D56" s="235"/>
      <c r="E56" s="235"/>
      <c r="F56" s="235"/>
      <c r="G56" s="235"/>
      <c r="H56" s="235"/>
      <c r="I56" s="235"/>
      <c r="J56" s="272">
        <f t="shared" si="9"/>
        <v>0</v>
      </c>
    </row>
    <row r="57" spans="2:11">
      <c r="B57" s="231">
        <f>設定!J9</f>
        <v>0</v>
      </c>
      <c r="C57" s="236"/>
      <c r="D57" s="236"/>
      <c r="E57" s="236"/>
      <c r="F57" s="236"/>
      <c r="G57" s="236"/>
      <c r="H57" s="236"/>
      <c r="I57" s="236"/>
      <c r="J57" s="273">
        <f t="shared" si="9"/>
        <v>0</v>
      </c>
    </row>
    <row r="58" spans="2:11">
      <c r="B58" s="230">
        <f>設定!J10</f>
        <v>0</v>
      </c>
      <c r="C58" s="235"/>
      <c r="D58" s="235"/>
      <c r="E58" s="235"/>
      <c r="F58" s="235"/>
      <c r="G58" s="235"/>
      <c r="H58" s="235"/>
      <c r="I58" s="235"/>
      <c r="J58" s="272">
        <f t="shared" si="9"/>
        <v>0</v>
      </c>
    </row>
    <row r="59" spans="2:11">
      <c r="B59" s="229">
        <f>設定!J11</f>
        <v>0</v>
      </c>
      <c r="C59" s="234"/>
      <c r="D59" s="234"/>
      <c r="E59" s="234"/>
      <c r="F59" s="234"/>
      <c r="G59" s="234"/>
      <c r="H59" s="234"/>
      <c r="I59" s="234"/>
      <c r="J59" s="271">
        <f t="shared" si="9"/>
        <v>0</v>
      </c>
    </row>
    <row r="60" spans="2:11">
      <c r="B60" s="240">
        <f>設定!J12</f>
        <v>0</v>
      </c>
      <c r="C60" s="235"/>
      <c r="D60" s="235"/>
      <c r="E60" s="235"/>
      <c r="F60" s="235"/>
      <c r="G60" s="235"/>
      <c r="H60" s="235"/>
      <c r="I60" s="235"/>
      <c r="J60" s="274">
        <f t="shared" si="9"/>
        <v>0</v>
      </c>
    </row>
    <row r="61" spans="2:11">
      <c r="B61" s="241">
        <f>設定!J13</f>
        <v>0</v>
      </c>
      <c r="C61" s="236"/>
      <c r="D61" s="236"/>
      <c r="E61" s="236"/>
      <c r="F61" s="236"/>
      <c r="G61" s="236"/>
      <c r="H61" s="236"/>
      <c r="I61" s="236"/>
      <c r="J61" s="275">
        <f t="shared" si="9"/>
        <v>0</v>
      </c>
    </row>
    <row r="62" spans="2:11">
      <c r="B62" s="240">
        <f>設定!J14</f>
        <v>0</v>
      </c>
      <c r="C62" s="235"/>
      <c r="D62" s="235"/>
      <c r="E62" s="235"/>
      <c r="F62" s="235"/>
      <c r="G62" s="235"/>
      <c r="H62" s="235"/>
      <c r="I62" s="235"/>
      <c r="J62" s="274">
        <f t="shared" si="9"/>
        <v>0</v>
      </c>
    </row>
    <row r="63" spans="2:11" ht="19.5" thickBot="1">
      <c r="B63" s="238" t="s">
        <v>45</v>
      </c>
      <c r="C63" s="239"/>
      <c r="D63" s="239"/>
      <c r="E63" s="239"/>
      <c r="F63" s="239"/>
      <c r="G63" s="239"/>
      <c r="H63" s="239"/>
      <c r="I63" s="239"/>
      <c r="J63" s="276"/>
    </row>
    <row r="64" spans="2:11" ht="19.5" thickBot="1">
      <c r="B64" s="237" t="s">
        <v>17</v>
      </c>
      <c r="C64" s="261">
        <f>SUM(C53:C62)</f>
        <v>0</v>
      </c>
      <c r="D64" s="261">
        <f>SUM(D53:D62)</f>
        <v>0</v>
      </c>
      <c r="E64" s="261">
        <f t="shared" ref="E64:J64" si="10">SUM(E53:E62)</f>
        <v>0</v>
      </c>
      <c r="F64" s="261">
        <f>SUM(F53:F62)</f>
        <v>0</v>
      </c>
      <c r="G64" s="261">
        <f t="shared" si="10"/>
        <v>0</v>
      </c>
      <c r="H64" s="261">
        <f>SUM(H53:H62)</f>
        <v>0</v>
      </c>
      <c r="I64" s="261">
        <f t="shared" si="10"/>
        <v>0</v>
      </c>
      <c r="J64" s="262">
        <f t="shared" si="10"/>
        <v>0</v>
      </c>
    </row>
    <row r="65" spans="2:10" ht="8.25" customHeight="1" thickBot="1">
      <c r="B65" s="247">
        <v>1</v>
      </c>
      <c r="C65" s="120">
        <f>WEEKDAY(C66)</f>
        <v>5</v>
      </c>
      <c r="D65" s="120">
        <f t="shared" ref="D65:I65" si="11">WEEKDAY(D66)</f>
        <v>6</v>
      </c>
      <c r="E65" s="120">
        <f t="shared" si="11"/>
        <v>7</v>
      </c>
      <c r="F65" s="120">
        <f t="shared" si="11"/>
        <v>1</v>
      </c>
      <c r="G65" s="120">
        <f t="shared" si="11"/>
        <v>2</v>
      </c>
      <c r="H65" s="120">
        <f t="shared" si="11"/>
        <v>3</v>
      </c>
      <c r="I65" s="120">
        <f t="shared" si="11"/>
        <v>4</v>
      </c>
      <c r="J65" s="277"/>
    </row>
    <row r="66" spans="2:10" ht="21.75">
      <c r="B66" s="252" t="s">
        <v>51</v>
      </c>
      <c r="C66" s="259">
        <f>I51+1</f>
        <v>45043</v>
      </c>
      <c r="D66" s="259">
        <f t="shared" ref="D66:I66" si="12">C66+1</f>
        <v>45044</v>
      </c>
      <c r="E66" s="259">
        <f t="shared" si="12"/>
        <v>45045</v>
      </c>
      <c r="F66" s="259">
        <f t="shared" si="12"/>
        <v>45046</v>
      </c>
      <c r="G66" s="259">
        <f t="shared" si="12"/>
        <v>45047</v>
      </c>
      <c r="H66" s="259">
        <f t="shared" si="12"/>
        <v>45048</v>
      </c>
      <c r="I66" s="259">
        <f t="shared" si="12"/>
        <v>45049</v>
      </c>
      <c r="J66" s="269" t="s">
        <v>17</v>
      </c>
    </row>
    <row r="67" spans="2:10" ht="19.5" thickBot="1">
      <c r="B67" s="228" t="s">
        <v>50</v>
      </c>
      <c r="C67" s="260">
        <f t="shared" ref="C67:J67" si="13">C66</f>
        <v>45043</v>
      </c>
      <c r="D67" s="260">
        <f t="shared" si="13"/>
        <v>45044</v>
      </c>
      <c r="E67" s="260">
        <f t="shared" si="13"/>
        <v>45045</v>
      </c>
      <c r="F67" s="260">
        <f t="shared" si="13"/>
        <v>45046</v>
      </c>
      <c r="G67" s="260">
        <f t="shared" si="13"/>
        <v>45047</v>
      </c>
      <c r="H67" s="260">
        <f t="shared" si="13"/>
        <v>45048</v>
      </c>
      <c r="I67" s="260">
        <f t="shared" si="13"/>
        <v>45049</v>
      </c>
      <c r="J67" s="270" t="str">
        <f t="shared" si="13"/>
        <v>合計</v>
      </c>
    </row>
    <row r="68" spans="2:10">
      <c r="B68" s="229">
        <f>設定!J5</f>
        <v>0</v>
      </c>
      <c r="C68" s="234"/>
      <c r="D68" s="234"/>
      <c r="E68" s="234"/>
      <c r="F68" s="234"/>
      <c r="G68" s="234"/>
      <c r="H68" s="234"/>
      <c r="I68" s="234"/>
      <c r="J68" s="271">
        <f>SUM(C68:I68)</f>
        <v>0</v>
      </c>
    </row>
    <row r="69" spans="2:10">
      <c r="B69" s="230">
        <f>設定!J6</f>
        <v>0</v>
      </c>
      <c r="C69" s="235"/>
      <c r="D69" s="235"/>
      <c r="E69" s="235"/>
      <c r="F69" s="235"/>
      <c r="G69" s="235"/>
      <c r="H69" s="235"/>
      <c r="I69" s="235"/>
      <c r="J69" s="272">
        <f t="shared" ref="J69:J77" si="14">SUM(C69:I69)</f>
        <v>0</v>
      </c>
    </row>
    <row r="70" spans="2:10">
      <c r="B70" s="231">
        <f>設定!J7</f>
        <v>0</v>
      </c>
      <c r="C70" s="236"/>
      <c r="D70" s="236"/>
      <c r="E70" s="236"/>
      <c r="F70" s="236"/>
      <c r="G70" s="236"/>
      <c r="H70" s="236"/>
      <c r="I70" s="236"/>
      <c r="J70" s="273">
        <f t="shared" si="14"/>
        <v>0</v>
      </c>
    </row>
    <row r="71" spans="2:10">
      <c r="B71" s="230">
        <f>設定!J8</f>
        <v>0</v>
      </c>
      <c r="C71" s="235"/>
      <c r="D71" s="235"/>
      <c r="E71" s="235"/>
      <c r="F71" s="235"/>
      <c r="G71" s="235"/>
      <c r="H71" s="235"/>
      <c r="I71" s="235"/>
      <c r="J71" s="272">
        <f t="shared" si="14"/>
        <v>0</v>
      </c>
    </row>
    <row r="72" spans="2:10">
      <c r="B72" s="231">
        <f>設定!J9</f>
        <v>0</v>
      </c>
      <c r="C72" s="236"/>
      <c r="D72" s="236"/>
      <c r="E72" s="236"/>
      <c r="F72" s="236"/>
      <c r="G72" s="236"/>
      <c r="H72" s="236"/>
      <c r="I72" s="236"/>
      <c r="J72" s="273">
        <f t="shared" si="14"/>
        <v>0</v>
      </c>
    </row>
    <row r="73" spans="2:10">
      <c r="B73" s="230">
        <f>設定!J10</f>
        <v>0</v>
      </c>
      <c r="C73" s="235"/>
      <c r="D73" s="235"/>
      <c r="E73" s="235"/>
      <c r="F73" s="235"/>
      <c r="G73" s="235"/>
      <c r="H73" s="235"/>
      <c r="I73" s="235"/>
      <c r="J73" s="272">
        <f t="shared" si="14"/>
        <v>0</v>
      </c>
    </row>
    <row r="74" spans="2:10">
      <c r="B74" s="229">
        <f>設定!J11</f>
        <v>0</v>
      </c>
      <c r="C74" s="234"/>
      <c r="D74" s="234"/>
      <c r="E74" s="234"/>
      <c r="F74" s="234"/>
      <c r="G74" s="234"/>
      <c r="H74" s="234"/>
      <c r="I74" s="234"/>
      <c r="J74" s="271">
        <f t="shared" si="14"/>
        <v>0</v>
      </c>
    </row>
    <row r="75" spans="2:10">
      <c r="B75" s="240">
        <f>設定!J12</f>
        <v>0</v>
      </c>
      <c r="C75" s="235"/>
      <c r="D75" s="235"/>
      <c r="E75" s="235"/>
      <c r="F75" s="235"/>
      <c r="G75" s="235"/>
      <c r="H75" s="235"/>
      <c r="I75" s="235"/>
      <c r="J75" s="274">
        <f t="shared" si="14"/>
        <v>0</v>
      </c>
    </row>
    <row r="76" spans="2:10">
      <c r="B76" s="241">
        <f>設定!J13</f>
        <v>0</v>
      </c>
      <c r="C76" s="236"/>
      <c r="D76" s="236"/>
      <c r="E76" s="236"/>
      <c r="F76" s="236"/>
      <c r="G76" s="236"/>
      <c r="H76" s="236"/>
      <c r="I76" s="236"/>
      <c r="J76" s="275">
        <f t="shared" si="14"/>
        <v>0</v>
      </c>
    </row>
    <row r="77" spans="2:10">
      <c r="B77" s="240">
        <f>設定!J14</f>
        <v>0</v>
      </c>
      <c r="C77" s="235"/>
      <c r="D77" s="235"/>
      <c r="E77" s="235"/>
      <c r="F77" s="235"/>
      <c r="G77" s="235"/>
      <c r="H77" s="235"/>
      <c r="I77" s="235"/>
      <c r="J77" s="274">
        <f t="shared" si="14"/>
        <v>0</v>
      </c>
    </row>
    <row r="78" spans="2:10" ht="19.5" thickBot="1">
      <c r="B78" s="238" t="s">
        <v>45</v>
      </c>
      <c r="C78" s="239"/>
      <c r="D78" s="239"/>
      <c r="E78" s="239"/>
      <c r="F78" s="239"/>
      <c r="G78" s="239"/>
      <c r="H78" s="239"/>
      <c r="I78" s="239"/>
      <c r="J78" s="276"/>
    </row>
    <row r="79" spans="2:10" ht="19.5" thickBot="1">
      <c r="B79" s="237" t="s">
        <v>17</v>
      </c>
      <c r="C79" s="261">
        <f>SUM(C68:C77)</f>
        <v>0</v>
      </c>
      <c r="D79" s="261">
        <f t="shared" ref="D79:J79" si="15">SUM(D68:D77)</f>
        <v>0</v>
      </c>
      <c r="E79" s="261">
        <f t="shared" si="15"/>
        <v>0</v>
      </c>
      <c r="F79" s="261">
        <f t="shared" si="15"/>
        <v>0</v>
      </c>
      <c r="G79" s="261">
        <f t="shared" si="15"/>
        <v>0</v>
      </c>
      <c r="H79" s="261">
        <f t="shared" si="15"/>
        <v>0</v>
      </c>
      <c r="I79" s="261">
        <f t="shared" si="15"/>
        <v>0</v>
      </c>
      <c r="J79" s="262">
        <f t="shared" si="15"/>
        <v>0</v>
      </c>
    </row>
    <row r="80" spans="2:10" ht="7.5" customHeight="1" thickBot="1">
      <c r="B80" s="247">
        <v>1</v>
      </c>
      <c r="C80" s="120">
        <f>WEEKDAY(C81)</f>
        <v>5</v>
      </c>
      <c r="D80" s="120">
        <f t="shared" ref="D80:I80" si="16">WEEKDAY(D81)</f>
        <v>6</v>
      </c>
      <c r="E80" s="120">
        <f t="shared" si="16"/>
        <v>7</v>
      </c>
      <c r="F80" s="120">
        <f t="shared" si="16"/>
        <v>1</v>
      </c>
      <c r="G80" s="120">
        <f t="shared" si="16"/>
        <v>2</v>
      </c>
      <c r="H80" s="120">
        <f t="shared" si="16"/>
        <v>3</v>
      </c>
      <c r="I80" s="120">
        <f t="shared" si="16"/>
        <v>4</v>
      </c>
      <c r="J80" s="277"/>
    </row>
    <row r="81" spans="2:10" ht="21.75">
      <c r="B81" s="252" t="s">
        <v>51</v>
      </c>
      <c r="C81" s="259">
        <f>I66+1</f>
        <v>45050</v>
      </c>
      <c r="D81" s="259">
        <f t="shared" ref="D81:I81" si="17">C81+1</f>
        <v>45051</v>
      </c>
      <c r="E81" s="259">
        <f t="shared" si="17"/>
        <v>45052</v>
      </c>
      <c r="F81" s="259">
        <f t="shared" si="17"/>
        <v>45053</v>
      </c>
      <c r="G81" s="259">
        <f t="shared" si="17"/>
        <v>45054</v>
      </c>
      <c r="H81" s="259">
        <f t="shared" si="17"/>
        <v>45055</v>
      </c>
      <c r="I81" s="259">
        <f t="shared" si="17"/>
        <v>45056</v>
      </c>
      <c r="J81" s="269" t="s">
        <v>17</v>
      </c>
    </row>
    <row r="82" spans="2:10" ht="19.5" thickBot="1">
      <c r="B82" s="228" t="s">
        <v>50</v>
      </c>
      <c r="C82" s="260">
        <f t="shared" ref="C82:J82" si="18">C81</f>
        <v>45050</v>
      </c>
      <c r="D82" s="260">
        <f t="shared" si="18"/>
        <v>45051</v>
      </c>
      <c r="E82" s="260">
        <f t="shared" si="18"/>
        <v>45052</v>
      </c>
      <c r="F82" s="260">
        <f t="shared" si="18"/>
        <v>45053</v>
      </c>
      <c r="G82" s="260">
        <f t="shared" si="18"/>
        <v>45054</v>
      </c>
      <c r="H82" s="260">
        <f t="shared" si="18"/>
        <v>45055</v>
      </c>
      <c r="I82" s="260">
        <f t="shared" si="18"/>
        <v>45056</v>
      </c>
      <c r="J82" s="270" t="str">
        <f t="shared" si="18"/>
        <v>合計</v>
      </c>
    </row>
    <row r="83" spans="2:10">
      <c r="B83" s="229">
        <f>設定!J5</f>
        <v>0</v>
      </c>
      <c r="C83" s="234"/>
      <c r="D83" s="234"/>
      <c r="E83" s="234"/>
      <c r="F83" s="234"/>
      <c r="G83" s="234"/>
      <c r="H83" s="234"/>
      <c r="I83" s="234"/>
      <c r="J83" s="271">
        <f>SUM(C83:I83)</f>
        <v>0</v>
      </c>
    </row>
    <row r="84" spans="2:10">
      <c r="B84" s="230">
        <f>設定!J6</f>
        <v>0</v>
      </c>
      <c r="C84" s="235"/>
      <c r="D84" s="235"/>
      <c r="E84" s="235"/>
      <c r="F84" s="235"/>
      <c r="G84" s="235"/>
      <c r="H84" s="235"/>
      <c r="I84" s="235"/>
      <c r="J84" s="272">
        <f t="shared" ref="J84:J92" si="19">SUM(C84:I84)</f>
        <v>0</v>
      </c>
    </row>
    <row r="85" spans="2:10">
      <c r="B85" s="231">
        <f>設定!J7</f>
        <v>0</v>
      </c>
      <c r="C85" s="236"/>
      <c r="D85" s="236"/>
      <c r="E85" s="236"/>
      <c r="F85" s="236"/>
      <c r="G85" s="236"/>
      <c r="H85" s="236"/>
      <c r="I85" s="236"/>
      <c r="J85" s="273">
        <f t="shared" si="19"/>
        <v>0</v>
      </c>
    </row>
    <row r="86" spans="2:10">
      <c r="B86" s="230">
        <f>設定!J8</f>
        <v>0</v>
      </c>
      <c r="C86" s="235"/>
      <c r="D86" s="235"/>
      <c r="E86" s="235"/>
      <c r="F86" s="235"/>
      <c r="G86" s="235"/>
      <c r="H86" s="235"/>
      <c r="I86" s="235"/>
      <c r="J86" s="272">
        <f t="shared" si="19"/>
        <v>0</v>
      </c>
    </row>
    <row r="87" spans="2:10">
      <c r="B87" s="231">
        <f>設定!J9</f>
        <v>0</v>
      </c>
      <c r="C87" s="236"/>
      <c r="D87" s="236"/>
      <c r="E87" s="236"/>
      <c r="F87" s="236"/>
      <c r="G87" s="236"/>
      <c r="H87" s="236"/>
      <c r="I87" s="236"/>
      <c r="J87" s="273">
        <f t="shared" si="19"/>
        <v>0</v>
      </c>
    </row>
    <row r="88" spans="2:10">
      <c r="B88" s="230">
        <f>設定!J10</f>
        <v>0</v>
      </c>
      <c r="C88" s="235"/>
      <c r="D88" s="235"/>
      <c r="E88" s="235"/>
      <c r="F88" s="235"/>
      <c r="G88" s="235"/>
      <c r="H88" s="235"/>
      <c r="I88" s="235"/>
      <c r="J88" s="272">
        <f t="shared" si="19"/>
        <v>0</v>
      </c>
    </row>
    <row r="89" spans="2:10">
      <c r="B89" s="229">
        <f>設定!J11</f>
        <v>0</v>
      </c>
      <c r="C89" s="234"/>
      <c r="D89" s="234"/>
      <c r="E89" s="234"/>
      <c r="F89" s="234"/>
      <c r="G89" s="234"/>
      <c r="H89" s="234"/>
      <c r="I89" s="234"/>
      <c r="J89" s="271">
        <f t="shared" si="19"/>
        <v>0</v>
      </c>
    </row>
    <row r="90" spans="2:10">
      <c r="B90" s="240">
        <f>設定!J12</f>
        <v>0</v>
      </c>
      <c r="C90" s="235"/>
      <c r="D90" s="235"/>
      <c r="E90" s="235"/>
      <c r="F90" s="235"/>
      <c r="G90" s="235"/>
      <c r="H90" s="235"/>
      <c r="I90" s="235"/>
      <c r="J90" s="274">
        <f t="shared" si="19"/>
        <v>0</v>
      </c>
    </row>
    <row r="91" spans="2:10">
      <c r="B91" s="241">
        <f>設定!J13</f>
        <v>0</v>
      </c>
      <c r="C91" s="236"/>
      <c r="D91" s="236"/>
      <c r="E91" s="236"/>
      <c r="F91" s="236"/>
      <c r="G91" s="236"/>
      <c r="H91" s="236"/>
      <c r="I91" s="236"/>
      <c r="J91" s="275">
        <f t="shared" si="19"/>
        <v>0</v>
      </c>
    </row>
    <row r="92" spans="2:10">
      <c r="B92" s="240">
        <f>設定!J14</f>
        <v>0</v>
      </c>
      <c r="C92" s="235"/>
      <c r="D92" s="235"/>
      <c r="E92" s="235"/>
      <c r="F92" s="235"/>
      <c r="G92" s="235"/>
      <c r="H92" s="235"/>
      <c r="I92" s="235"/>
      <c r="J92" s="274">
        <f t="shared" si="19"/>
        <v>0</v>
      </c>
    </row>
    <row r="93" spans="2:10" ht="19.5" thickBot="1">
      <c r="B93" s="238" t="s">
        <v>45</v>
      </c>
      <c r="C93" s="239"/>
      <c r="D93" s="239"/>
      <c r="E93" s="239"/>
      <c r="F93" s="239"/>
      <c r="G93" s="239"/>
      <c r="H93" s="239"/>
      <c r="I93" s="239"/>
      <c r="J93" s="276"/>
    </row>
    <row r="94" spans="2:10" ht="19.5" thickBot="1">
      <c r="B94" s="237" t="s">
        <v>17</v>
      </c>
      <c r="C94" s="261">
        <f>SUM(C83:C92)</f>
        <v>0</v>
      </c>
      <c r="D94" s="261">
        <f t="shared" ref="D94:J94" si="20">SUM(D83:D92)</f>
        <v>0</v>
      </c>
      <c r="E94" s="261">
        <f t="shared" si="20"/>
        <v>0</v>
      </c>
      <c r="F94" s="261">
        <f t="shared" si="20"/>
        <v>0</v>
      </c>
      <c r="G94" s="261">
        <f t="shared" si="20"/>
        <v>0</v>
      </c>
      <c r="H94" s="261">
        <f t="shared" si="20"/>
        <v>0</v>
      </c>
      <c r="I94" s="261">
        <f t="shared" si="20"/>
        <v>0</v>
      </c>
      <c r="J94" s="262">
        <f t="shared" si="20"/>
        <v>0</v>
      </c>
    </row>
    <row r="95" spans="2:10" ht="8.25" customHeight="1" thickBot="1">
      <c r="B95" s="247">
        <v>1</v>
      </c>
      <c r="C95" s="120">
        <f>WEEKDAY(C96)</f>
        <v>5</v>
      </c>
      <c r="D95" s="120">
        <f t="shared" ref="D95:I95" si="21">WEEKDAY(D96)</f>
        <v>6</v>
      </c>
      <c r="E95" s="120">
        <f t="shared" si="21"/>
        <v>7</v>
      </c>
      <c r="F95" s="120">
        <f t="shared" si="21"/>
        <v>1</v>
      </c>
      <c r="G95" s="120">
        <f t="shared" si="21"/>
        <v>2</v>
      </c>
      <c r="H95" s="120">
        <f t="shared" si="21"/>
        <v>3</v>
      </c>
      <c r="I95" s="120">
        <f t="shared" si="21"/>
        <v>4</v>
      </c>
      <c r="J95" s="277"/>
    </row>
    <row r="96" spans="2:10" ht="21.75">
      <c r="B96" s="252" t="s">
        <v>51</v>
      </c>
      <c r="C96" s="259">
        <f>I81+1</f>
        <v>45057</v>
      </c>
      <c r="D96" s="259">
        <f t="shared" ref="D96:I96" si="22">C96+1</f>
        <v>45058</v>
      </c>
      <c r="E96" s="259">
        <f t="shared" si="22"/>
        <v>45059</v>
      </c>
      <c r="F96" s="259">
        <f t="shared" si="22"/>
        <v>45060</v>
      </c>
      <c r="G96" s="259">
        <f t="shared" si="22"/>
        <v>45061</v>
      </c>
      <c r="H96" s="259">
        <f t="shared" si="22"/>
        <v>45062</v>
      </c>
      <c r="I96" s="259">
        <f t="shared" si="22"/>
        <v>45063</v>
      </c>
      <c r="J96" s="269" t="s">
        <v>17</v>
      </c>
    </row>
    <row r="97" spans="2:10" ht="19.5" thickBot="1">
      <c r="B97" s="228" t="s">
        <v>50</v>
      </c>
      <c r="C97" s="260">
        <f t="shared" ref="C97:J97" si="23">C96</f>
        <v>45057</v>
      </c>
      <c r="D97" s="260">
        <f t="shared" si="23"/>
        <v>45058</v>
      </c>
      <c r="E97" s="260">
        <f t="shared" si="23"/>
        <v>45059</v>
      </c>
      <c r="F97" s="260">
        <f t="shared" si="23"/>
        <v>45060</v>
      </c>
      <c r="G97" s="260">
        <f t="shared" si="23"/>
        <v>45061</v>
      </c>
      <c r="H97" s="260">
        <f t="shared" si="23"/>
        <v>45062</v>
      </c>
      <c r="I97" s="260">
        <f t="shared" si="23"/>
        <v>45063</v>
      </c>
      <c r="J97" s="270" t="str">
        <f t="shared" si="23"/>
        <v>合計</v>
      </c>
    </row>
    <row r="98" spans="2:10">
      <c r="B98" s="229">
        <f>設定!J5</f>
        <v>0</v>
      </c>
      <c r="C98" s="234"/>
      <c r="D98" s="234"/>
      <c r="E98" s="234"/>
      <c r="F98" s="234"/>
      <c r="G98" s="234"/>
      <c r="H98" s="234"/>
      <c r="I98" s="234"/>
      <c r="J98" s="271">
        <f>SUM(C98:I98)</f>
        <v>0</v>
      </c>
    </row>
    <row r="99" spans="2:10">
      <c r="B99" s="230">
        <f>設定!J6</f>
        <v>0</v>
      </c>
      <c r="C99" s="235"/>
      <c r="D99" s="235"/>
      <c r="E99" s="235"/>
      <c r="F99" s="235"/>
      <c r="G99" s="235"/>
      <c r="H99" s="235"/>
      <c r="I99" s="235"/>
      <c r="J99" s="272">
        <f t="shared" ref="J99:J107" si="24">SUM(C99:I99)</f>
        <v>0</v>
      </c>
    </row>
    <row r="100" spans="2:10">
      <c r="B100" s="231">
        <f>設定!J7</f>
        <v>0</v>
      </c>
      <c r="C100" s="236"/>
      <c r="D100" s="236"/>
      <c r="E100" s="236"/>
      <c r="F100" s="236"/>
      <c r="G100" s="236"/>
      <c r="H100" s="236"/>
      <c r="I100" s="236"/>
      <c r="J100" s="273">
        <f t="shared" si="24"/>
        <v>0</v>
      </c>
    </row>
    <row r="101" spans="2:10">
      <c r="B101" s="230">
        <f>設定!J8</f>
        <v>0</v>
      </c>
      <c r="C101" s="235"/>
      <c r="D101" s="235"/>
      <c r="E101" s="235"/>
      <c r="F101" s="235"/>
      <c r="G101" s="235"/>
      <c r="H101" s="235"/>
      <c r="I101" s="235"/>
      <c r="J101" s="272">
        <f t="shared" si="24"/>
        <v>0</v>
      </c>
    </row>
    <row r="102" spans="2:10">
      <c r="B102" s="231">
        <f>設定!J9</f>
        <v>0</v>
      </c>
      <c r="C102" s="236"/>
      <c r="D102" s="236"/>
      <c r="E102" s="236"/>
      <c r="F102" s="236"/>
      <c r="G102" s="236"/>
      <c r="H102" s="236"/>
      <c r="I102" s="236"/>
      <c r="J102" s="273">
        <f t="shared" si="24"/>
        <v>0</v>
      </c>
    </row>
    <row r="103" spans="2:10">
      <c r="B103" s="230">
        <f>設定!J10</f>
        <v>0</v>
      </c>
      <c r="C103" s="235"/>
      <c r="D103" s="235"/>
      <c r="E103" s="235"/>
      <c r="F103" s="235"/>
      <c r="G103" s="235"/>
      <c r="H103" s="235"/>
      <c r="I103" s="235"/>
      <c r="J103" s="272">
        <f t="shared" si="24"/>
        <v>0</v>
      </c>
    </row>
    <row r="104" spans="2:10">
      <c r="B104" s="229">
        <f>設定!J11</f>
        <v>0</v>
      </c>
      <c r="C104" s="234"/>
      <c r="D104" s="234"/>
      <c r="E104" s="234"/>
      <c r="F104" s="234"/>
      <c r="G104" s="234"/>
      <c r="H104" s="234"/>
      <c r="I104" s="234"/>
      <c r="J104" s="271">
        <f t="shared" si="24"/>
        <v>0</v>
      </c>
    </row>
    <row r="105" spans="2:10">
      <c r="B105" s="240">
        <f>設定!J12</f>
        <v>0</v>
      </c>
      <c r="C105" s="235"/>
      <c r="D105" s="235"/>
      <c r="E105" s="235"/>
      <c r="F105" s="235"/>
      <c r="G105" s="235"/>
      <c r="H105" s="235"/>
      <c r="I105" s="235"/>
      <c r="J105" s="274">
        <f t="shared" si="24"/>
        <v>0</v>
      </c>
    </row>
    <row r="106" spans="2:10">
      <c r="B106" s="241">
        <f>設定!J13</f>
        <v>0</v>
      </c>
      <c r="C106" s="236"/>
      <c r="D106" s="236"/>
      <c r="E106" s="236"/>
      <c r="F106" s="236"/>
      <c r="G106" s="236"/>
      <c r="H106" s="236"/>
      <c r="I106" s="236"/>
      <c r="J106" s="275">
        <f t="shared" si="24"/>
        <v>0</v>
      </c>
    </row>
    <row r="107" spans="2:10">
      <c r="B107" s="240">
        <f>設定!J14</f>
        <v>0</v>
      </c>
      <c r="C107" s="235"/>
      <c r="D107" s="235"/>
      <c r="E107" s="235"/>
      <c r="F107" s="235"/>
      <c r="G107" s="235"/>
      <c r="H107" s="235"/>
      <c r="I107" s="235"/>
      <c r="J107" s="274">
        <f t="shared" si="24"/>
        <v>0</v>
      </c>
    </row>
    <row r="108" spans="2:10" ht="19.5" thickBot="1">
      <c r="B108" s="238" t="s">
        <v>45</v>
      </c>
      <c r="C108" s="239"/>
      <c r="D108" s="239"/>
      <c r="E108" s="239"/>
      <c r="F108" s="239"/>
      <c r="G108" s="239"/>
      <c r="H108" s="239"/>
      <c r="I108" s="239"/>
      <c r="J108" s="276"/>
    </row>
    <row r="109" spans="2:10" ht="19.5" thickBot="1">
      <c r="B109" s="237" t="s">
        <v>17</v>
      </c>
      <c r="C109" s="261">
        <f>SUM(C98:C107)</f>
        <v>0</v>
      </c>
      <c r="D109" s="261">
        <f t="shared" ref="D109:J109" si="25">SUM(D98:D107)</f>
        <v>0</v>
      </c>
      <c r="E109" s="261">
        <f t="shared" si="25"/>
        <v>0</v>
      </c>
      <c r="F109" s="261">
        <f t="shared" si="25"/>
        <v>0</v>
      </c>
      <c r="G109" s="261">
        <f t="shared" si="25"/>
        <v>0</v>
      </c>
      <c r="H109" s="261">
        <f t="shared" si="25"/>
        <v>0</v>
      </c>
      <c r="I109" s="261">
        <f t="shared" si="25"/>
        <v>0</v>
      </c>
      <c r="J109" s="262">
        <f t="shared" si="25"/>
        <v>0</v>
      </c>
    </row>
    <row r="110" spans="2:10" ht="8.25" customHeight="1" thickBot="1">
      <c r="B110" s="247">
        <v>1</v>
      </c>
      <c r="C110" s="120">
        <f>WEEKDAY(C111)</f>
        <v>5</v>
      </c>
      <c r="D110" s="120">
        <f t="shared" ref="D110:E110" si="26">WEEKDAY(D111)</f>
        <v>6</v>
      </c>
      <c r="E110" s="120">
        <f t="shared" si="26"/>
        <v>7</v>
      </c>
      <c r="F110" s="120"/>
      <c r="G110" s="120"/>
      <c r="H110" s="120"/>
      <c r="I110" s="120"/>
      <c r="J110" s="277"/>
    </row>
    <row r="111" spans="2:10" ht="21.75">
      <c r="B111" s="252" t="s">
        <v>51</v>
      </c>
      <c r="C111" s="259">
        <f>I96+1</f>
        <v>45064</v>
      </c>
      <c r="D111" s="259">
        <f t="shared" ref="D111" si="27">C111+1</f>
        <v>45065</v>
      </c>
      <c r="E111" s="259"/>
      <c r="F111" s="259"/>
      <c r="G111" s="259"/>
      <c r="H111" s="259"/>
      <c r="I111" s="259"/>
      <c r="J111" s="269" t="s">
        <v>17</v>
      </c>
    </row>
    <row r="112" spans="2:10" ht="19.5" thickBot="1">
      <c r="B112" s="228" t="s">
        <v>50</v>
      </c>
      <c r="C112" s="260">
        <f t="shared" ref="C112:D112" si="28">C111</f>
        <v>45064</v>
      </c>
      <c r="D112" s="260">
        <f t="shared" si="28"/>
        <v>45065</v>
      </c>
      <c r="E112" s="260"/>
      <c r="F112" s="260"/>
      <c r="G112" s="260"/>
      <c r="H112" s="260"/>
      <c r="I112" s="260"/>
      <c r="J112" s="270" t="str">
        <f t="shared" ref="J112" si="29">J111</f>
        <v>合計</v>
      </c>
    </row>
    <row r="113" spans="2:10">
      <c r="B113" s="229">
        <f>設定!J5</f>
        <v>0</v>
      </c>
      <c r="C113" s="234"/>
      <c r="D113" s="234"/>
      <c r="E113" s="234"/>
      <c r="F113" s="234"/>
      <c r="G113" s="234"/>
      <c r="H113" s="234"/>
      <c r="I113" s="234"/>
      <c r="J113" s="271">
        <f>SUM(C113:I113)</f>
        <v>0</v>
      </c>
    </row>
    <row r="114" spans="2:10">
      <c r="B114" s="230">
        <f>設定!J6</f>
        <v>0</v>
      </c>
      <c r="C114" s="235"/>
      <c r="D114" s="235"/>
      <c r="E114" s="235"/>
      <c r="F114" s="235"/>
      <c r="G114" s="235"/>
      <c r="H114" s="235"/>
      <c r="I114" s="235"/>
      <c r="J114" s="272">
        <f t="shared" ref="J114:J122" si="30">SUM(C114:I114)</f>
        <v>0</v>
      </c>
    </row>
    <row r="115" spans="2:10">
      <c r="B115" s="231">
        <f>設定!J7</f>
        <v>0</v>
      </c>
      <c r="C115" s="236"/>
      <c r="D115" s="236"/>
      <c r="E115" s="236"/>
      <c r="F115" s="236"/>
      <c r="G115" s="236"/>
      <c r="H115" s="236"/>
      <c r="I115" s="236"/>
      <c r="J115" s="273">
        <f t="shared" si="30"/>
        <v>0</v>
      </c>
    </row>
    <row r="116" spans="2:10">
      <c r="B116" s="230">
        <f>設定!J8</f>
        <v>0</v>
      </c>
      <c r="C116" s="235"/>
      <c r="D116" s="235"/>
      <c r="E116" s="235"/>
      <c r="F116" s="235"/>
      <c r="G116" s="235"/>
      <c r="H116" s="235"/>
      <c r="I116" s="235"/>
      <c r="J116" s="272">
        <f t="shared" si="30"/>
        <v>0</v>
      </c>
    </row>
    <row r="117" spans="2:10">
      <c r="B117" s="231">
        <f>設定!J9</f>
        <v>0</v>
      </c>
      <c r="C117" s="236"/>
      <c r="D117" s="236"/>
      <c r="E117" s="236"/>
      <c r="F117" s="236"/>
      <c r="G117" s="236"/>
      <c r="H117" s="236"/>
      <c r="I117" s="236"/>
      <c r="J117" s="273">
        <f t="shared" si="30"/>
        <v>0</v>
      </c>
    </row>
    <row r="118" spans="2:10">
      <c r="B118" s="230">
        <f>設定!J10</f>
        <v>0</v>
      </c>
      <c r="C118" s="235"/>
      <c r="D118" s="235"/>
      <c r="E118" s="235"/>
      <c r="F118" s="235"/>
      <c r="G118" s="235"/>
      <c r="H118" s="235"/>
      <c r="I118" s="235"/>
      <c r="J118" s="272">
        <f t="shared" si="30"/>
        <v>0</v>
      </c>
    </row>
    <row r="119" spans="2:10">
      <c r="B119" s="229">
        <f>設定!J11</f>
        <v>0</v>
      </c>
      <c r="C119" s="234"/>
      <c r="D119" s="234"/>
      <c r="E119" s="234"/>
      <c r="F119" s="234"/>
      <c r="G119" s="234"/>
      <c r="H119" s="234"/>
      <c r="I119" s="234"/>
      <c r="J119" s="271">
        <f t="shared" si="30"/>
        <v>0</v>
      </c>
    </row>
    <row r="120" spans="2:10">
      <c r="B120" s="240">
        <f>設定!J12</f>
        <v>0</v>
      </c>
      <c r="C120" s="235"/>
      <c r="D120" s="235"/>
      <c r="E120" s="235"/>
      <c r="F120" s="235"/>
      <c r="G120" s="235"/>
      <c r="H120" s="235"/>
      <c r="I120" s="235"/>
      <c r="J120" s="274">
        <f t="shared" si="30"/>
        <v>0</v>
      </c>
    </row>
    <row r="121" spans="2:10">
      <c r="B121" s="241">
        <f>設定!J13</f>
        <v>0</v>
      </c>
      <c r="C121" s="236"/>
      <c r="D121" s="236"/>
      <c r="E121" s="236"/>
      <c r="F121" s="236"/>
      <c r="G121" s="236"/>
      <c r="H121" s="236"/>
      <c r="I121" s="236"/>
      <c r="J121" s="275">
        <f t="shared" si="30"/>
        <v>0</v>
      </c>
    </row>
    <row r="122" spans="2:10">
      <c r="B122" s="240">
        <f>設定!J14</f>
        <v>0</v>
      </c>
      <c r="C122" s="235"/>
      <c r="D122" s="235"/>
      <c r="E122" s="235"/>
      <c r="F122" s="235"/>
      <c r="G122" s="235"/>
      <c r="H122" s="235"/>
      <c r="I122" s="235"/>
      <c r="J122" s="274">
        <f t="shared" si="30"/>
        <v>0</v>
      </c>
    </row>
    <row r="123" spans="2:10" ht="19.5" thickBot="1">
      <c r="B123" s="238" t="s">
        <v>45</v>
      </c>
      <c r="C123" s="239"/>
      <c r="D123" s="239"/>
      <c r="E123" s="239"/>
      <c r="F123" s="239"/>
      <c r="G123" s="239"/>
      <c r="H123" s="239"/>
      <c r="I123" s="239"/>
      <c r="J123" s="276"/>
    </row>
    <row r="124" spans="2:10" ht="19.5" thickBot="1">
      <c r="B124" s="237" t="s">
        <v>17</v>
      </c>
      <c r="C124" s="261">
        <f>SUM(C113:C122)</f>
        <v>0</v>
      </c>
      <c r="D124" s="261">
        <f t="shared" ref="D124:J124" si="31">SUM(D113:D122)</f>
        <v>0</v>
      </c>
      <c r="E124" s="261">
        <f t="shared" si="31"/>
        <v>0</v>
      </c>
      <c r="F124" s="261">
        <f t="shared" si="31"/>
        <v>0</v>
      </c>
      <c r="G124" s="261">
        <f t="shared" si="31"/>
        <v>0</v>
      </c>
      <c r="H124" s="261">
        <f t="shared" si="31"/>
        <v>0</v>
      </c>
      <c r="I124" s="261">
        <f t="shared" si="31"/>
        <v>0</v>
      </c>
      <c r="J124" s="262">
        <f t="shared" si="31"/>
        <v>0</v>
      </c>
    </row>
  </sheetData>
  <sheetProtection selectLockedCells="1" autoFilter="0"/>
  <autoFilter ref="B51:J124" xr:uid="{E12D2844-317F-F04B-91AA-24B1507444E2}"/>
  <mergeCells count="11">
    <mergeCell ref="C32:D32"/>
    <mergeCell ref="B34:D34"/>
    <mergeCell ref="B35:D36"/>
    <mergeCell ref="F38:K38"/>
    <mergeCell ref="B4:C4"/>
    <mergeCell ref="D4:E4"/>
    <mergeCell ref="F4:G4"/>
    <mergeCell ref="H4:I4"/>
    <mergeCell ref="J4:K4"/>
    <mergeCell ref="B18:D18"/>
    <mergeCell ref="F18:K18"/>
  </mergeCells>
  <phoneticPr fontId="1"/>
  <conditionalFormatting sqref="D37:D42 D44:D49">
    <cfRule type="cellIs" dxfId="280" priority="65" operator="equal">
      <formula>0</formula>
    </cfRule>
  </conditionalFormatting>
  <conditionalFormatting sqref="D20:D29">
    <cfRule type="cellIs" dxfId="279" priority="64" operator="equal">
      <formula>0</formula>
    </cfRule>
  </conditionalFormatting>
  <conditionalFormatting sqref="E19">
    <cfRule type="cellIs" dxfId="278" priority="63" operator="equal">
      <formula>0</formula>
    </cfRule>
  </conditionalFormatting>
  <conditionalFormatting sqref="B613">
    <cfRule type="expression" dxfId="277" priority="57">
      <formula>$C612=1</formula>
    </cfRule>
  </conditionalFormatting>
  <conditionalFormatting sqref="C64:J64">
    <cfRule type="cellIs" dxfId="276" priority="30" operator="equal">
      <formula>0</formula>
    </cfRule>
    <cfRule type="cellIs" dxfId="275" priority="31" operator="equal">
      <formula>0</formula>
    </cfRule>
  </conditionalFormatting>
  <conditionalFormatting sqref="C51:J52">
    <cfRule type="expression" dxfId="274" priority="27">
      <formula>C$50=1</formula>
    </cfRule>
    <cfRule type="expression" dxfId="273" priority="28">
      <formula>C$50=7</formula>
    </cfRule>
    <cfRule type="expression" dxfId="272" priority="29">
      <formula>COUNTIF(祝日,C$51)=1</formula>
    </cfRule>
  </conditionalFormatting>
  <conditionalFormatting sqref="J53:J62">
    <cfRule type="cellIs" dxfId="271" priority="26" operator="equal">
      <formula>0</formula>
    </cfRule>
  </conditionalFormatting>
  <conditionalFormatting sqref="C79:J79">
    <cfRule type="cellIs" dxfId="270" priority="24" operator="equal">
      <formula>0</formula>
    </cfRule>
    <cfRule type="cellIs" dxfId="269" priority="25" operator="equal">
      <formula>0</formula>
    </cfRule>
  </conditionalFormatting>
  <conditionalFormatting sqref="C66:J67">
    <cfRule type="expression" dxfId="268" priority="21">
      <formula>C$50=1</formula>
    </cfRule>
    <cfRule type="expression" dxfId="267" priority="22">
      <formula>C$50=7</formula>
    </cfRule>
    <cfRule type="expression" dxfId="266" priority="23">
      <formula>COUNTIF(祝日,C$66)=1</formula>
    </cfRule>
  </conditionalFormatting>
  <conditionalFormatting sqref="J68:J77">
    <cfRule type="cellIs" dxfId="265" priority="20" operator="equal">
      <formula>0</formula>
    </cfRule>
  </conditionalFormatting>
  <conditionalFormatting sqref="C94:J94">
    <cfRule type="cellIs" dxfId="264" priority="18" operator="equal">
      <formula>0</formula>
    </cfRule>
    <cfRule type="cellIs" dxfId="263" priority="19" operator="equal">
      <formula>0</formula>
    </cfRule>
  </conditionalFormatting>
  <conditionalFormatting sqref="C81:J82">
    <cfRule type="expression" dxfId="262" priority="15">
      <formula>C$50=1</formula>
    </cfRule>
    <cfRule type="expression" dxfId="261" priority="16">
      <formula>C$50=7</formula>
    </cfRule>
    <cfRule type="expression" dxfId="260" priority="17">
      <formula>COUNTIF(祝日,C$81)=1</formula>
    </cfRule>
  </conditionalFormatting>
  <conditionalFormatting sqref="J83:J92">
    <cfRule type="cellIs" dxfId="259" priority="14" operator="equal">
      <formula>0</formula>
    </cfRule>
  </conditionalFormatting>
  <conditionalFormatting sqref="C109:J109">
    <cfRule type="cellIs" dxfId="258" priority="12" operator="equal">
      <formula>0</formula>
    </cfRule>
    <cfRule type="cellIs" dxfId="257" priority="13" operator="equal">
      <formula>0</formula>
    </cfRule>
  </conditionalFormatting>
  <conditionalFormatting sqref="C96:J97">
    <cfRule type="expression" dxfId="256" priority="9">
      <formula>C$50=1</formula>
    </cfRule>
    <cfRule type="expression" dxfId="255" priority="10">
      <formula>C$50=7</formula>
    </cfRule>
    <cfRule type="expression" dxfId="254" priority="11">
      <formula>COUNTIF(祝日,C$96)=1</formula>
    </cfRule>
  </conditionalFormatting>
  <conditionalFormatting sqref="J98:J107">
    <cfRule type="cellIs" dxfId="253" priority="8" operator="equal">
      <formula>0</formula>
    </cfRule>
  </conditionalFormatting>
  <conditionalFormatting sqref="C124:J124">
    <cfRule type="cellIs" dxfId="252" priority="6" operator="equal">
      <formula>0</formula>
    </cfRule>
    <cfRule type="cellIs" dxfId="251" priority="7" operator="equal">
      <formula>0</formula>
    </cfRule>
  </conditionalFormatting>
  <conditionalFormatting sqref="C111:J112">
    <cfRule type="expression" dxfId="250" priority="3">
      <formula>C$50=1</formula>
    </cfRule>
    <cfRule type="expression" dxfId="249" priority="4">
      <formula>C$50=7</formula>
    </cfRule>
    <cfRule type="expression" dxfId="248" priority="5">
      <formula>COUNTIF(祝日,C$111)=1</formula>
    </cfRule>
  </conditionalFormatting>
  <conditionalFormatting sqref="J113:J122">
    <cfRule type="cellIs" dxfId="247" priority="2" operator="equal">
      <formula>0</formula>
    </cfRule>
  </conditionalFormatting>
  <conditionalFormatting sqref="C16 E16 G16 I16 K16 C30:D30 C32:D32 B35:D36">
    <cfRule type="cellIs" dxfId="246" priority="1" operator="equal">
      <formula>0</formula>
    </cfRule>
  </conditionalFormatting>
  <pageMargins left="0.25" right="0.25" top="0.75" bottom="0.75" header="0.3" footer="0.3"/>
  <pageSetup paperSize="9" scale="82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43320-615C-46B2-B365-3291D96C8A2A}">
  <sheetPr>
    <tabColor theme="8" tint="0.59999389629810485"/>
    <pageSetUpPr fitToPage="1"/>
  </sheetPr>
  <dimension ref="B1:K124"/>
  <sheetViews>
    <sheetView showGridLines="0" zoomScaleNormal="100" workbookViewId="0">
      <selection activeCell="A2" sqref="A2"/>
    </sheetView>
  </sheetViews>
  <sheetFormatPr defaultColWidth="11" defaultRowHeight="18.75" outlineLevelRow="1"/>
  <cols>
    <col min="1" max="1" width="4.125" customWidth="1"/>
    <col min="2" max="11" width="10.625" customWidth="1"/>
    <col min="12" max="12" width="8.875" customWidth="1"/>
  </cols>
  <sheetData>
    <row r="1" spans="2:11" ht="12.75" customHeight="1"/>
    <row r="2" spans="2:11" ht="29.25" customHeight="1">
      <c r="B2" s="246" t="s">
        <v>184</v>
      </c>
      <c r="C2" s="210"/>
      <c r="D2" s="210"/>
      <c r="E2" s="210"/>
      <c r="F2" s="210"/>
      <c r="G2" s="210"/>
      <c r="H2" s="210"/>
      <c r="I2" s="210"/>
      <c r="J2" s="210"/>
      <c r="K2" s="210"/>
    </row>
    <row r="3" spans="2:11" ht="15" customHeight="1" thickBot="1"/>
    <row r="4" spans="2:11" outlineLevel="1">
      <c r="B4" s="344" t="s">
        <v>10</v>
      </c>
      <c r="C4" s="345"/>
      <c r="D4" s="344" t="s">
        <v>99</v>
      </c>
      <c r="E4" s="346"/>
      <c r="F4" s="345" t="s">
        <v>100</v>
      </c>
      <c r="G4" s="345"/>
      <c r="H4" s="344" t="s">
        <v>101</v>
      </c>
      <c r="I4" s="346"/>
      <c r="J4" s="345" t="s">
        <v>102</v>
      </c>
      <c r="K4" s="346"/>
    </row>
    <row r="5" spans="2:11" outlineLevel="1">
      <c r="B5" s="242" t="s">
        <v>11</v>
      </c>
      <c r="C5" s="243" t="s">
        <v>9</v>
      </c>
      <c r="D5" s="242" t="s">
        <v>11</v>
      </c>
      <c r="E5" s="244" t="s">
        <v>9</v>
      </c>
      <c r="F5" s="243" t="s">
        <v>11</v>
      </c>
      <c r="G5" s="243" t="s">
        <v>9</v>
      </c>
      <c r="H5" s="242" t="s">
        <v>19</v>
      </c>
      <c r="I5" s="244" t="s">
        <v>9</v>
      </c>
      <c r="J5" s="243" t="s">
        <v>19</v>
      </c>
      <c r="K5" s="244" t="s">
        <v>9</v>
      </c>
    </row>
    <row r="6" spans="2:11" outlineLevel="1">
      <c r="B6" s="211">
        <f>設定!B5</f>
        <v>0</v>
      </c>
      <c r="C6" s="248"/>
      <c r="D6" s="211">
        <f>設定!D5</f>
        <v>0</v>
      </c>
      <c r="E6" s="220"/>
      <c r="F6" s="249">
        <f>設定!F5</f>
        <v>0</v>
      </c>
      <c r="G6" s="248"/>
      <c r="H6" s="221"/>
      <c r="I6" s="220"/>
      <c r="J6" s="249">
        <f>設定!H5</f>
        <v>0</v>
      </c>
      <c r="K6" s="220"/>
    </row>
    <row r="7" spans="2:11" outlineLevel="1">
      <c r="B7" s="211">
        <f>設定!B6</f>
        <v>0</v>
      </c>
      <c r="C7" s="248"/>
      <c r="D7" s="211">
        <f>設定!D6</f>
        <v>0</v>
      </c>
      <c r="E7" s="220"/>
      <c r="F7" s="249">
        <f>設定!F6</f>
        <v>0</v>
      </c>
      <c r="G7" s="248"/>
      <c r="H7" s="221"/>
      <c r="I7" s="220"/>
      <c r="J7" s="249">
        <f>設定!H6</f>
        <v>0</v>
      </c>
      <c r="K7" s="220"/>
    </row>
    <row r="8" spans="2:11" outlineLevel="1">
      <c r="B8" s="211">
        <f>設定!B7</f>
        <v>0</v>
      </c>
      <c r="C8" s="248"/>
      <c r="D8" s="211">
        <f>設定!D7</f>
        <v>0</v>
      </c>
      <c r="E8" s="220"/>
      <c r="F8" s="249">
        <f>設定!F7</f>
        <v>0</v>
      </c>
      <c r="G8" s="248"/>
      <c r="H8" s="221"/>
      <c r="I8" s="220"/>
      <c r="J8" s="249">
        <f>設定!H7</f>
        <v>0</v>
      </c>
      <c r="K8" s="220"/>
    </row>
    <row r="9" spans="2:11" outlineLevel="1">
      <c r="B9" s="211">
        <f>設定!B8</f>
        <v>0</v>
      </c>
      <c r="C9" s="248"/>
      <c r="D9" s="211">
        <f>設定!D8</f>
        <v>0</v>
      </c>
      <c r="E9" s="220"/>
      <c r="F9" s="249">
        <f>設定!F8</f>
        <v>0</v>
      </c>
      <c r="G9" s="248"/>
      <c r="H9" s="221"/>
      <c r="I9" s="220"/>
      <c r="J9" s="249">
        <f>設定!H8</f>
        <v>0</v>
      </c>
      <c r="K9" s="220"/>
    </row>
    <row r="10" spans="2:11" outlineLevel="1">
      <c r="B10" s="211">
        <f>設定!B9</f>
        <v>0</v>
      </c>
      <c r="C10" s="248"/>
      <c r="D10" s="211">
        <f>設定!D9</f>
        <v>0</v>
      </c>
      <c r="E10" s="220"/>
      <c r="F10" s="249">
        <f>設定!F9</f>
        <v>0</v>
      </c>
      <c r="G10" s="248"/>
      <c r="H10" s="221"/>
      <c r="I10" s="220"/>
      <c r="J10" s="249">
        <f>設定!H9</f>
        <v>0</v>
      </c>
      <c r="K10" s="220"/>
    </row>
    <row r="11" spans="2:11" outlineLevel="1">
      <c r="B11" s="211">
        <f>設定!B10</f>
        <v>0</v>
      </c>
      <c r="C11" s="248"/>
      <c r="D11" s="211">
        <f>設定!D10</f>
        <v>0</v>
      </c>
      <c r="E11" s="220"/>
      <c r="F11" s="249">
        <f>設定!F10</f>
        <v>0</v>
      </c>
      <c r="G11" s="248"/>
      <c r="H11" s="221"/>
      <c r="I11" s="220"/>
      <c r="J11" s="249">
        <f>設定!H10</f>
        <v>0</v>
      </c>
      <c r="K11" s="220"/>
    </row>
    <row r="12" spans="2:11" outlineLevel="1">
      <c r="B12" s="211">
        <f>設定!B11</f>
        <v>0</v>
      </c>
      <c r="C12" s="248"/>
      <c r="D12" s="211">
        <f>設定!D11</f>
        <v>0</v>
      </c>
      <c r="E12" s="220"/>
      <c r="F12" s="249">
        <f>設定!F11</f>
        <v>0</v>
      </c>
      <c r="G12" s="248"/>
      <c r="H12" s="221"/>
      <c r="I12" s="220"/>
      <c r="J12" s="249">
        <f>設定!H11</f>
        <v>0</v>
      </c>
      <c r="K12" s="220"/>
    </row>
    <row r="13" spans="2:11" outlineLevel="1">
      <c r="B13" s="211">
        <f>設定!B12</f>
        <v>0</v>
      </c>
      <c r="C13" s="248"/>
      <c r="D13" s="211">
        <f>設定!D12</f>
        <v>0</v>
      </c>
      <c r="E13" s="220"/>
      <c r="F13" s="249">
        <f>設定!F12</f>
        <v>0</v>
      </c>
      <c r="G13" s="248"/>
      <c r="H13" s="221"/>
      <c r="I13" s="220"/>
      <c r="J13" s="249">
        <f>設定!H12</f>
        <v>0</v>
      </c>
      <c r="K13" s="220"/>
    </row>
    <row r="14" spans="2:11" outlineLevel="1">
      <c r="B14" s="211">
        <f>設定!B13</f>
        <v>0</v>
      </c>
      <c r="C14" s="248"/>
      <c r="D14" s="211">
        <f>設定!D13</f>
        <v>0</v>
      </c>
      <c r="E14" s="220"/>
      <c r="F14" s="249">
        <f>設定!F13</f>
        <v>0</v>
      </c>
      <c r="G14" s="248"/>
      <c r="H14" s="221"/>
      <c r="I14" s="220"/>
      <c r="J14" s="249">
        <f>設定!H13</f>
        <v>0</v>
      </c>
      <c r="K14" s="220"/>
    </row>
    <row r="15" spans="2:11" outlineLevel="1">
      <c r="B15" s="211">
        <f>設定!B14</f>
        <v>0</v>
      </c>
      <c r="C15" s="248"/>
      <c r="D15" s="211">
        <f>設定!D14</f>
        <v>0</v>
      </c>
      <c r="E15" s="220"/>
      <c r="F15" s="249">
        <f>設定!F14</f>
        <v>0</v>
      </c>
      <c r="G15" s="248"/>
      <c r="H15" s="221"/>
      <c r="I15" s="220"/>
      <c r="J15" s="249">
        <f>設定!H14</f>
        <v>0</v>
      </c>
      <c r="K15" s="220"/>
    </row>
    <row r="16" spans="2:11" ht="19.5" outlineLevel="1" thickBot="1">
      <c r="B16" s="264" t="s">
        <v>17</v>
      </c>
      <c r="C16" s="267">
        <f>SUM(C6:C15)</f>
        <v>0</v>
      </c>
      <c r="D16" s="264" t="s">
        <v>17</v>
      </c>
      <c r="E16" s="266">
        <f>SUM(E6:E15)</f>
        <v>0</v>
      </c>
      <c r="F16" s="268" t="s">
        <v>17</v>
      </c>
      <c r="G16" s="267">
        <f>SUM(G6:G15)</f>
        <v>0</v>
      </c>
      <c r="H16" s="264" t="s">
        <v>17</v>
      </c>
      <c r="I16" s="266">
        <f>SUM(I6:I15)</f>
        <v>0</v>
      </c>
      <c r="J16" s="268" t="s">
        <v>17</v>
      </c>
      <c r="K16" s="266">
        <f>SUM(K6:K15)</f>
        <v>0</v>
      </c>
    </row>
    <row r="17" spans="2:11" ht="19.5" outlineLevel="1" thickBot="1">
      <c r="B17" s="250"/>
      <c r="C17" s="251"/>
      <c r="D17" s="250"/>
      <c r="E17" s="251"/>
      <c r="F17" s="250"/>
      <c r="G17" s="251"/>
      <c r="H17" s="250"/>
      <c r="I17" s="251"/>
      <c r="J17" s="250"/>
      <c r="K17" s="251"/>
    </row>
    <row r="18" spans="2:11" ht="19.5" outlineLevel="1">
      <c r="B18" s="344" t="s">
        <v>103</v>
      </c>
      <c r="C18" s="345"/>
      <c r="D18" s="346"/>
      <c r="E18" s="212"/>
      <c r="F18" s="341" t="s">
        <v>138</v>
      </c>
      <c r="G18" s="342"/>
      <c r="H18" s="342"/>
      <c r="I18" s="342"/>
      <c r="J18" s="342"/>
      <c r="K18" s="343"/>
    </row>
    <row r="19" spans="2:11" outlineLevel="1">
      <c r="B19" s="242" t="s">
        <v>19</v>
      </c>
      <c r="C19" s="245" t="s">
        <v>40</v>
      </c>
      <c r="D19" s="244" t="s">
        <v>9</v>
      </c>
      <c r="E19" s="213"/>
      <c r="F19" s="279"/>
      <c r="G19" s="280" t="str">
        <f>DAY(C51)&amp;"-"&amp;DAY(I51)&amp;"日"</f>
        <v>20-26日</v>
      </c>
      <c r="H19" s="280" t="str">
        <f>DAY(C66)&amp;"-"&amp;DAY(I66)&amp;"日"</f>
        <v>27-2日</v>
      </c>
      <c r="I19" s="280" t="str">
        <f>DAY(C81)&amp;"-"&amp;DAY(I81)&amp;"日"</f>
        <v>3-9日</v>
      </c>
      <c r="J19" s="280" t="str">
        <f>DAY(C96)&amp;"-"&amp;DAY(I96)&amp;"日"</f>
        <v>10-16日</v>
      </c>
      <c r="K19" s="281" t="str">
        <f>DAY(C111)&amp;"-"&amp;DAY(E111)&amp;"日"</f>
        <v>17-19日</v>
      </c>
    </row>
    <row r="20" spans="2:11" outlineLevel="1">
      <c r="B20" s="211">
        <f>設定!J5</f>
        <v>0</v>
      </c>
      <c r="C20" s="255"/>
      <c r="D20" s="214">
        <f>SUM(J53,J68,J83,J98,J113)</f>
        <v>0</v>
      </c>
      <c r="F20" s="282">
        <f>設定!J5</f>
        <v>0</v>
      </c>
      <c r="G20" s="283">
        <f t="shared" ref="G20:G29" si="0">J53</f>
        <v>0</v>
      </c>
      <c r="H20" s="283">
        <f t="shared" ref="H20:H29" si="1">J68</f>
        <v>0</v>
      </c>
      <c r="I20" s="283">
        <f t="shared" ref="I20:I29" si="2">J83</f>
        <v>0</v>
      </c>
      <c r="J20" s="283">
        <f t="shared" ref="J20:J29" si="3">J98</f>
        <v>0</v>
      </c>
      <c r="K20" s="284">
        <f t="shared" ref="K20:K29" si="4">J113</f>
        <v>0</v>
      </c>
    </row>
    <row r="21" spans="2:11" outlineLevel="1">
      <c r="B21" s="211">
        <f>設定!J6</f>
        <v>0</v>
      </c>
      <c r="C21" s="255"/>
      <c r="D21" s="214">
        <f t="shared" ref="D21:D29" si="5">SUM(J54,J69,J84,J99,J114)</f>
        <v>0</v>
      </c>
      <c r="F21" s="282">
        <f>設定!J6</f>
        <v>0</v>
      </c>
      <c r="G21" s="283">
        <f t="shared" si="0"/>
        <v>0</v>
      </c>
      <c r="H21" s="283">
        <f t="shared" si="1"/>
        <v>0</v>
      </c>
      <c r="I21" s="283">
        <f t="shared" si="2"/>
        <v>0</v>
      </c>
      <c r="J21" s="283">
        <f t="shared" si="3"/>
        <v>0</v>
      </c>
      <c r="K21" s="284">
        <f t="shared" si="4"/>
        <v>0</v>
      </c>
    </row>
    <row r="22" spans="2:11" outlineLevel="1">
      <c r="B22" s="211">
        <f>設定!J7</f>
        <v>0</v>
      </c>
      <c r="C22" s="255"/>
      <c r="D22" s="214">
        <f t="shared" si="5"/>
        <v>0</v>
      </c>
      <c r="F22" s="282">
        <f>設定!J7</f>
        <v>0</v>
      </c>
      <c r="G22" s="283">
        <f t="shared" si="0"/>
        <v>0</v>
      </c>
      <c r="H22" s="283">
        <f t="shared" si="1"/>
        <v>0</v>
      </c>
      <c r="I22" s="283">
        <f t="shared" si="2"/>
        <v>0</v>
      </c>
      <c r="J22" s="283">
        <f t="shared" si="3"/>
        <v>0</v>
      </c>
      <c r="K22" s="284">
        <f t="shared" si="4"/>
        <v>0</v>
      </c>
    </row>
    <row r="23" spans="2:11" outlineLevel="1">
      <c r="B23" s="211">
        <f>設定!J8</f>
        <v>0</v>
      </c>
      <c r="C23" s="255"/>
      <c r="D23" s="214">
        <f t="shared" si="5"/>
        <v>0</v>
      </c>
      <c r="F23" s="282">
        <f>設定!J8</f>
        <v>0</v>
      </c>
      <c r="G23" s="283">
        <f t="shared" si="0"/>
        <v>0</v>
      </c>
      <c r="H23" s="283">
        <f t="shared" si="1"/>
        <v>0</v>
      </c>
      <c r="I23" s="283">
        <f t="shared" si="2"/>
        <v>0</v>
      </c>
      <c r="J23" s="283">
        <f t="shared" si="3"/>
        <v>0</v>
      </c>
      <c r="K23" s="284">
        <f t="shared" si="4"/>
        <v>0</v>
      </c>
    </row>
    <row r="24" spans="2:11" outlineLevel="1">
      <c r="B24" s="211">
        <f>設定!J9</f>
        <v>0</v>
      </c>
      <c r="C24" s="255"/>
      <c r="D24" s="214">
        <f t="shared" si="5"/>
        <v>0</v>
      </c>
      <c r="F24" s="282">
        <f>設定!J9</f>
        <v>0</v>
      </c>
      <c r="G24" s="283">
        <f t="shared" si="0"/>
        <v>0</v>
      </c>
      <c r="H24" s="283">
        <f t="shared" si="1"/>
        <v>0</v>
      </c>
      <c r="I24" s="283">
        <f t="shared" si="2"/>
        <v>0</v>
      </c>
      <c r="J24" s="283">
        <f t="shared" si="3"/>
        <v>0</v>
      </c>
      <c r="K24" s="284">
        <f t="shared" si="4"/>
        <v>0</v>
      </c>
    </row>
    <row r="25" spans="2:11" outlineLevel="1">
      <c r="B25" s="211">
        <f>設定!J10</f>
        <v>0</v>
      </c>
      <c r="C25" s="255"/>
      <c r="D25" s="214">
        <f t="shared" si="5"/>
        <v>0</v>
      </c>
      <c r="F25" s="282">
        <f>設定!J10</f>
        <v>0</v>
      </c>
      <c r="G25" s="283">
        <f t="shared" si="0"/>
        <v>0</v>
      </c>
      <c r="H25" s="283">
        <f t="shared" si="1"/>
        <v>0</v>
      </c>
      <c r="I25" s="283">
        <f t="shared" si="2"/>
        <v>0</v>
      </c>
      <c r="J25" s="283">
        <f t="shared" si="3"/>
        <v>0</v>
      </c>
      <c r="K25" s="284">
        <f t="shared" si="4"/>
        <v>0</v>
      </c>
    </row>
    <row r="26" spans="2:11" outlineLevel="1">
      <c r="B26" s="211">
        <f>設定!J11</f>
        <v>0</v>
      </c>
      <c r="C26" s="255"/>
      <c r="D26" s="214">
        <f t="shared" si="5"/>
        <v>0</v>
      </c>
      <c r="F26" s="282">
        <f>設定!J11</f>
        <v>0</v>
      </c>
      <c r="G26" s="283">
        <f t="shared" si="0"/>
        <v>0</v>
      </c>
      <c r="H26" s="283">
        <f t="shared" si="1"/>
        <v>0</v>
      </c>
      <c r="I26" s="283">
        <f t="shared" si="2"/>
        <v>0</v>
      </c>
      <c r="J26" s="283">
        <f t="shared" si="3"/>
        <v>0</v>
      </c>
      <c r="K26" s="284">
        <f t="shared" si="4"/>
        <v>0</v>
      </c>
    </row>
    <row r="27" spans="2:11" outlineLevel="1">
      <c r="B27" s="211">
        <f>設定!J12</f>
        <v>0</v>
      </c>
      <c r="C27" s="255"/>
      <c r="D27" s="214">
        <f t="shared" si="5"/>
        <v>0</v>
      </c>
      <c r="F27" s="282">
        <f>設定!J12</f>
        <v>0</v>
      </c>
      <c r="G27" s="283">
        <f t="shared" si="0"/>
        <v>0</v>
      </c>
      <c r="H27" s="283">
        <f t="shared" si="1"/>
        <v>0</v>
      </c>
      <c r="I27" s="283">
        <f t="shared" si="2"/>
        <v>0</v>
      </c>
      <c r="J27" s="283">
        <f t="shared" si="3"/>
        <v>0</v>
      </c>
      <c r="K27" s="284">
        <f t="shared" si="4"/>
        <v>0</v>
      </c>
    </row>
    <row r="28" spans="2:11" outlineLevel="1">
      <c r="B28" s="211">
        <f>設定!J13</f>
        <v>0</v>
      </c>
      <c r="C28" s="255"/>
      <c r="D28" s="214">
        <f t="shared" si="5"/>
        <v>0</v>
      </c>
      <c r="F28" s="282">
        <f>設定!J13</f>
        <v>0</v>
      </c>
      <c r="G28" s="283">
        <f t="shared" si="0"/>
        <v>0</v>
      </c>
      <c r="H28" s="283">
        <f t="shared" si="1"/>
        <v>0</v>
      </c>
      <c r="I28" s="283">
        <f t="shared" si="2"/>
        <v>0</v>
      </c>
      <c r="J28" s="283">
        <f t="shared" si="3"/>
        <v>0</v>
      </c>
      <c r="K28" s="284">
        <f t="shared" si="4"/>
        <v>0</v>
      </c>
    </row>
    <row r="29" spans="2:11" outlineLevel="1">
      <c r="B29" s="211">
        <f>設定!J14</f>
        <v>0</v>
      </c>
      <c r="C29" s="255"/>
      <c r="D29" s="214">
        <f t="shared" si="5"/>
        <v>0</v>
      </c>
      <c r="F29" s="282">
        <f>設定!J14</f>
        <v>0</v>
      </c>
      <c r="G29" s="283">
        <f t="shared" si="0"/>
        <v>0</v>
      </c>
      <c r="H29" s="283">
        <f t="shared" si="1"/>
        <v>0</v>
      </c>
      <c r="I29" s="283">
        <f t="shared" si="2"/>
        <v>0</v>
      </c>
      <c r="J29" s="283">
        <f t="shared" si="3"/>
        <v>0</v>
      </c>
      <c r="K29" s="284">
        <f t="shared" si="4"/>
        <v>0</v>
      </c>
    </row>
    <row r="30" spans="2:11" ht="19.5" outlineLevel="1" thickBot="1">
      <c r="B30" s="264" t="s">
        <v>17</v>
      </c>
      <c r="C30" s="265">
        <f>SUM(C20:C29)</f>
        <v>0</v>
      </c>
      <c r="D30" s="266">
        <f>SUM(D20:D29)</f>
        <v>0</v>
      </c>
      <c r="F30" s="279" t="s">
        <v>17</v>
      </c>
      <c r="G30" s="283">
        <f>J64</f>
        <v>0</v>
      </c>
      <c r="H30" s="283">
        <f>J79</f>
        <v>0</v>
      </c>
      <c r="I30" s="283">
        <f>J94</f>
        <v>0</v>
      </c>
      <c r="J30" s="283">
        <f>J109</f>
        <v>0</v>
      </c>
      <c r="K30" s="284">
        <f>J124</f>
        <v>0</v>
      </c>
    </row>
    <row r="31" spans="2:11" ht="19.5" outlineLevel="1" thickBot="1">
      <c r="F31" s="285"/>
      <c r="G31" s="286"/>
      <c r="H31" s="286"/>
      <c r="I31" s="286"/>
      <c r="J31" s="286"/>
      <c r="K31" s="287"/>
    </row>
    <row r="32" spans="2:11" ht="19.5" outlineLevel="1" thickBot="1">
      <c r="B32" s="263" t="s">
        <v>104</v>
      </c>
      <c r="C32" s="333">
        <f>特別費!P36</f>
        <v>0</v>
      </c>
      <c r="D32" s="334"/>
      <c r="F32" s="216"/>
      <c r="K32" s="217"/>
    </row>
    <row r="33" spans="2:11" ht="19.5" outlineLevel="1" thickBot="1">
      <c r="C33" s="209"/>
      <c r="D33" s="209"/>
      <c r="F33" s="216"/>
      <c r="K33" s="217"/>
    </row>
    <row r="34" spans="2:11" outlineLevel="1">
      <c r="B34" s="335" t="s">
        <v>139</v>
      </c>
      <c r="C34" s="336"/>
      <c r="D34" s="337"/>
      <c r="F34" s="216"/>
      <c r="K34" s="217"/>
    </row>
    <row r="35" spans="2:11" outlineLevel="1">
      <c r="B35" s="338">
        <f>D44-C44</f>
        <v>0</v>
      </c>
      <c r="C35" s="339"/>
      <c r="D35" s="340"/>
      <c r="F35" s="216"/>
      <c r="K35" s="217"/>
    </row>
    <row r="36" spans="2:11" ht="19.5" outlineLevel="1" thickBot="1">
      <c r="B36" s="338"/>
      <c r="C36" s="339"/>
      <c r="D36" s="340"/>
      <c r="F36" s="218"/>
      <c r="G36" s="219"/>
      <c r="H36" s="219"/>
      <c r="I36" s="219"/>
      <c r="J36" s="219"/>
      <c r="K36" s="215"/>
    </row>
    <row r="37" spans="2:11" ht="19.5" outlineLevel="1" thickBot="1">
      <c r="B37" s="256" t="s">
        <v>140</v>
      </c>
      <c r="C37" s="257"/>
      <c r="D37" s="258">
        <f>C16</f>
        <v>0</v>
      </c>
    </row>
    <row r="38" spans="2:11" ht="19.5" outlineLevel="1">
      <c r="B38" s="256" t="s">
        <v>141</v>
      </c>
      <c r="C38" s="257">
        <f>E16</f>
        <v>0</v>
      </c>
      <c r="D38" s="258"/>
      <c r="F38" s="341" t="s">
        <v>149</v>
      </c>
      <c r="G38" s="342"/>
      <c r="H38" s="342"/>
      <c r="I38" s="342"/>
      <c r="J38" s="342"/>
      <c r="K38" s="343"/>
    </row>
    <row r="39" spans="2:11" outlineLevel="1">
      <c r="B39" s="256" t="s">
        <v>142</v>
      </c>
      <c r="C39" s="257">
        <f>G16</f>
        <v>0</v>
      </c>
      <c r="D39" s="258"/>
      <c r="F39" s="216"/>
      <c r="K39" s="217"/>
    </row>
    <row r="40" spans="2:11" outlineLevel="1">
      <c r="B40" s="256" t="s">
        <v>46</v>
      </c>
      <c r="C40" s="254">
        <f>I16</f>
        <v>0</v>
      </c>
      <c r="D40" s="258"/>
      <c r="F40" s="216"/>
      <c r="K40" s="217"/>
    </row>
    <row r="41" spans="2:11" outlineLevel="1">
      <c r="B41" s="256" t="s">
        <v>143</v>
      </c>
      <c r="C41" s="257">
        <f>K16</f>
        <v>0</v>
      </c>
      <c r="D41" s="258"/>
      <c r="F41" s="216"/>
      <c r="K41" s="217"/>
    </row>
    <row r="42" spans="2:11" outlineLevel="1">
      <c r="B42" s="256" t="s">
        <v>144</v>
      </c>
      <c r="C42" s="257">
        <f>C32</f>
        <v>0</v>
      </c>
      <c r="D42" s="258"/>
      <c r="F42" s="216"/>
      <c r="K42" s="217"/>
    </row>
    <row r="43" spans="2:11" outlineLevel="1">
      <c r="B43" s="256" t="s">
        <v>145</v>
      </c>
      <c r="C43" s="257">
        <f>D30</f>
        <v>0</v>
      </c>
      <c r="D43" s="253"/>
      <c r="F43" s="216"/>
      <c r="K43" s="217"/>
    </row>
    <row r="44" spans="2:11" outlineLevel="1">
      <c r="B44" s="256" t="s">
        <v>146</v>
      </c>
      <c r="C44" s="257">
        <f>SUM(C38:C43)</f>
        <v>0</v>
      </c>
      <c r="D44" s="258">
        <f>D37</f>
        <v>0</v>
      </c>
      <c r="F44" s="216"/>
      <c r="K44" s="217"/>
    </row>
    <row r="45" spans="2:11" outlineLevel="1">
      <c r="B45" s="222"/>
      <c r="C45" s="223"/>
      <c r="D45" s="224"/>
      <c r="F45" s="216"/>
      <c r="K45" s="217"/>
    </row>
    <row r="46" spans="2:11" outlineLevel="1">
      <c r="B46" s="222"/>
      <c r="C46" s="223"/>
      <c r="D46" s="224"/>
      <c r="F46" s="216"/>
      <c r="K46" s="217"/>
    </row>
    <row r="47" spans="2:11" outlineLevel="1">
      <c r="B47" s="222"/>
      <c r="C47" s="223"/>
      <c r="D47" s="224"/>
      <c r="F47" s="216"/>
      <c r="K47" s="217"/>
    </row>
    <row r="48" spans="2:11" outlineLevel="1">
      <c r="B48" s="222"/>
      <c r="C48" s="223"/>
      <c r="D48" s="224"/>
      <c r="F48" s="216"/>
      <c r="K48" s="217"/>
    </row>
    <row r="49" spans="2:11" ht="19.5" outlineLevel="1" thickBot="1">
      <c r="B49" s="225"/>
      <c r="C49" s="226"/>
      <c r="D49" s="227"/>
      <c r="F49" s="218"/>
      <c r="G49" s="219"/>
      <c r="H49" s="219"/>
      <c r="I49" s="219"/>
      <c r="J49" s="219"/>
      <c r="K49" s="215"/>
    </row>
    <row r="50" spans="2:11" ht="19.5" thickBot="1">
      <c r="B50" s="247"/>
      <c r="C50" s="247">
        <f>WEEKDAY(C51)</f>
        <v>7</v>
      </c>
      <c r="D50" s="247">
        <f t="shared" ref="D50:I50" si="6">WEEKDAY(D51)</f>
        <v>1</v>
      </c>
      <c r="E50" s="247">
        <f t="shared" si="6"/>
        <v>2</v>
      </c>
      <c r="F50" s="247">
        <f t="shared" si="6"/>
        <v>3</v>
      </c>
      <c r="G50" s="247">
        <f t="shared" si="6"/>
        <v>4</v>
      </c>
      <c r="H50" s="247">
        <f t="shared" si="6"/>
        <v>5</v>
      </c>
      <c r="I50" s="247">
        <f t="shared" si="6"/>
        <v>6</v>
      </c>
    </row>
    <row r="51" spans="2:11" ht="21.75">
      <c r="B51" s="278" t="s">
        <v>51</v>
      </c>
      <c r="C51" s="232">
        <f>DATE(2023,5,設定!L5)</f>
        <v>45066</v>
      </c>
      <c r="D51" s="232">
        <f>C51+1</f>
        <v>45067</v>
      </c>
      <c r="E51" s="232">
        <f>D51+1</f>
        <v>45068</v>
      </c>
      <c r="F51" s="232">
        <f t="shared" ref="F51:I51" si="7">E51+1</f>
        <v>45069</v>
      </c>
      <c r="G51" s="232">
        <f t="shared" si="7"/>
        <v>45070</v>
      </c>
      <c r="H51" s="232">
        <f t="shared" si="7"/>
        <v>45071</v>
      </c>
      <c r="I51" s="232">
        <f t="shared" si="7"/>
        <v>45072</v>
      </c>
      <c r="J51" s="269" t="s">
        <v>17</v>
      </c>
    </row>
    <row r="52" spans="2:11" ht="19.5" thickBot="1">
      <c r="B52" s="228" t="s">
        <v>50</v>
      </c>
      <c r="C52" s="233">
        <f>C51</f>
        <v>45066</v>
      </c>
      <c r="D52" s="233">
        <f t="shared" ref="D52:J52" si="8">D51</f>
        <v>45067</v>
      </c>
      <c r="E52" s="233">
        <f t="shared" si="8"/>
        <v>45068</v>
      </c>
      <c r="F52" s="233">
        <f t="shared" si="8"/>
        <v>45069</v>
      </c>
      <c r="G52" s="233">
        <f t="shared" si="8"/>
        <v>45070</v>
      </c>
      <c r="H52" s="233">
        <f t="shared" si="8"/>
        <v>45071</v>
      </c>
      <c r="I52" s="233">
        <f t="shared" si="8"/>
        <v>45072</v>
      </c>
      <c r="J52" s="270" t="str">
        <f t="shared" si="8"/>
        <v>合計</v>
      </c>
    </row>
    <row r="53" spans="2:11">
      <c r="B53" s="229">
        <f>設定!J5</f>
        <v>0</v>
      </c>
      <c r="C53" s="234"/>
      <c r="D53" s="234"/>
      <c r="E53" s="234"/>
      <c r="F53" s="234"/>
      <c r="G53" s="234"/>
      <c r="H53" s="234"/>
      <c r="I53" s="234"/>
      <c r="J53" s="271">
        <f>SUM(C53:I53)</f>
        <v>0</v>
      </c>
    </row>
    <row r="54" spans="2:11">
      <c r="B54" s="230">
        <f>設定!J6</f>
        <v>0</v>
      </c>
      <c r="C54" s="235"/>
      <c r="D54" s="235"/>
      <c r="E54" s="235"/>
      <c r="F54" s="235"/>
      <c r="G54" s="235"/>
      <c r="H54" s="235"/>
      <c r="I54" s="235"/>
      <c r="J54" s="272">
        <f t="shared" ref="J54:J62" si="9">SUM(C54:I54)</f>
        <v>0</v>
      </c>
    </row>
    <row r="55" spans="2:11">
      <c r="B55" s="231">
        <f>設定!J7</f>
        <v>0</v>
      </c>
      <c r="C55" s="236"/>
      <c r="D55" s="236"/>
      <c r="E55" s="236"/>
      <c r="F55" s="236"/>
      <c r="G55" s="236"/>
      <c r="H55" s="236"/>
      <c r="I55" s="236"/>
      <c r="J55" s="273">
        <f t="shared" si="9"/>
        <v>0</v>
      </c>
    </row>
    <row r="56" spans="2:11">
      <c r="B56" s="230">
        <f>設定!J8</f>
        <v>0</v>
      </c>
      <c r="C56" s="235"/>
      <c r="D56" s="235"/>
      <c r="E56" s="235"/>
      <c r="F56" s="235"/>
      <c r="G56" s="235"/>
      <c r="H56" s="235"/>
      <c r="I56" s="235"/>
      <c r="J56" s="272">
        <f t="shared" si="9"/>
        <v>0</v>
      </c>
    </row>
    <row r="57" spans="2:11">
      <c r="B57" s="231">
        <f>設定!J9</f>
        <v>0</v>
      </c>
      <c r="C57" s="236"/>
      <c r="D57" s="236"/>
      <c r="E57" s="236"/>
      <c r="F57" s="236"/>
      <c r="G57" s="236"/>
      <c r="H57" s="236"/>
      <c r="I57" s="236"/>
      <c r="J57" s="273">
        <f t="shared" si="9"/>
        <v>0</v>
      </c>
    </row>
    <row r="58" spans="2:11">
      <c r="B58" s="230">
        <f>設定!J10</f>
        <v>0</v>
      </c>
      <c r="C58" s="235"/>
      <c r="D58" s="235"/>
      <c r="E58" s="235"/>
      <c r="F58" s="235"/>
      <c r="G58" s="235"/>
      <c r="H58" s="235"/>
      <c r="I58" s="235"/>
      <c r="J58" s="272">
        <f t="shared" si="9"/>
        <v>0</v>
      </c>
    </row>
    <row r="59" spans="2:11">
      <c r="B59" s="229">
        <f>設定!J11</f>
        <v>0</v>
      </c>
      <c r="C59" s="234"/>
      <c r="D59" s="234"/>
      <c r="E59" s="234"/>
      <c r="F59" s="234"/>
      <c r="G59" s="234"/>
      <c r="H59" s="234"/>
      <c r="I59" s="234"/>
      <c r="J59" s="271">
        <f t="shared" si="9"/>
        <v>0</v>
      </c>
    </row>
    <row r="60" spans="2:11">
      <c r="B60" s="240">
        <f>設定!J12</f>
        <v>0</v>
      </c>
      <c r="C60" s="235"/>
      <c r="D60" s="235"/>
      <c r="E60" s="235"/>
      <c r="F60" s="235"/>
      <c r="G60" s="235"/>
      <c r="H60" s="235"/>
      <c r="I60" s="235"/>
      <c r="J60" s="274">
        <f t="shared" si="9"/>
        <v>0</v>
      </c>
    </row>
    <row r="61" spans="2:11">
      <c r="B61" s="241">
        <f>設定!J13</f>
        <v>0</v>
      </c>
      <c r="C61" s="236"/>
      <c r="D61" s="236"/>
      <c r="E61" s="236"/>
      <c r="F61" s="236"/>
      <c r="G61" s="236"/>
      <c r="H61" s="236"/>
      <c r="I61" s="236"/>
      <c r="J61" s="275">
        <f t="shared" si="9"/>
        <v>0</v>
      </c>
    </row>
    <row r="62" spans="2:11">
      <c r="B62" s="240">
        <f>設定!J14</f>
        <v>0</v>
      </c>
      <c r="C62" s="235"/>
      <c r="D62" s="235"/>
      <c r="E62" s="235"/>
      <c r="F62" s="235"/>
      <c r="G62" s="235"/>
      <c r="H62" s="235"/>
      <c r="I62" s="235"/>
      <c r="J62" s="274">
        <f t="shared" si="9"/>
        <v>0</v>
      </c>
    </row>
    <row r="63" spans="2:11" ht="19.5" thickBot="1">
      <c r="B63" s="238" t="s">
        <v>45</v>
      </c>
      <c r="C63" s="239"/>
      <c r="D63" s="239"/>
      <c r="E63" s="239"/>
      <c r="F63" s="239"/>
      <c r="G63" s="239"/>
      <c r="H63" s="239"/>
      <c r="I63" s="239"/>
      <c r="J63" s="276"/>
    </row>
    <row r="64" spans="2:11" ht="19.5" thickBot="1">
      <c r="B64" s="237" t="s">
        <v>17</v>
      </c>
      <c r="C64" s="261">
        <f>SUM(C53:C62)</f>
        <v>0</v>
      </c>
      <c r="D64" s="261">
        <f>SUM(D53:D62)</f>
        <v>0</v>
      </c>
      <c r="E64" s="261">
        <f t="shared" ref="E64:J64" si="10">SUM(E53:E62)</f>
        <v>0</v>
      </c>
      <c r="F64" s="261">
        <f>SUM(F53:F62)</f>
        <v>0</v>
      </c>
      <c r="G64" s="261">
        <f t="shared" si="10"/>
        <v>0</v>
      </c>
      <c r="H64" s="261">
        <f>SUM(H53:H62)</f>
        <v>0</v>
      </c>
      <c r="I64" s="261">
        <f t="shared" si="10"/>
        <v>0</v>
      </c>
      <c r="J64" s="262">
        <f t="shared" si="10"/>
        <v>0</v>
      </c>
    </row>
    <row r="65" spans="2:10" ht="8.25" customHeight="1" thickBot="1">
      <c r="B65" s="247">
        <v>1</v>
      </c>
      <c r="C65" s="120">
        <f>WEEKDAY(C66)</f>
        <v>7</v>
      </c>
      <c r="D65" s="120">
        <f t="shared" ref="D65:I65" si="11">WEEKDAY(D66)</f>
        <v>1</v>
      </c>
      <c r="E65" s="120">
        <f t="shared" si="11"/>
        <v>2</v>
      </c>
      <c r="F65" s="120">
        <f t="shared" si="11"/>
        <v>3</v>
      </c>
      <c r="G65" s="120">
        <f t="shared" si="11"/>
        <v>4</v>
      </c>
      <c r="H65" s="120">
        <f t="shared" si="11"/>
        <v>5</v>
      </c>
      <c r="I65" s="120">
        <f t="shared" si="11"/>
        <v>6</v>
      </c>
      <c r="J65" s="277"/>
    </row>
    <row r="66" spans="2:10" ht="21.75">
      <c r="B66" s="252" t="s">
        <v>51</v>
      </c>
      <c r="C66" s="259">
        <f>I51+1</f>
        <v>45073</v>
      </c>
      <c r="D66" s="259">
        <f t="shared" ref="D66:I66" si="12">C66+1</f>
        <v>45074</v>
      </c>
      <c r="E66" s="259">
        <f t="shared" si="12"/>
        <v>45075</v>
      </c>
      <c r="F66" s="259">
        <f t="shared" si="12"/>
        <v>45076</v>
      </c>
      <c r="G66" s="259">
        <f t="shared" si="12"/>
        <v>45077</v>
      </c>
      <c r="H66" s="259">
        <f t="shared" si="12"/>
        <v>45078</v>
      </c>
      <c r="I66" s="259">
        <f t="shared" si="12"/>
        <v>45079</v>
      </c>
      <c r="J66" s="269" t="s">
        <v>17</v>
      </c>
    </row>
    <row r="67" spans="2:10" ht="19.5" thickBot="1">
      <c r="B67" s="228" t="s">
        <v>50</v>
      </c>
      <c r="C67" s="260">
        <f t="shared" ref="C67:J67" si="13">C66</f>
        <v>45073</v>
      </c>
      <c r="D67" s="260">
        <f t="shared" si="13"/>
        <v>45074</v>
      </c>
      <c r="E67" s="260">
        <f t="shared" si="13"/>
        <v>45075</v>
      </c>
      <c r="F67" s="260">
        <f t="shared" si="13"/>
        <v>45076</v>
      </c>
      <c r="G67" s="260">
        <f t="shared" si="13"/>
        <v>45077</v>
      </c>
      <c r="H67" s="260">
        <f t="shared" si="13"/>
        <v>45078</v>
      </c>
      <c r="I67" s="260">
        <f t="shared" si="13"/>
        <v>45079</v>
      </c>
      <c r="J67" s="270" t="str">
        <f t="shared" si="13"/>
        <v>合計</v>
      </c>
    </row>
    <row r="68" spans="2:10">
      <c r="B68" s="229">
        <f>設定!J5</f>
        <v>0</v>
      </c>
      <c r="C68" s="234"/>
      <c r="D68" s="234"/>
      <c r="E68" s="234"/>
      <c r="F68" s="234"/>
      <c r="G68" s="234"/>
      <c r="H68" s="234"/>
      <c r="I68" s="234"/>
      <c r="J68" s="271">
        <f>SUM(C68:I68)</f>
        <v>0</v>
      </c>
    </row>
    <row r="69" spans="2:10">
      <c r="B69" s="230">
        <f>設定!J6</f>
        <v>0</v>
      </c>
      <c r="C69" s="235"/>
      <c r="D69" s="235"/>
      <c r="E69" s="235"/>
      <c r="F69" s="235"/>
      <c r="G69" s="235"/>
      <c r="H69" s="235"/>
      <c r="I69" s="235"/>
      <c r="J69" s="272">
        <f t="shared" ref="J69:J77" si="14">SUM(C69:I69)</f>
        <v>0</v>
      </c>
    </row>
    <row r="70" spans="2:10">
      <c r="B70" s="231">
        <f>設定!J7</f>
        <v>0</v>
      </c>
      <c r="C70" s="236"/>
      <c r="D70" s="236"/>
      <c r="E70" s="236"/>
      <c r="F70" s="236"/>
      <c r="G70" s="236"/>
      <c r="H70" s="236"/>
      <c r="I70" s="236"/>
      <c r="J70" s="273">
        <f t="shared" si="14"/>
        <v>0</v>
      </c>
    </row>
    <row r="71" spans="2:10">
      <c r="B71" s="230">
        <f>設定!J8</f>
        <v>0</v>
      </c>
      <c r="C71" s="235"/>
      <c r="D71" s="235"/>
      <c r="E71" s="235"/>
      <c r="F71" s="235"/>
      <c r="G71" s="235"/>
      <c r="H71" s="235"/>
      <c r="I71" s="235"/>
      <c r="J71" s="272">
        <f t="shared" si="14"/>
        <v>0</v>
      </c>
    </row>
    <row r="72" spans="2:10">
      <c r="B72" s="231">
        <f>設定!J9</f>
        <v>0</v>
      </c>
      <c r="C72" s="236"/>
      <c r="D72" s="236"/>
      <c r="E72" s="236"/>
      <c r="F72" s="236"/>
      <c r="G72" s="236"/>
      <c r="H72" s="236"/>
      <c r="I72" s="236"/>
      <c r="J72" s="273">
        <f t="shared" si="14"/>
        <v>0</v>
      </c>
    </row>
    <row r="73" spans="2:10">
      <c r="B73" s="230">
        <f>設定!J10</f>
        <v>0</v>
      </c>
      <c r="C73" s="235"/>
      <c r="D73" s="235"/>
      <c r="E73" s="235"/>
      <c r="F73" s="235"/>
      <c r="G73" s="235"/>
      <c r="H73" s="235"/>
      <c r="I73" s="235"/>
      <c r="J73" s="272">
        <f t="shared" si="14"/>
        <v>0</v>
      </c>
    </row>
    <row r="74" spans="2:10">
      <c r="B74" s="229">
        <f>設定!J11</f>
        <v>0</v>
      </c>
      <c r="C74" s="234"/>
      <c r="D74" s="234"/>
      <c r="E74" s="234"/>
      <c r="F74" s="234"/>
      <c r="G74" s="234"/>
      <c r="H74" s="234"/>
      <c r="I74" s="234"/>
      <c r="J74" s="271">
        <f t="shared" si="14"/>
        <v>0</v>
      </c>
    </row>
    <row r="75" spans="2:10">
      <c r="B75" s="240">
        <f>設定!J12</f>
        <v>0</v>
      </c>
      <c r="C75" s="235"/>
      <c r="D75" s="235"/>
      <c r="E75" s="235"/>
      <c r="F75" s="235"/>
      <c r="G75" s="235"/>
      <c r="H75" s="235"/>
      <c r="I75" s="235"/>
      <c r="J75" s="274">
        <f t="shared" si="14"/>
        <v>0</v>
      </c>
    </row>
    <row r="76" spans="2:10">
      <c r="B76" s="241">
        <f>設定!J13</f>
        <v>0</v>
      </c>
      <c r="C76" s="236"/>
      <c r="D76" s="236"/>
      <c r="E76" s="236"/>
      <c r="F76" s="236"/>
      <c r="G76" s="236"/>
      <c r="H76" s="236"/>
      <c r="I76" s="236"/>
      <c r="J76" s="275">
        <f t="shared" si="14"/>
        <v>0</v>
      </c>
    </row>
    <row r="77" spans="2:10">
      <c r="B77" s="240">
        <f>設定!J14</f>
        <v>0</v>
      </c>
      <c r="C77" s="235"/>
      <c r="D77" s="235"/>
      <c r="E77" s="235"/>
      <c r="F77" s="235"/>
      <c r="G77" s="235"/>
      <c r="H77" s="235"/>
      <c r="I77" s="235"/>
      <c r="J77" s="274">
        <f t="shared" si="14"/>
        <v>0</v>
      </c>
    </row>
    <row r="78" spans="2:10" ht="19.5" thickBot="1">
      <c r="B78" s="238" t="s">
        <v>45</v>
      </c>
      <c r="C78" s="239"/>
      <c r="D78" s="239"/>
      <c r="E78" s="239"/>
      <c r="F78" s="239"/>
      <c r="G78" s="239"/>
      <c r="H78" s="239"/>
      <c r="I78" s="239"/>
      <c r="J78" s="276"/>
    </row>
    <row r="79" spans="2:10" ht="19.5" thickBot="1">
      <c r="B79" s="237" t="s">
        <v>17</v>
      </c>
      <c r="C79" s="261">
        <f>SUM(C68:C77)</f>
        <v>0</v>
      </c>
      <c r="D79" s="261">
        <f t="shared" ref="D79:J79" si="15">SUM(D68:D77)</f>
        <v>0</v>
      </c>
      <c r="E79" s="261">
        <f t="shared" si="15"/>
        <v>0</v>
      </c>
      <c r="F79" s="261">
        <f t="shared" si="15"/>
        <v>0</v>
      </c>
      <c r="G79" s="261">
        <f t="shared" si="15"/>
        <v>0</v>
      </c>
      <c r="H79" s="261">
        <f t="shared" si="15"/>
        <v>0</v>
      </c>
      <c r="I79" s="261">
        <f t="shared" si="15"/>
        <v>0</v>
      </c>
      <c r="J79" s="262">
        <f t="shared" si="15"/>
        <v>0</v>
      </c>
    </row>
    <row r="80" spans="2:10" ht="7.5" customHeight="1" thickBot="1">
      <c r="B80" s="247">
        <v>1</v>
      </c>
      <c r="C80" s="120">
        <f>WEEKDAY(C81)</f>
        <v>7</v>
      </c>
      <c r="D80" s="120">
        <f t="shared" ref="D80:I80" si="16">WEEKDAY(D81)</f>
        <v>1</v>
      </c>
      <c r="E80" s="120">
        <f t="shared" si="16"/>
        <v>2</v>
      </c>
      <c r="F80" s="120">
        <f t="shared" si="16"/>
        <v>3</v>
      </c>
      <c r="G80" s="120">
        <f t="shared" si="16"/>
        <v>4</v>
      </c>
      <c r="H80" s="120">
        <f t="shared" si="16"/>
        <v>5</v>
      </c>
      <c r="I80" s="120">
        <f t="shared" si="16"/>
        <v>6</v>
      </c>
      <c r="J80" s="277"/>
    </row>
    <row r="81" spans="2:10" ht="21.75">
      <c r="B81" s="252" t="s">
        <v>51</v>
      </c>
      <c r="C81" s="259">
        <f>I66+1</f>
        <v>45080</v>
      </c>
      <c r="D81" s="259">
        <f t="shared" ref="D81:I81" si="17">C81+1</f>
        <v>45081</v>
      </c>
      <c r="E81" s="259">
        <f t="shared" si="17"/>
        <v>45082</v>
      </c>
      <c r="F81" s="259">
        <f t="shared" si="17"/>
        <v>45083</v>
      </c>
      <c r="G81" s="259">
        <f t="shared" si="17"/>
        <v>45084</v>
      </c>
      <c r="H81" s="259">
        <f t="shared" si="17"/>
        <v>45085</v>
      </c>
      <c r="I81" s="259">
        <f t="shared" si="17"/>
        <v>45086</v>
      </c>
      <c r="J81" s="269" t="s">
        <v>17</v>
      </c>
    </row>
    <row r="82" spans="2:10" ht="19.5" thickBot="1">
      <c r="B82" s="228" t="s">
        <v>50</v>
      </c>
      <c r="C82" s="260">
        <f t="shared" ref="C82:J82" si="18">C81</f>
        <v>45080</v>
      </c>
      <c r="D82" s="260">
        <f t="shared" si="18"/>
        <v>45081</v>
      </c>
      <c r="E82" s="260">
        <f t="shared" si="18"/>
        <v>45082</v>
      </c>
      <c r="F82" s="260">
        <f t="shared" si="18"/>
        <v>45083</v>
      </c>
      <c r="G82" s="260">
        <f t="shared" si="18"/>
        <v>45084</v>
      </c>
      <c r="H82" s="260">
        <f t="shared" si="18"/>
        <v>45085</v>
      </c>
      <c r="I82" s="260">
        <f t="shared" si="18"/>
        <v>45086</v>
      </c>
      <c r="J82" s="270" t="str">
        <f t="shared" si="18"/>
        <v>合計</v>
      </c>
    </row>
    <row r="83" spans="2:10">
      <c r="B83" s="229">
        <f>設定!J5</f>
        <v>0</v>
      </c>
      <c r="C83" s="234"/>
      <c r="D83" s="234"/>
      <c r="E83" s="234"/>
      <c r="F83" s="234"/>
      <c r="G83" s="234"/>
      <c r="H83" s="234"/>
      <c r="I83" s="234"/>
      <c r="J83" s="271">
        <f>SUM(C83:I83)</f>
        <v>0</v>
      </c>
    </row>
    <row r="84" spans="2:10">
      <c r="B84" s="230">
        <f>設定!J6</f>
        <v>0</v>
      </c>
      <c r="C84" s="235"/>
      <c r="D84" s="235"/>
      <c r="E84" s="235"/>
      <c r="F84" s="235"/>
      <c r="G84" s="235"/>
      <c r="H84" s="235"/>
      <c r="I84" s="235"/>
      <c r="J84" s="272">
        <f t="shared" ref="J84:J92" si="19">SUM(C84:I84)</f>
        <v>0</v>
      </c>
    </row>
    <row r="85" spans="2:10">
      <c r="B85" s="231">
        <f>設定!J7</f>
        <v>0</v>
      </c>
      <c r="C85" s="236"/>
      <c r="D85" s="236"/>
      <c r="E85" s="236"/>
      <c r="F85" s="236"/>
      <c r="G85" s="236"/>
      <c r="H85" s="236"/>
      <c r="I85" s="236"/>
      <c r="J85" s="273">
        <f t="shared" si="19"/>
        <v>0</v>
      </c>
    </row>
    <row r="86" spans="2:10">
      <c r="B86" s="230">
        <f>設定!J8</f>
        <v>0</v>
      </c>
      <c r="C86" s="235"/>
      <c r="D86" s="235"/>
      <c r="E86" s="235"/>
      <c r="F86" s="235"/>
      <c r="G86" s="235"/>
      <c r="H86" s="235"/>
      <c r="I86" s="235"/>
      <c r="J86" s="272">
        <f t="shared" si="19"/>
        <v>0</v>
      </c>
    </row>
    <row r="87" spans="2:10">
      <c r="B87" s="231">
        <f>設定!J9</f>
        <v>0</v>
      </c>
      <c r="C87" s="236"/>
      <c r="D87" s="236"/>
      <c r="E87" s="236"/>
      <c r="F87" s="236"/>
      <c r="G87" s="236"/>
      <c r="H87" s="236"/>
      <c r="I87" s="236"/>
      <c r="J87" s="273">
        <f t="shared" si="19"/>
        <v>0</v>
      </c>
    </row>
    <row r="88" spans="2:10">
      <c r="B88" s="230">
        <f>設定!J10</f>
        <v>0</v>
      </c>
      <c r="C88" s="235"/>
      <c r="D88" s="235"/>
      <c r="E88" s="235"/>
      <c r="F88" s="235"/>
      <c r="G88" s="235"/>
      <c r="H88" s="235"/>
      <c r="I88" s="235"/>
      <c r="J88" s="272">
        <f t="shared" si="19"/>
        <v>0</v>
      </c>
    </row>
    <row r="89" spans="2:10">
      <c r="B89" s="229">
        <f>設定!J11</f>
        <v>0</v>
      </c>
      <c r="C89" s="234"/>
      <c r="D89" s="234"/>
      <c r="E89" s="234"/>
      <c r="F89" s="234"/>
      <c r="G89" s="234"/>
      <c r="H89" s="234"/>
      <c r="I89" s="234"/>
      <c r="J89" s="271">
        <f t="shared" si="19"/>
        <v>0</v>
      </c>
    </row>
    <row r="90" spans="2:10">
      <c r="B90" s="240">
        <f>設定!J12</f>
        <v>0</v>
      </c>
      <c r="C90" s="235"/>
      <c r="D90" s="235"/>
      <c r="E90" s="235"/>
      <c r="F90" s="235"/>
      <c r="G90" s="235"/>
      <c r="H90" s="235"/>
      <c r="I90" s="235"/>
      <c r="J90" s="274">
        <f t="shared" si="19"/>
        <v>0</v>
      </c>
    </row>
    <row r="91" spans="2:10">
      <c r="B91" s="241">
        <f>設定!J13</f>
        <v>0</v>
      </c>
      <c r="C91" s="236"/>
      <c r="D91" s="236"/>
      <c r="E91" s="236"/>
      <c r="F91" s="236"/>
      <c r="G91" s="236"/>
      <c r="H91" s="236"/>
      <c r="I91" s="236"/>
      <c r="J91" s="275">
        <f t="shared" si="19"/>
        <v>0</v>
      </c>
    </row>
    <row r="92" spans="2:10">
      <c r="B92" s="240">
        <f>設定!J14</f>
        <v>0</v>
      </c>
      <c r="C92" s="235"/>
      <c r="D92" s="235"/>
      <c r="E92" s="235"/>
      <c r="F92" s="235"/>
      <c r="G92" s="235"/>
      <c r="H92" s="235"/>
      <c r="I92" s="235"/>
      <c r="J92" s="274">
        <f t="shared" si="19"/>
        <v>0</v>
      </c>
    </row>
    <row r="93" spans="2:10" ht="19.5" thickBot="1">
      <c r="B93" s="238" t="s">
        <v>45</v>
      </c>
      <c r="C93" s="239"/>
      <c r="D93" s="239"/>
      <c r="E93" s="239"/>
      <c r="F93" s="239"/>
      <c r="G93" s="239"/>
      <c r="H93" s="239"/>
      <c r="I93" s="239"/>
      <c r="J93" s="276"/>
    </row>
    <row r="94" spans="2:10" ht="19.5" thickBot="1">
      <c r="B94" s="237" t="s">
        <v>17</v>
      </c>
      <c r="C94" s="261">
        <f>SUM(C83:C92)</f>
        <v>0</v>
      </c>
      <c r="D94" s="261">
        <f t="shared" ref="D94:J94" si="20">SUM(D83:D92)</f>
        <v>0</v>
      </c>
      <c r="E94" s="261">
        <f t="shared" si="20"/>
        <v>0</v>
      </c>
      <c r="F94" s="261">
        <f t="shared" si="20"/>
        <v>0</v>
      </c>
      <c r="G94" s="261">
        <f t="shared" si="20"/>
        <v>0</v>
      </c>
      <c r="H94" s="261">
        <f t="shared" si="20"/>
        <v>0</v>
      </c>
      <c r="I94" s="261">
        <f t="shared" si="20"/>
        <v>0</v>
      </c>
      <c r="J94" s="262">
        <f t="shared" si="20"/>
        <v>0</v>
      </c>
    </row>
    <row r="95" spans="2:10" ht="8.25" customHeight="1" thickBot="1">
      <c r="B95" s="247">
        <v>1</v>
      </c>
      <c r="C95" s="120">
        <f>WEEKDAY(C96)</f>
        <v>7</v>
      </c>
      <c r="D95" s="120">
        <f t="shared" ref="D95:I95" si="21">WEEKDAY(D96)</f>
        <v>1</v>
      </c>
      <c r="E95" s="120">
        <f t="shared" si="21"/>
        <v>2</v>
      </c>
      <c r="F95" s="120">
        <f t="shared" si="21"/>
        <v>3</v>
      </c>
      <c r="G95" s="120">
        <f t="shared" si="21"/>
        <v>4</v>
      </c>
      <c r="H95" s="120">
        <f t="shared" si="21"/>
        <v>5</v>
      </c>
      <c r="I95" s="120">
        <f t="shared" si="21"/>
        <v>6</v>
      </c>
      <c r="J95" s="277"/>
    </row>
    <row r="96" spans="2:10" ht="21.75">
      <c r="B96" s="252" t="s">
        <v>51</v>
      </c>
      <c r="C96" s="259">
        <f>I81+1</f>
        <v>45087</v>
      </c>
      <c r="D96" s="259">
        <f t="shared" ref="D96:I96" si="22">C96+1</f>
        <v>45088</v>
      </c>
      <c r="E96" s="259">
        <f t="shared" si="22"/>
        <v>45089</v>
      </c>
      <c r="F96" s="259">
        <f t="shared" si="22"/>
        <v>45090</v>
      </c>
      <c r="G96" s="259">
        <f t="shared" si="22"/>
        <v>45091</v>
      </c>
      <c r="H96" s="259">
        <f t="shared" si="22"/>
        <v>45092</v>
      </c>
      <c r="I96" s="259">
        <f t="shared" si="22"/>
        <v>45093</v>
      </c>
      <c r="J96" s="269" t="s">
        <v>17</v>
      </c>
    </row>
    <row r="97" spans="2:10" ht="19.5" thickBot="1">
      <c r="B97" s="228" t="s">
        <v>50</v>
      </c>
      <c r="C97" s="260">
        <f t="shared" ref="C97:J97" si="23">C96</f>
        <v>45087</v>
      </c>
      <c r="D97" s="260">
        <f t="shared" si="23"/>
        <v>45088</v>
      </c>
      <c r="E97" s="260">
        <f t="shared" si="23"/>
        <v>45089</v>
      </c>
      <c r="F97" s="260">
        <f t="shared" si="23"/>
        <v>45090</v>
      </c>
      <c r="G97" s="260">
        <f t="shared" si="23"/>
        <v>45091</v>
      </c>
      <c r="H97" s="260">
        <f t="shared" si="23"/>
        <v>45092</v>
      </c>
      <c r="I97" s="260">
        <f t="shared" si="23"/>
        <v>45093</v>
      </c>
      <c r="J97" s="270" t="str">
        <f t="shared" si="23"/>
        <v>合計</v>
      </c>
    </row>
    <row r="98" spans="2:10">
      <c r="B98" s="229">
        <f>設定!J5</f>
        <v>0</v>
      </c>
      <c r="C98" s="234"/>
      <c r="D98" s="234"/>
      <c r="E98" s="234"/>
      <c r="F98" s="234"/>
      <c r="G98" s="234"/>
      <c r="H98" s="234"/>
      <c r="I98" s="234"/>
      <c r="J98" s="271">
        <f>SUM(C98:I98)</f>
        <v>0</v>
      </c>
    </row>
    <row r="99" spans="2:10">
      <c r="B99" s="230">
        <f>設定!J6</f>
        <v>0</v>
      </c>
      <c r="C99" s="235"/>
      <c r="D99" s="235"/>
      <c r="E99" s="235"/>
      <c r="F99" s="235"/>
      <c r="G99" s="235"/>
      <c r="H99" s="235"/>
      <c r="I99" s="235"/>
      <c r="J99" s="272">
        <f t="shared" ref="J99:J107" si="24">SUM(C99:I99)</f>
        <v>0</v>
      </c>
    </row>
    <row r="100" spans="2:10">
      <c r="B100" s="231">
        <f>設定!J7</f>
        <v>0</v>
      </c>
      <c r="C100" s="236"/>
      <c r="D100" s="236"/>
      <c r="E100" s="236"/>
      <c r="F100" s="236"/>
      <c r="G100" s="236"/>
      <c r="H100" s="236"/>
      <c r="I100" s="236"/>
      <c r="J100" s="273">
        <f t="shared" si="24"/>
        <v>0</v>
      </c>
    </row>
    <row r="101" spans="2:10">
      <c r="B101" s="230">
        <f>設定!J8</f>
        <v>0</v>
      </c>
      <c r="C101" s="235"/>
      <c r="D101" s="235"/>
      <c r="E101" s="235"/>
      <c r="F101" s="235"/>
      <c r="G101" s="235"/>
      <c r="H101" s="235"/>
      <c r="I101" s="235"/>
      <c r="J101" s="272">
        <f t="shared" si="24"/>
        <v>0</v>
      </c>
    </row>
    <row r="102" spans="2:10">
      <c r="B102" s="231">
        <f>設定!J9</f>
        <v>0</v>
      </c>
      <c r="C102" s="236"/>
      <c r="D102" s="236"/>
      <c r="E102" s="236"/>
      <c r="F102" s="236"/>
      <c r="G102" s="236"/>
      <c r="H102" s="236"/>
      <c r="I102" s="236"/>
      <c r="J102" s="273">
        <f t="shared" si="24"/>
        <v>0</v>
      </c>
    </row>
    <row r="103" spans="2:10">
      <c r="B103" s="230">
        <f>設定!J10</f>
        <v>0</v>
      </c>
      <c r="C103" s="235"/>
      <c r="D103" s="235"/>
      <c r="E103" s="235"/>
      <c r="F103" s="235"/>
      <c r="G103" s="235"/>
      <c r="H103" s="235"/>
      <c r="I103" s="235"/>
      <c r="J103" s="272">
        <f t="shared" si="24"/>
        <v>0</v>
      </c>
    </row>
    <row r="104" spans="2:10">
      <c r="B104" s="229">
        <f>設定!J11</f>
        <v>0</v>
      </c>
      <c r="C104" s="234"/>
      <c r="D104" s="234"/>
      <c r="E104" s="234"/>
      <c r="F104" s="234"/>
      <c r="G104" s="234"/>
      <c r="H104" s="234"/>
      <c r="I104" s="234"/>
      <c r="J104" s="271">
        <f t="shared" si="24"/>
        <v>0</v>
      </c>
    </row>
    <row r="105" spans="2:10">
      <c r="B105" s="240">
        <f>設定!J12</f>
        <v>0</v>
      </c>
      <c r="C105" s="235"/>
      <c r="D105" s="235"/>
      <c r="E105" s="235"/>
      <c r="F105" s="235"/>
      <c r="G105" s="235"/>
      <c r="H105" s="235"/>
      <c r="I105" s="235"/>
      <c r="J105" s="274">
        <f t="shared" si="24"/>
        <v>0</v>
      </c>
    </row>
    <row r="106" spans="2:10">
      <c r="B106" s="241">
        <f>設定!J13</f>
        <v>0</v>
      </c>
      <c r="C106" s="236"/>
      <c r="D106" s="236"/>
      <c r="E106" s="236"/>
      <c r="F106" s="236"/>
      <c r="G106" s="236"/>
      <c r="H106" s="236"/>
      <c r="I106" s="236"/>
      <c r="J106" s="275">
        <f t="shared" si="24"/>
        <v>0</v>
      </c>
    </row>
    <row r="107" spans="2:10">
      <c r="B107" s="240">
        <f>設定!J14</f>
        <v>0</v>
      </c>
      <c r="C107" s="235"/>
      <c r="D107" s="235"/>
      <c r="E107" s="235"/>
      <c r="F107" s="235"/>
      <c r="G107" s="235"/>
      <c r="H107" s="235"/>
      <c r="I107" s="235"/>
      <c r="J107" s="274">
        <f t="shared" si="24"/>
        <v>0</v>
      </c>
    </row>
    <row r="108" spans="2:10" ht="19.5" thickBot="1">
      <c r="B108" s="238" t="s">
        <v>45</v>
      </c>
      <c r="C108" s="239"/>
      <c r="D108" s="239"/>
      <c r="E108" s="239"/>
      <c r="F108" s="239"/>
      <c r="G108" s="239"/>
      <c r="H108" s="239"/>
      <c r="I108" s="239"/>
      <c r="J108" s="276"/>
    </row>
    <row r="109" spans="2:10" ht="19.5" thickBot="1">
      <c r="B109" s="237" t="s">
        <v>17</v>
      </c>
      <c r="C109" s="261">
        <f>SUM(C98:C107)</f>
        <v>0</v>
      </c>
      <c r="D109" s="261">
        <f t="shared" ref="D109:J109" si="25">SUM(D98:D107)</f>
        <v>0</v>
      </c>
      <c r="E109" s="261">
        <f t="shared" si="25"/>
        <v>0</v>
      </c>
      <c r="F109" s="261">
        <f t="shared" si="25"/>
        <v>0</v>
      </c>
      <c r="G109" s="261">
        <f t="shared" si="25"/>
        <v>0</v>
      </c>
      <c r="H109" s="261">
        <f t="shared" si="25"/>
        <v>0</v>
      </c>
      <c r="I109" s="261">
        <f t="shared" si="25"/>
        <v>0</v>
      </c>
      <c r="J109" s="262">
        <f t="shared" si="25"/>
        <v>0</v>
      </c>
    </row>
    <row r="110" spans="2:10" ht="8.25" customHeight="1" thickBot="1">
      <c r="B110" s="247">
        <v>1</v>
      </c>
      <c r="C110" s="120">
        <f>WEEKDAY(C111)</f>
        <v>7</v>
      </c>
      <c r="D110" s="120">
        <f t="shared" ref="D110:E110" si="26">WEEKDAY(D111)</f>
        <v>1</v>
      </c>
      <c r="E110" s="120">
        <f t="shared" si="26"/>
        <v>2</v>
      </c>
      <c r="F110" s="120"/>
      <c r="G110" s="120"/>
      <c r="H110" s="120"/>
      <c r="I110" s="120"/>
      <c r="J110" s="277"/>
    </row>
    <row r="111" spans="2:10" ht="21.75">
      <c r="B111" s="252" t="s">
        <v>51</v>
      </c>
      <c r="C111" s="259">
        <f>I96+1</f>
        <v>45094</v>
      </c>
      <c r="D111" s="259">
        <f t="shared" ref="D111:E111" si="27">C111+1</f>
        <v>45095</v>
      </c>
      <c r="E111" s="259">
        <f t="shared" si="27"/>
        <v>45096</v>
      </c>
      <c r="F111" s="259"/>
      <c r="G111" s="259"/>
      <c r="H111" s="259"/>
      <c r="I111" s="259"/>
      <c r="J111" s="269" t="s">
        <v>17</v>
      </c>
    </row>
    <row r="112" spans="2:10" ht="19.5" thickBot="1">
      <c r="B112" s="228" t="s">
        <v>50</v>
      </c>
      <c r="C112" s="260">
        <f t="shared" ref="C112:E112" si="28">C111</f>
        <v>45094</v>
      </c>
      <c r="D112" s="260">
        <f t="shared" si="28"/>
        <v>45095</v>
      </c>
      <c r="E112" s="260">
        <f t="shared" si="28"/>
        <v>45096</v>
      </c>
      <c r="F112" s="260"/>
      <c r="G112" s="260"/>
      <c r="H112" s="260"/>
      <c r="I112" s="260"/>
      <c r="J112" s="270" t="str">
        <f t="shared" ref="J112" si="29">J111</f>
        <v>合計</v>
      </c>
    </row>
    <row r="113" spans="2:10">
      <c r="B113" s="229">
        <f>設定!J5</f>
        <v>0</v>
      </c>
      <c r="C113" s="234"/>
      <c r="D113" s="234"/>
      <c r="E113" s="234"/>
      <c r="F113" s="234"/>
      <c r="G113" s="234"/>
      <c r="H113" s="234"/>
      <c r="I113" s="234"/>
      <c r="J113" s="271">
        <f>SUM(C113:I113)</f>
        <v>0</v>
      </c>
    </row>
    <row r="114" spans="2:10">
      <c r="B114" s="230">
        <f>設定!J6</f>
        <v>0</v>
      </c>
      <c r="C114" s="235"/>
      <c r="D114" s="235"/>
      <c r="E114" s="235"/>
      <c r="F114" s="235"/>
      <c r="G114" s="235"/>
      <c r="H114" s="235"/>
      <c r="I114" s="235"/>
      <c r="J114" s="272">
        <f t="shared" ref="J114:J122" si="30">SUM(C114:I114)</f>
        <v>0</v>
      </c>
    </row>
    <row r="115" spans="2:10">
      <c r="B115" s="231">
        <f>設定!J7</f>
        <v>0</v>
      </c>
      <c r="C115" s="236"/>
      <c r="D115" s="236"/>
      <c r="E115" s="236"/>
      <c r="F115" s="236"/>
      <c r="G115" s="236"/>
      <c r="H115" s="236"/>
      <c r="I115" s="236"/>
      <c r="J115" s="273">
        <f t="shared" si="30"/>
        <v>0</v>
      </c>
    </row>
    <row r="116" spans="2:10">
      <c r="B116" s="230">
        <f>設定!J8</f>
        <v>0</v>
      </c>
      <c r="C116" s="235"/>
      <c r="D116" s="235"/>
      <c r="E116" s="235"/>
      <c r="F116" s="235"/>
      <c r="G116" s="235"/>
      <c r="H116" s="235"/>
      <c r="I116" s="235"/>
      <c r="J116" s="272">
        <f t="shared" si="30"/>
        <v>0</v>
      </c>
    </row>
    <row r="117" spans="2:10">
      <c r="B117" s="231">
        <f>設定!J9</f>
        <v>0</v>
      </c>
      <c r="C117" s="236"/>
      <c r="D117" s="236"/>
      <c r="E117" s="236"/>
      <c r="F117" s="236"/>
      <c r="G117" s="236"/>
      <c r="H117" s="236"/>
      <c r="I117" s="236"/>
      <c r="J117" s="273">
        <f t="shared" si="30"/>
        <v>0</v>
      </c>
    </row>
    <row r="118" spans="2:10">
      <c r="B118" s="230">
        <f>設定!J10</f>
        <v>0</v>
      </c>
      <c r="C118" s="235"/>
      <c r="D118" s="235"/>
      <c r="E118" s="235"/>
      <c r="F118" s="235"/>
      <c r="G118" s="235"/>
      <c r="H118" s="235"/>
      <c r="I118" s="235"/>
      <c r="J118" s="272">
        <f t="shared" si="30"/>
        <v>0</v>
      </c>
    </row>
    <row r="119" spans="2:10">
      <c r="B119" s="229">
        <f>設定!J11</f>
        <v>0</v>
      </c>
      <c r="C119" s="234"/>
      <c r="D119" s="234"/>
      <c r="E119" s="234"/>
      <c r="F119" s="234"/>
      <c r="G119" s="234"/>
      <c r="H119" s="234"/>
      <c r="I119" s="234"/>
      <c r="J119" s="271">
        <f t="shared" si="30"/>
        <v>0</v>
      </c>
    </row>
    <row r="120" spans="2:10">
      <c r="B120" s="240">
        <f>設定!J12</f>
        <v>0</v>
      </c>
      <c r="C120" s="235"/>
      <c r="D120" s="235"/>
      <c r="E120" s="235"/>
      <c r="F120" s="235"/>
      <c r="G120" s="235"/>
      <c r="H120" s="235"/>
      <c r="I120" s="235"/>
      <c r="J120" s="274">
        <f t="shared" si="30"/>
        <v>0</v>
      </c>
    </row>
    <row r="121" spans="2:10">
      <c r="B121" s="241">
        <f>設定!J13</f>
        <v>0</v>
      </c>
      <c r="C121" s="236"/>
      <c r="D121" s="236"/>
      <c r="E121" s="236"/>
      <c r="F121" s="236"/>
      <c r="G121" s="236"/>
      <c r="H121" s="236"/>
      <c r="I121" s="236"/>
      <c r="J121" s="275">
        <f t="shared" si="30"/>
        <v>0</v>
      </c>
    </row>
    <row r="122" spans="2:10">
      <c r="B122" s="240">
        <f>設定!J14</f>
        <v>0</v>
      </c>
      <c r="C122" s="235"/>
      <c r="D122" s="235"/>
      <c r="E122" s="235"/>
      <c r="F122" s="235"/>
      <c r="G122" s="235"/>
      <c r="H122" s="235"/>
      <c r="I122" s="235"/>
      <c r="J122" s="274">
        <f t="shared" si="30"/>
        <v>0</v>
      </c>
    </row>
    <row r="123" spans="2:10" ht="19.5" thickBot="1">
      <c r="B123" s="238" t="s">
        <v>45</v>
      </c>
      <c r="C123" s="239"/>
      <c r="D123" s="239"/>
      <c r="E123" s="239"/>
      <c r="F123" s="239"/>
      <c r="G123" s="239"/>
      <c r="H123" s="239"/>
      <c r="I123" s="239"/>
      <c r="J123" s="276"/>
    </row>
    <row r="124" spans="2:10" ht="19.5" thickBot="1">
      <c r="B124" s="237" t="s">
        <v>17</v>
      </c>
      <c r="C124" s="261">
        <f>SUM(C113:C122)</f>
        <v>0</v>
      </c>
      <c r="D124" s="261">
        <f t="shared" ref="D124:J124" si="31">SUM(D113:D122)</f>
        <v>0</v>
      </c>
      <c r="E124" s="261">
        <f t="shared" si="31"/>
        <v>0</v>
      </c>
      <c r="F124" s="261">
        <f t="shared" si="31"/>
        <v>0</v>
      </c>
      <c r="G124" s="261">
        <f t="shared" si="31"/>
        <v>0</v>
      </c>
      <c r="H124" s="261">
        <f t="shared" si="31"/>
        <v>0</v>
      </c>
      <c r="I124" s="261">
        <f t="shared" si="31"/>
        <v>0</v>
      </c>
      <c r="J124" s="262">
        <f t="shared" si="31"/>
        <v>0</v>
      </c>
    </row>
  </sheetData>
  <sheetProtection selectLockedCells="1" autoFilter="0"/>
  <autoFilter ref="B51:J124" xr:uid="{E12D2844-317F-F04B-91AA-24B1507444E2}"/>
  <mergeCells count="11">
    <mergeCell ref="C32:D32"/>
    <mergeCell ref="B34:D34"/>
    <mergeCell ref="B35:D36"/>
    <mergeCell ref="F38:K38"/>
    <mergeCell ref="B4:C4"/>
    <mergeCell ref="D4:E4"/>
    <mergeCell ref="F4:G4"/>
    <mergeCell ref="H4:I4"/>
    <mergeCell ref="J4:K4"/>
    <mergeCell ref="B18:D18"/>
    <mergeCell ref="F18:K18"/>
  </mergeCells>
  <phoneticPr fontId="1"/>
  <conditionalFormatting sqref="D37:D42 D44:D49">
    <cfRule type="cellIs" dxfId="245" priority="65" operator="equal">
      <formula>0</formula>
    </cfRule>
  </conditionalFormatting>
  <conditionalFormatting sqref="D20:D29">
    <cfRule type="cellIs" dxfId="244" priority="64" operator="equal">
      <formula>0</formula>
    </cfRule>
  </conditionalFormatting>
  <conditionalFormatting sqref="E19">
    <cfRule type="cellIs" dxfId="243" priority="63" operator="equal">
      <formula>0</formula>
    </cfRule>
  </conditionalFormatting>
  <conditionalFormatting sqref="B613">
    <cfRule type="expression" dxfId="242" priority="57">
      <formula>$C612=1</formula>
    </cfRule>
  </conditionalFormatting>
  <conditionalFormatting sqref="C64:J64">
    <cfRule type="cellIs" dxfId="241" priority="30" operator="equal">
      <formula>0</formula>
    </cfRule>
    <cfRule type="cellIs" dxfId="240" priority="31" operator="equal">
      <formula>0</formula>
    </cfRule>
  </conditionalFormatting>
  <conditionalFormatting sqref="C51:J52">
    <cfRule type="expression" dxfId="239" priority="27">
      <formula>C$50=1</formula>
    </cfRule>
    <cfRule type="expression" dxfId="238" priority="28">
      <formula>C$50=7</formula>
    </cfRule>
    <cfRule type="expression" dxfId="237" priority="29">
      <formula>COUNTIF(祝日,C$51)=1</formula>
    </cfRule>
  </conditionalFormatting>
  <conditionalFormatting sqref="J53:J62">
    <cfRule type="cellIs" dxfId="236" priority="26" operator="equal">
      <formula>0</formula>
    </cfRule>
  </conditionalFormatting>
  <conditionalFormatting sqref="C79:J79">
    <cfRule type="cellIs" dxfId="235" priority="24" operator="equal">
      <formula>0</formula>
    </cfRule>
    <cfRule type="cellIs" dxfId="234" priority="25" operator="equal">
      <formula>0</formula>
    </cfRule>
  </conditionalFormatting>
  <conditionalFormatting sqref="C66:J67">
    <cfRule type="expression" dxfId="233" priority="21">
      <formula>C$50=1</formula>
    </cfRule>
    <cfRule type="expression" dxfId="232" priority="22">
      <formula>C$50=7</formula>
    </cfRule>
    <cfRule type="expression" dxfId="231" priority="23">
      <formula>COUNTIF(祝日,C$66)=1</formula>
    </cfRule>
  </conditionalFormatting>
  <conditionalFormatting sqref="J68:J77">
    <cfRule type="cellIs" dxfId="230" priority="20" operator="equal">
      <formula>0</formula>
    </cfRule>
  </conditionalFormatting>
  <conditionalFormatting sqref="C94:J94">
    <cfRule type="cellIs" dxfId="229" priority="18" operator="equal">
      <formula>0</formula>
    </cfRule>
    <cfRule type="cellIs" dxfId="228" priority="19" operator="equal">
      <formula>0</formula>
    </cfRule>
  </conditionalFormatting>
  <conditionalFormatting sqref="C81:J82">
    <cfRule type="expression" dxfId="227" priority="15">
      <formula>C$50=1</formula>
    </cfRule>
    <cfRule type="expression" dxfId="226" priority="16">
      <formula>C$50=7</formula>
    </cfRule>
    <cfRule type="expression" dxfId="225" priority="17">
      <formula>COUNTIF(祝日,C$81)=1</formula>
    </cfRule>
  </conditionalFormatting>
  <conditionalFormatting sqref="J83:J92">
    <cfRule type="cellIs" dxfId="224" priority="14" operator="equal">
      <formula>0</formula>
    </cfRule>
  </conditionalFormatting>
  <conditionalFormatting sqref="C109:J109">
    <cfRule type="cellIs" dxfId="223" priority="12" operator="equal">
      <formula>0</formula>
    </cfRule>
    <cfRule type="cellIs" dxfId="222" priority="13" operator="equal">
      <formula>0</formula>
    </cfRule>
  </conditionalFormatting>
  <conditionalFormatting sqref="C96:J97">
    <cfRule type="expression" dxfId="221" priority="9">
      <formula>C$50=1</formula>
    </cfRule>
    <cfRule type="expression" dxfId="220" priority="10">
      <formula>C$50=7</formula>
    </cfRule>
    <cfRule type="expression" dxfId="219" priority="11">
      <formula>COUNTIF(祝日,C$96)=1</formula>
    </cfRule>
  </conditionalFormatting>
  <conditionalFormatting sqref="J98:J107">
    <cfRule type="cellIs" dxfId="218" priority="8" operator="equal">
      <formula>0</formula>
    </cfRule>
  </conditionalFormatting>
  <conditionalFormatting sqref="C124:J124">
    <cfRule type="cellIs" dxfId="217" priority="6" operator="equal">
      <formula>0</formula>
    </cfRule>
    <cfRule type="cellIs" dxfId="216" priority="7" operator="equal">
      <formula>0</formula>
    </cfRule>
  </conditionalFormatting>
  <conditionalFormatting sqref="C111:J112">
    <cfRule type="expression" dxfId="215" priority="3">
      <formula>C$50=1</formula>
    </cfRule>
    <cfRule type="expression" dxfId="214" priority="4">
      <formula>C$50=7</formula>
    </cfRule>
    <cfRule type="expression" dxfId="213" priority="5">
      <formula>COUNTIF(祝日,C$111)=1</formula>
    </cfRule>
  </conditionalFormatting>
  <conditionalFormatting sqref="J113:J122">
    <cfRule type="cellIs" dxfId="212" priority="2" operator="equal">
      <formula>0</formula>
    </cfRule>
  </conditionalFormatting>
  <conditionalFormatting sqref="C16 E16 G16 I16 K16 C30:D30 C32:D32 B35:D36">
    <cfRule type="cellIs" dxfId="211" priority="1" operator="equal">
      <formula>0</formula>
    </cfRule>
  </conditionalFormatting>
  <pageMargins left="0.25" right="0.25" top="0.75" bottom="0.75" header="0.3" footer="0.3"/>
  <pageSetup paperSize="9" scale="82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D8183-B573-4739-AC82-FB9582C64DB6}">
  <sheetPr>
    <tabColor theme="8" tint="0.59999389629810485"/>
    <pageSetUpPr fitToPage="1"/>
  </sheetPr>
  <dimension ref="B1:K124"/>
  <sheetViews>
    <sheetView showGridLines="0" zoomScaleNormal="100" workbookViewId="0">
      <selection activeCell="A2" sqref="A2"/>
    </sheetView>
  </sheetViews>
  <sheetFormatPr defaultColWidth="11" defaultRowHeight="18.75" outlineLevelRow="1"/>
  <cols>
    <col min="1" max="1" width="4.125" customWidth="1"/>
    <col min="2" max="11" width="10.625" customWidth="1"/>
    <col min="12" max="12" width="8.875" customWidth="1"/>
  </cols>
  <sheetData>
    <row r="1" spans="2:11" ht="12.75" customHeight="1"/>
    <row r="2" spans="2:11" ht="29.25" customHeight="1">
      <c r="B2" s="246" t="s">
        <v>185</v>
      </c>
      <c r="C2" s="210"/>
      <c r="D2" s="210"/>
      <c r="E2" s="210"/>
      <c r="F2" s="210"/>
      <c r="G2" s="210"/>
      <c r="H2" s="210"/>
      <c r="I2" s="210"/>
      <c r="J2" s="210"/>
      <c r="K2" s="210"/>
    </row>
    <row r="3" spans="2:11" ht="15" customHeight="1" thickBot="1"/>
    <row r="4" spans="2:11" outlineLevel="1">
      <c r="B4" s="344" t="s">
        <v>10</v>
      </c>
      <c r="C4" s="345"/>
      <c r="D4" s="344" t="s">
        <v>99</v>
      </c>
      <c r="E4" s="346"/>
      <c r="F4" s="345" t="s">
        <v>100</v>
      </c>
      <c r="G4" s="345"/>
      <c r="H4" s="344" t="s">
        <v>101</v>
      </c>
      <c r="I4" s="346"/>
      <c r="J4" s="345" t="s">
        <v>102</v>
      </c>
      <c r="K4" s="346"/>
    </row>
    <row r="5" spans="2:11" outlineLevel="1">
      <c r="B5" s="242" t="s">
        <v>11</v>
      </c>
      <c r="C5" s="243" t="s">
        <v>9</v>
      </c>
      <c r="D5" s="242" t="s">
        <v>11</v>
      </c>
      <c r="E5" s="244" t="s">
        <v>9</v>
      </c>
      <c r="F5" s="243" t="s">
        <v>11</v>
      </c>
      <c r="G5" s="243" t="s">
        <v>9</v>
      </c>
      <c r="H5" s="242" t="s">
        <v>19</v>
      </c>
      <c r="I5" s="244" t="s">
        <v>9</v>
      </c>
      <c r="J5" s="243" t="s">
        <v>19</v>
      </c>
      <c r="K5" s="244" t="s">
        <v>9</v>
      </c>
    </row>
    <row r="6" spans="2:11" outlineLevel="1">
      <c r="B6" s="211">
        <f>設定!B5</f>
        <v>0</v>
      </c>
      <c r="C6" s="248"/>
      <c r="D6" s="211">
        <f>設定!D5</f>
        <v>0</v>
      </c>
      <c r="E6" s="220"/>
      <c r="F6" s="249">
        <f>設定!F5</f>
        <v>0</v>
      </c>
      <c r="G6" s="248"/>
      <c r="H6" s="221"/>
      <c r="I6" s="220"/>
      <c r="J6" s="249">
        <f>設定!H5</f>
        <v>0</v>
      </c>
      <c r="K6" s="220"/>
    </row>
    <row r="7" spans="2:11" outlineLevel="1">
      <c r="B7" s="211">
        <f>設定!B6</f>
        <v>0</v>
      </c>
      <c r="C7" s="248"/>
      <c r="D7" s="211">
        <f>設定!D6</f>
        <v>0</v>
      </c>
      <c r="E7" s="220"/>
      <c r="F7" s="249">
        <f>設定!F6</f>
        <v>0</v>
      </c>
      <c r="G7" s="248"/>
      <c r="H7" s="221"/>
      <c r="I7" s="220"/>
      <c r="J7" s="249">
        <f>設定!H6</f>
        <v>0</v>
      </c>
      <c r="K7" s="220"/>
    </row>
    <row r="8" spans="2:11" outlineLevel="1">
      <c r="B8" s="211">
        <f>設定!B7</f>
        <v>0</v>
      </c>
      <c r="C8" s="248"/>
      <c r="D8" s="211">
        <f>設定!D7</f>
        <v>0</v>
      </c>
      <c r="E8" s="220"/>
      <c r="F8" s="249">
        <f>設定!F7</f>
        <v>0</v>
      </c>
      <c r="G8" s="248"/>
      <c r="H8" s="221"/>
      <c r="I8" s="220"/>
      <c r="J8" s="249">
        <f>設定!H7</f>
        <v>0</v>
      </c>
      <c r="K8" s="220"/>
    </row>
    <row r="9" spans="2:11" outlineLevel="1">
      <c r="B9" s="211">
        <f>設定!B8</f>
        <v>0</v>
      </c>
      <c r="C9" s="248"/>
      <c r="D9" s="211">
        <f>設定!D8</f>
        <v>0</v>
      </c>
      <c r="E9" s="220"/>
      <c r="F9" s="249">
        <f>設定!F8</f>
        <v>0</v>
      </c>
      <c r="G9" s="248"/>
      <c r="H9" s="221"/>
      <c r="I9" s="220"/>
      <c r="J9" s="249">
        <f>設定!H8</f>
        <v>0</v>
      </c>
      <c r="K9" s="220"/>
    </row>
    <row r="10" spans="2:11" outlineLevel="1">
      <c r="B10" s="211">
        <f>設定!B9</f>
        <v>0</v>
      </c>
      <c r="C10" s="248"/>
      <c r="D10" s="211">
        <f>設定!D9</f>
        <v>0</v>
      </c>
      <c r="E10" s="220"/>
      <c r="F10" s="249">
        <f>設定!F9</f>
        <v>0</v>
      </c>
      <c r="G10" s="248"/>
      <c r="H10" s="221"/>
      <c r="I10" s="220"/>
      <c r="J10" s="249">
        <f>設定!H9</f>
        <v>0</v>
      </c>
      <c r="K10" s="220"/>
    </row>
    <row r="11" spans="2:11" outlineLevel="1">
      <c r="B11" s="211">
        <f>設定!B10</f>
        <v>0</v>
      </c>
      <c r="C11" s="248"/>
      <c r="D11" s="211">
        <f>設定!D10</f>
        <v>0</v>
      </c>
      <c r="E11" s="220"/>
      <c r="F11" s="249">
        <f>設定!F10</f>
        <v>0</v>
      </c>
      <c r="G11" s="248"/>
      <c r="H11" s="221"/>
      <c r="I11" s="220"/>
      <c r="J11" s="249">
        <f>設定!H10</f>
        <v>0</v>
      </c>
      <c r="K11" s="220"/>
    </row>
    <row r="12" spans="2:11" outlineLevel="1">
      <c r="B12" s="211">
        <f>設定!B11</f>
        <v>0</v>
      </c>
      <c r="C12" s="248"/>
      <c r="D12" s="211">
        <f>設定!D11</f>
        <v>0</v>
      </c>
      <c r="E12" s="220"/>
      <c r="F12" s="249">
        <f>設定!F11</f>
        <v>0</v>
      </c>
      <c r="G12" s="248"/>
      <c r="H12" s="221"/>
      <c r="I12" s="220"/>
      <c r="J12" s="249">
        <f>設定!H11</f>
        <v>0</v>
      </c>
      <c r="K12" s="220"/>
    </row>
    <row r="13" spans="2:11" outlineLevel="1">
      <c r="B13" s="211">
        <f>設定!B12</f>
        <v>0</v>
      </c>
      <c r="C13" s="248"/>
      <c r="D13" s="211">
        <f>設定!D12</f>
        <v>0</v>
      </c>
      <c r="E13" s="220"/>
      <c r="F13" s="249">
        <f>設定!F12</f>
        <v>0</v>
      </c>
      <c r="G13" s="248"/>
      <c r="H13" s="221"/>
      <c r="I13" s="220"/>
      <c r="J13" s="249">
        <f>設定!H12</f>
        <v>0</v>
      </c>
      <c r="K13" s="220"/>
    </row>
    <row r="14" spans="2:11" outlineLevel="1">
      <c r="B14" s="211">
        <f>設定!B13</f>
        <v>0</v>
      </c>
      <c r="C14" s="248"/>
      <c r="D14" s="211">
        <f>設定!D13</f>
        <v>0</v>
      </c>
      <c r="E14" s="220"/>
      <c r="F14" s="249">
        <f>設定!F13</f>
        <v>0</v>
      </c>
      <c r="G14" s="248"/>
      <c r="H14" s="221"/>
      <c r="I14" s="220"/>
      <c r="J14" s="249">
        <f>設定!H13</f>
        <v>0</v>
      </c>
      <c r="K14" s="220"/>
    </row>
    <row r="15" spans="2:11" outlineLevel="1">
      <c r="B15" s="211">
        <f>設定!B14</f>
        <v>0</v>
      </c>
      <c r="C15" s="248"/>
      <c r="D15" s="211">
        <f>設定!D14</f>
        <v>0</v>
      </c>
      <c r="E15" s="220"/>
      <c r="F15" s="249">
        <f>設定!F14</f>
        <v>0</v>
      </c>
      <c r="G15" s="248"/>
      <c r="H15" s="221"/>
      <c r="I15" s="220"/>
      <c r="J15" s="249">
        <f>設定!H14</f>
        <v>0</v>
      </c>
      <c r="K15" s="220"/>
    </row>
    <row r="16" spans="2:11" ht="19.5" outlineLevel="1" thickBot="1">
      <c r="B16" s="264" t="s">
        <v>17</v>
      </c>
      <c r="C16" s="267">
        <f>SUM(C6:C15)</f>
        <v>0</v>
      </c>
      <c r="D16" s="264" t="s">
        <v>17</v>
      </c>
      <c r="E16" s="266">
        <f>SUM(E6:E15)</f>
        <v>0</v>
      </c>
      <c r="F16" s="268" t="s">
        <v>17</v>
      </c>
      <c r="G16" s="267">
        <f>SUM(G6:G15)</f>
        <v>0</v>
      </c>
      <c r="H16" s="264" t="s">
        <v>17</v>
      </c>
      <c r="I16" s="266">
        <f>SUM(I6:I15)</f>
        <v>0</v>
      </c>
      <c r="J16" s="268" t="s">
        <v>17</v>
      </c>
      <c r="K16" s="266">
        <f>SUM(K6:K15)</f>
        <v>0</v>
      </c>
    </row>
    <row r="17" spans="2:11" ht="19.5" outlineLevel="1" thickBot="1">
      <c r="B17" s="250"/>
      <c r="C17" s="251"/>
      <c r="D17" s="250"/>
      <c r="E17" s="251"/>
      <c r="F17" s="250"/>
      <c r="G17" s="251"/>
      <c r="H17" s="250"/>
      <c r="I17" s="251"/>
      <c r="J17" s="250"/>
      <c r="K17" s="251"/>
    </row>
    <row r="18" spans="2:11" ht="19.5" outlineLevel="1">
      <c r="B18" s="344" t="s">
        <v>103</v>
      </c>
      <c r="C18" s="345"/>
      <c r="D18" s="346"/>
      <c r="E18" s="212"/>
      <c r="F18" s="341" t="s">
        <v>138</v>
      </c>
      <c r="G18" s="342"/>
      <c r="H18" s="342"/>
      <c r="I18" s="342"/>
      <c r="J18" s="342"/>
      <c r="K18" s="343"/>
    </row>
    <row r="19" spans="2:11" outlineLevel="1">
      <c r="B19" s="242" t="s">
        <v>19</v>
      </c>
      <c r="C19" s="245" t="s">
        <v>40</v>
      </c>
      <c r="D19" s="244" t="s">
        <v>9</v>
      </c>
      <c r="E19" s="213"/>
      <c r="F19" s="285"/>
      <c r="G19" s="286" t="str">
        <f>DAY(C51)&amp;"-"&amp;DAY(I51)&amp;"日"</f>
        <v>20-26日</v>
      </c>
      <c r="H19" s="286" t="str">
        <f>DAY(C66)&amp;"-"&amp;DAY(I66)&amp;"日"</f>
        <v>27-3日</v>
      </c>
      <c r="I19" s="286" t="str">
        <f>DAY(C81)&amp;"-"&amp;DAY(I81)&amp;"日"</f>
        <v>4-10日</v>
      </c>
      <c r="J19" s="286" t="str">
        <f>DAY(C96)&amp;"-"&amp;DAY(I96)&amp;"日"</f>
        <v>11-17日</v>
      </c>
      <c r="K19" s="287" t="str">
        <f>DAY(C111)&amp;"-"&amp;DAY(D111)&amp;"日"</f>
        <v>18-19日</v>
      </c>
    </row>
    <row r="20" spans="2:11" outlineLevel="1">
      <c r="B20" s="211">
        <f>設定!J5</f>
        <v>0</v>
      </c>
      <c r="C20" s="255"/>
      <c r="D20" s="214">
        <f>SUM(J53,J68,J83,J98,J113)</f>
        <v>0</v>
      </c>
      <c r="F20" s="288">
        <f>設定!J5</f>
        <v>0</v>
      </c>
      <c r="G20" s="289">
        <f t="shared" ref="G20:G29" si="0">J53</f>
        <v>0</v>
      </c>
      <c r="H20" s="289">
        <f t="shared" ref="H20:H29" si="1">J68</f>
        <v>0</v>
      </c>
      <c r="I20" s="289">
        <f t="shared" ref="I20:I29" si="2">J83</f>
        <v>0</v>
      </c>
      <c r="J20" s="289">
        <f>J98</f>
        <v>0</v>
      </c>
      <c r="K20" s="290">
        <f t="shared" ref="K20:K29" si="3">J113</f>
        <v>0</v>
      </c>
    </row>
    <row r="21" spans="2:11" outlineLevel="1">
      <c r="B21" s="211">
        <f>設定!J6</f>
        <v>0</v>
      </c>
      <c r="C21" s="255"/>
      <c r="D21" s="214">
        <f t="shared" ref="D21:D29" si="4">SUM(J54,J69,J84,J99,J114)</f>
        <v>0</v>
      </c>
      <c r="F21" s="288">
        <f>設定!J6</f>
        <v>0</v>
      </c>
      <c r="G21" s="289">
        <f t="shared" si="0"/>
        <v>0</v>
      </c>
      <c r="H21" s="289">
        <f t="shared" si="1"/>
        <v>0</v>
      </c>
      <c r="I21" s="289">
        <f t="shared" si="2"/>
        <v>0</v>
      </c>
      <c r="J21" s="289">
        <f t="shared" ref="J21:J29" si="5">J99</f>
        <v>0</v>
      </c>
      <c r="K21" s="290">
        <f t="shared" si="3"/>
        <v>0</v>
      </c>
    </row>
    <row r="22" spans="2:11" outlineLevel="1">
      <c r="B22" s="211">
        <f>設定!J7</f>
        <v>0</v>
      </c>
      <c r="C22" s="255"/>
      <c r="D22" s="214">
        <f t="shared" si="4"/>
        <v>0</v>
      </c>
      <c r="F22" s="288">
        <f>設定!J7</f>
        <v>0</v>
      </c>
      <c r="G22" s="289">
        <f t="shared" si="0"/>
        <v>0</v>
      </c>
      <c r="H22" s="289">
        <f t="shared" si="1"/>
        <v>0</v>
      </c>
      <c r="I22" s="289">
        <f t="shared" si="2"/>
        <v>0</v>
      </c>
      <c r="J22" s="289">
        <f t="shared" si="5"/>
        <v>0</v>
      </c>
      <c r="K22" s="290">
        <f t="shared" si="3"/>
        <v>0</v>
      </c>
    </row>
    <row r="23" spans="2:11" outlineLevel="1">
      <c r="B23" s="211">
        <f>設定!J8</f>
        <v>0</v>
      </c>
      <c r="C23" s="255"/>
      <c r="D23" s="214">
        <f t="shared" si="4"/>
        <v>0</v>
      </c>
      <c r="F23" s="288">
        <f>設定!J8</f>
        <v>0</v>
      </c>
      <c r="G23" s="289">
        <f t="shared" si="0"/>
        <v>0</v>
      </c>
      <c r="H23" s="289">
        <f t="shared" si="1"/>
        <v>0</v>
      </c>
      <c r="I23" s="289">
        <f t="shared" si="2"/>
        <v>0</v>
      </c>
      <c r="J23" s="289">
        <f t="shared" si="5"/>
        <v>0</v>
      </c>
      <c r="K23" s="290">
        <f t="shared" si="3"/>
        <v>0</v>
      </c>
    </row>
    <row r="24" spans="2:11" outlineLevel="1">
      <c r="B24" s="211">
        <f>設定!J9</f>
        <v>0</v>
      </c>
      <c r="C24" s="255"/>
      <c r="D24" s="214">
        <f t="shared" si="4"/>
        <v>0</v>
      </c>
      <c r="F24" s="288">
        <f>設定!J9</f>
        <v>0</v>
      </c>
      <c r="G24" s="289">
        <f t="shared" si="0"/>
        <v>0</v>
      </c>
      <c r="H24" s="289">
        <f t="shared" si="1"/>
        <v>0</v>
      </c>
      <c r="I24" s="289">
        <f t="shared" si="2"/>
        <v>0</v>
      </c>
      <c r="J24" s="289">
        <f t="shared" si="5"/>
        <v>0</v>
      </c>
      <c r="K24" s="290">
        <f t="shared" si="3"/>
        <v>0</v>
      </c>
    </row>
    <row r="25" spans="2:11" outlineLevel="1">
      <c r="B25" s="211">
        <f>設定!J10</f>
        <v>0</v>
      </c>
      <c r="C25" s="255"/>
      <c r="D25" s="214">
        <f t="shared" si="4"/>
        <v>0</v>
      </c>
      <c r="F25" s="288">
        <f>設定!J10</f>
        <v>0</v>
      </c>
      <c r="G25" s="289">
        <f t="shared" si="0"/>
        <v>0</v>
      </c>
      <c r="H25" s="289">
        <f t="shared" si="1"/>
        <v>0</v>
      </c>
      <c r="I25" s="289">
        <f t="shared" si="2"/>
        <v>0</v>
      </c>
      <c r="J25" s="289">
        <f t="shared" si="5"/>
        <v>0</v>
      </c>
      <c r="K25" s="290">
        <f t="shared" si="3"/>
        <v>0</v>
      </c>
    </row>
    <row r="26" spans="2:11" outlineLevel="1">
      <c r="B26" s="211">
        <f>設定!J11</f>
        <v>0</v>
      </c>
      <c r="C26" s="255"/>
      <c r="D26" s="214">
        <f t="shared" si="4"/>
        <v>0</v>
      </c>
      <c r="F26" s="288">
        <f>設定!J11</f>
        <v>0</v>
      </c>
      <c r="G26" s="289">
        <f t="shared" si="0"/>
        <v>0</v>
      </c>
      <c r="H26" s="289">
        <f t="shared" si="1"/>
        <v>0</v>
      </c>
      <c r="I26" s="289">
        <f t="shared" si="2"/>
        <v>0</v>
      </c>
      <c r="J26" s="289">
        <f t="shared" si="5"/>
        <v>0</v>
      </c>
      <c r="K26" s="290">
        <f t="shared" si="3"/>
        <v>0</v>
      </c>
    </row>
    <row r="27" spans="2:11" outlineLevel="1">
      <c r="B27" s="211">
        <f>設定!J12</f>
        <v>0</v>
      </c>
      <c r="C27" s="255"/>
      <c r="D27" s="214">
        <f t="shared" si="4"/>
        <v>0</v>
      </c>
      <c r="F27" s="288">
        <f>設定!J12</f>
        <v>0</v>
      </c>
      <c r="G27" s="289">
        <f t="shared" si="0"/>
        <v>0</v>
      </c>
      <c r="H27" s="289">
        <f t="shared" si="1"/>
        <v>0</v>
      </c>
      <c r="I27" s="289">
        <f t="shared" si="2"/>
        <v>0</v>
      </c>
      <c r="J27" s="289">
        <f t="shared" si="5"/>
        <v>0</v>
      </c>
      <c r="K27" s="290">
        <f t="shared" si="3"/>
        <v>0</v>
      </c>
    </row>
    <row r="28" spans="2:11" outlineLevel="1">
      <c r="B28" s="211">
        <f>設定!J13</f>
        <v>0</v>
      </c>
      <c r="C28" s="255"/>
      <c r="D28" s="214">
        <f t="shared" si="4"/>
        <v>0</v>
      </c>
      <c r="F28" s="288">
        <f>設定!J13</f>
        <v>0</v>
      </c>
      <c r="G28" s="289">
        <f t="shared" si="0"/>
        <v>0</v>
      </c>
      <c r="H28" s="289">
        <f t="shared" si="1"/>
        <v>0</v>
      </c>
      <c r="I28" s="289">
        <f t="shared" si="2"/>
        <v>0</v>
      </c>
      <c r="J28" s="289">
        <f t="shared" si="5"/>
        <v>0</v>
      </c>
      <c r="K28" s="290">
        <f t="shared" si="3"/>
        <v>0</v>
      </c>
    </row>
    <row r="29" spans="2:11" outlineLevel="1">
      <c r="B29" s="211">
        <f>設定!J14</f>
        <v>0</v>
      </c>
      <c r="C29" s="255"/>
      <c r="D29" s="214">
        <f t="shared" si="4"/>
        <v>0</v>
      </c>
      <c r="F29" s="288">
        <f>設定!J14</f>
        <v>0</v>
      </c>
      <c r="G29" s="289">
        <f t="shared" si="0"/>
        <v>0</v>
      </c>
      <c r="H29" s="289">
        <f t="shared" si="1"/>
        <v>0</v>
      </c>
      <c r="I29" s="289">
        <f t="shared" si="2"/>
        <v>0</v>
      </c>
      <c r="J29" s="289">
        <f t="shared" si="5"/>
        <v>0</v>
      </c>
      <c r="K29" s="290">
        <f t="shared" si="3"/>
        <v>0</v>
      </c>
    </row>
    <row r="30" spans="2:11" ht="19.5" outlineLevel="1" thickBot="1">
      <c r="B30" s="264" t="s">
        <v>17</v>
      </c>
      <c r="C30" s="265">
        <f>SUM(C20:C29)</f>
        <v>0</v>
      </c>
      <c r="D30" s="266">
        <f>SUM(D20:D29)</f>
        <v>0</v>
      </c>
      <c r="F30" s="285" t="s">
        <v>17</v>
      </c>
      <c r="G30" s="289">
        <f>J64</f>
        <v>0</v>
      </c>
      <c r="H30" s="289">
        <f>J79</f>
        <v>0</v>
      </c>
      <c r="I30" s="289">
        <f>J94</f>
        <v>0</v>
      </c>
      <c r="J30" s="289">
        <f>J109</f>
        <v>0</v>
      </c>
      <c r="K30" s="290">
        <f>J124</f>
        <v>0</v>
      </c>
    </row>
    <row r="31" spans="2:11" ht="19.5" outlineLevel="1" thickBot="1">
      <c r="F31" s="285"/>
      <c r="G31" s="286"/>
      <c r="H31" s="286"/>
      <c r="I31" s="286"/>
      <c r="J31" s="286"/>
      <c r="K31" s="287"/>
    </row>
    <row r="32" spans="2:11" ht="19.5" outlineLevel="1" thickBot="1">
      <c r="B32" s="263" t="s">
        <v>104</v>
      </c>
      <c r="C32" s="333">
        <f>特別費!P42</f>
        <v>0</v>
      </c>
      <c r="D32" s="334"/>
      <c r="F32" s="285"/>
      <c r="G32" s="286"/>
      <c r="H32" s="286"/>
      <c r="I32" s="286"/>
      <c r="J32" s="286"/>
      <c r="K32" s="287"/>
    </row>
    <row r="33" spans="2:11" ht="19.5" outlineLevel="1" thickBot="1">
      <c r="C33" s="209"/>
      <c r="D33" s="209"/>
      <c r="F33" s="285"/>
      <c r="G33" s="286"/>
      <c r="H33" s="286"/>
      <c r="I33" s="286"/>
      <c r="J33" s="286"/>
      <c r="K33" s="287"/>
    </row>
    <row r="34" spans="2:11" outlineLevel="1">
      <c r="B34" s="335" t="s">
        <v>139</v>
      </c>
      <c r="C34" s="336"/>
      <c r="D34" s="337"/>
      <c r="F34" s="216"/>
      <c r="K34" s="217"/>
    </row>
    <row r="35" spans="2:11" outlineLevel="1">
      <c r="B35" s="338">
        <f>D44-C44</f>
        <v>0</v>
      </c>
      <c r="C35" s="339"/>
      <c r="D35" s="340"/>
      <c r="F35" s="216"/>
      <c r="K35" s="217"/>
    </row>
    <row r="36" spans="2:11" ht="19.5" outlineLevel="1" thickBot="1">
      <c r="B36" s="338"/>
      <c r="C36" s="339"/>
      <c r="D36" s="340"/>
      <c r="F36" s="218"/>
      <c r="G36" s="219"/>
      <c r="H36" s="219"/>
      <c r="I36" s="219"/>
      <c r="J36" s="219"/>
      <c r="K36" s="215"/>
    </row>
    <row r="37" spans="2:11" ht="19.5" outlineLevel="1" thickBot="1">
      <c r="B37" s="256" t="s">
        <v>140</v>
      </c>
      <c r="C37" s="257"/>
      <c r="D37" s="258">
        <f>C16</f>
        <v>0</v>
      </c>
    </row>
    <row r="38" spans="2:11" ht="19.5" outlineLevel="1">
      <c r="B38" s="256" t="s">
        <v>141</v>
      </c>
      <c r="C38" s="257">
        <f>E16</f>
        <v>0</v>
      </c>
      <c r="D38" s="258"/>
      <c r="F38" s="341" t="s">
        <v>149</v>
      </c>
      <c r="G38" s="342"/>
      <c r="H38" s="342"/>
      <c r="I38" s="342"/>
      <c r="J38" s="342"/>
      <c r="K38" s="343"/>
    </row>
    <row r="39" spans="2:11" outlineLevel="1">
      <c r="B39" s="256" t="s">
        <v>142</v>
      </c>
      <c r="C39" s="257">
        <f>G16</f>
        <v>0</v>
      </c>
      <c r="D39" s="258"/>
      <c r="F39" s="216"/>
      <c r="K39" s="217"/>
    </row>
    <row r="40" spans="2:11" outlineLevel="1">
      <c r="B40" s="256" t="s">
        <v>46</v>
      </c>
      <c r="C40" s="254">
        <f>I16</f>
        <v>0</v>
      </c>
      <c r="D40" s="258"/>
      <c r="F40" s="216"/>
      <c r="K40" s="217"/>
    </row>
    <row r="41" spans="2:11" outlineLevel="1">
      <c r="B41" s="256" t="s">
        <v>143</v>
      </c>
      <c r="C41" s="257">
        <f>K16</f>
        <v>0</v>
      </c>
      <c r="D41" s="258"/>
      <c r="F41" s="216"/>
      <c r="K41" s="217"/>
    </row>
    <row r="42" spans="2:11" outlineLevel="1">
      <c r="B42" s="256" t="s">
        <v>144</v>
      </c>
      <c r="C42" s="257">
        <f>C32</f>
        <v>0</v>
      </c>
      <c r="D42" s="258"/>
      <c r="F42" s="216"/>
      <c r="K42" s="217"/>
    </row>
    <row r="43" spans="2:11" outlineLevel="1">
      <c r="B43" s="256" t="s">
        <v>145</v>
      </c>
      <c r="C43" s="257">
        <f>D30</f>
        <v>0</v>
      </c>
      <c r="D43" s="253"/>
      <c r="F43" s="216"/>
      <c r="K43" s="217"/>
    </row>
    <row r="44" spans="2:11" outlineLevel="1">
      <c r="B44" s="256" t="s">
        <v>146</v>
      </c>
      <c r="C44" s="257">
        <f>SUM(C38:C43)</f>
        <v>0</v>
      </c>
      <c r="D44" s="258">
        <f>D37</f>
        <v>0</v>
      </c>
      <c r="F44" s="216"/>
      <c r="K44" s="217"/>
    </row>
    <row r="45" spans="2:11" outlineLevel="1">
      <c r="B45" s="222"/>
      <c r="C45" s="223"/>
      <c r="D45" s="224"/>
      <c r="F45" s="216"/>
      <c r="K45" s="217"/>
    </row>
    <row r="46" spans="2:11" outlineLevel="1">
      <c r="B46" s="222"/>
      <c r="C46" s="223"/>
      <c r="D46" s="224"/>
      <c r="F46" s="216"/>
      <c r="K46" s="217"/>
    </row>
    <row r="47" spans="2:11" outlineLevel="1">
      <c r="B47" s="222"/>
      <c r="C47" s="223"/>
      <c r="D47" s="224"/>
      <c r="F47" s="216"/>
      <c r="K47" s="217"/>
    </row>
    <row r="48" spans="2:11" outlineLevel="1">
      <c r="B48" s="222"/>
      <c r="C48" s="223"/>
      <c r="D48" s="224"/>
      <c r="F48" s="216"/>
      <c r="K48" s="217"/>
    </row>
    <row r="49" spans="2:11" ht="19.5" outlineLevel="1" thickBot="1">
      <c r="B49" s="225"/>
      <c r="C49" s="226"/>
      <c r="D49" s="227"/>
      <c r="F49" s="218"/>
      <c r="G49" s="219"/>
      <c r="H49" s="219"/>
      <c r="I49" s="219"/>
      <c r="J49" s="219"/>
      <c r="K49" s="215"/>
    </row>
    <row r="50" spans="2:11" ht="19.5" thickBot="1">
      <c r="B50" s="247"/>
      <c r="C50" s="247">
        <f>WEEKDAY(C51)</f>
        <v>3</v>
      </c>
      <c r="D50" s="247">
        <f t="shared" ref="D50:I50" si="6">WEEKDAY(D51)</f>
        <v>4</v>
      </c>
      <c r="E50" s="247">
        <f t="shared" si="6"/>
        <v>5</v>
      </c>
      <c r="F50" s="247">
        <f t="shared" si="6"/>
        <v>6</v>
      </c>
      <c r="G50" s="247">
        <f t="shared" si="6"/>
        <v>7</v>
      </c>
      <c r="H50" s="247">
        <f t="shared" si="6"/>
        <v>1</v>
      </c>
      <c r="I50" s="247">
        <f t="shared" si="6"/>
        <v>2</v>
      </c>
    </row>
    <row r="51" spans="2:11" ht="21.75">
      <c r="B51" s="278" t="s">
        <v>51</v>
      </c>
      <c r="C51" s="232">
        <f>DATE(2023,6,設定!L5)</f>
        <v>45097</v>
      </c>
      <c r="D51" s="232">
        <f>C51+1</f>
        <v>45098</v>
      </c>
      <c r="E51" s="232">
        <f>D51+1</f>
        <v>45099</v>
      </c>
      <c r="F51" s="232">
        <f t="shared" ref="F51:I51" si="7">E51+1</f>
        <v>45100</v>
      </c>
      <c r="G51" s="232">
        <f t="shared" si="7"/>
        <v>45101</v>
      </c>
      <c r="H51" s="232">
        <f t="shared" si="7"/>
        <v>45102</v>
      </c>
      <c r="I51" s="232">
        <f t="shared" si="7"/>
        <v>45103</v>
      </c>
      <c r="J51" s="269" t="s">
        <v>17</v>
      </c>
    </row>
    <row r="52" spans="2:11" ht="19.5" thickBot="1">
      <c r="B52" s="228" t="s">
        <v>50</v>
      </c>
      <c r="C52" s="233">
        <f>C51</f>
        <v>45097</v>
      </c>
      <c r="D52" s="233">
        <f t="shared" ref="D52:J52" si="8">D51</f>
        <v>45098</v>
      </c>
      <c r="E52" s="233">
        <f t="shared" si="8"/>
        <v>45099</v>
      </c>
      <c r="F52" s="233">
        <f t="shared" si="8"/>
        <v>45100</v>
      </c>
      <c r="G52" s="233">
        <f t="shared" si="8"/>
        <v>45101</v>
      </c>
      <c r="H52" s="233">
        <f t="shared" si="8"/>
        <v>45102</v>
      </c>
      <c r="I52" s="233">
        <f t="shared" si="8"/>
        <v>45103</v>
      </c>
      <c r="J52" s="270" t="str">
        <f t="shared" si="8"/>
        <v>合計</v>
      </c>
    </row>
    <row r="53" spans="2:11">
      <c r="B53" s="229">
        <f>設定!J5</f>
        <v>0</v>
      </c>
      <c r="C53" s="234"/>
      <c r="D53" s="234"/>
      <c r="E53" s="234"/>
      <c r="F53" s="234"/>
      <c r="G53" s="234"/>
      <c r="H53" s="234"/>
      <c r="I53" s="234"/>
      <c r="J53" s="271">
        <f>SUM(C53:I53)</f>
        <v>0</v>
      </c>
    </row>
    <row r="54" spans="2:11">
      <c r="B54" s="230">
        <f>設定!J6</f>
        <v>0</v>
      </c>
      <c r="C54" s="235"/>
      <c r="D54" s="235"/>
      <c r="E54" s="235"/>
      <c r="F54" s="235"/>
      <c r="G54" s="235"/>
      <c r="H54" s="235"/>
      <c r="I54" s="235"/>
      <c r="J54" s="272">
        <f t="shared" ref="J54:J62" si="9">SUM(C54:I54)</f>
        <v>0</v>
      </c>
    </row>
    <row r="55" spans="2:11">
      <c r="B55" s="231">
        <f>設定!J7</f>
        <v>0</v>
      </c>
      <c r="C55" s="236"/>
      <c r="D55" s="236"/>
      <c r="E55" s="236"/>
      <c r="F55" s="236"/>
      <c r="G55" s="236"/>
      <c r="H55" s="236"/>
      <c r="I55" s="236"/>
      <c r="J55" s="273">
        <f t="shared" si="9"/>
        <v>0</v>
      </c>
    </row>
    <row r="56" spans="2:11">
      <c r="B56" s="230">
        <f>設定!J8</f>
        <v>0</v>
      </c>
      <c r="C56" s="235"/>
      <c r="D56" s="235"/>
      <c r="E56" s="235"/>
      <c r="F56" s="235"/>
      <c r="G56" s="235"/>
      <c r="H56" s="235"/>
      <c r="I56" s="235"/>
      <c r="J56" s="272">
        <f t="shared" si="9"/>
        <v>0</v>
      </c>
    </row>
    <row r="57" spans="2:11">
      <c r="B57" s="231">
        <f>設定!J9</f>
        <v>0</v>
      </c>
      <c r="C57" s="236"/>
      <c r="D57" s="236"/>
      <c r="E57" s="236"/>
      <c r="F57" s="236"/>
      <c r="G57" s="236"/>
      <c r="H57" s="236"/>
      <c r="I57" s="236"/>
      <c r="J57" s="273">
        <f t="shared" si="9"/>
        <v>0</v>
      </c>
    </row>
    <row r="58" spans="2:11">
      <c r="B58" s="230">
        <f>設定!J10</f>
        <v>0</v>
      </c>
      <c r="C58" s="235"/>
      <c r="D58" s="235"/>
      <c r="E58" s="235"/>
      <c r="F58" s="235"/>
      <c r="G58" s="235"/>
      <c r="H58" s="235"/>
      <c r="I58" s="235"/>
      <c r="J58" s="272">
        <f t="shared" si="9"/>
        <v>0</v>
      </c>
    </row>
    <row r="59" spans="2:11">
      <c r="B59" s="229">
        <f>設定!J11</f>
        <v>0</v>
      </c>
      <c r="C59" s="234"/>
      <c r="D59" s="234"/>
      <c r="E59" s="234"/>
      <c r="F59" s="234"/>
      <c r="G59" s="234"/>
      <c r="H59" s="234"/>
      <c r="I59" s="234"/>
      <c r="J59" s="271">
        <f t="shared" si="9"/>
        <v>0</v>
      </c>
    </row>
    <row r="60" spans="2:11">
      <c r="B60" s="240">
        <f>設定!J12</f>
        <v>0</v>
      </c>
      <c r="C60" s="235"/>
      <c r="D60" s="235"/>
      <c r="E60" s="235"/>
      <c r="F60" s="235"/>
      <c r="G60" s="235"/>
      <c r="H60" s="235"/>
      <c r="I60" s="235"/>
      <c r="J60" s="274">
        <f t="shared" si="9"/>
        <v>0</v>
      </c>
    </row>
    <row r="61" spans="2:11">
      <c r="B61" s="241">
        <f>設定!J13</f>
        <v>0</v>
      </c>
      <c r="C61" s="236"/>
      <c r="D61" s="236"/>
      <c r="E61" s="236"/>
      <c r="F61" s="236"/>
      <c r="G61" s="236"/>
      <c r="H61" s="236"/>
      <c r="I61" s="236"/>
      <c r="J61" s="275">
        <f t="shared" si="9"/>
        <v>0</v>
      </c>
    </row>
    <row r="62" spans="2:11">
      <c r="B62" s="240">
        <f>設定!J14</f>
        <v>0</v>
      </c>
      <c r="C62" s="235"/>
      <c r="D62" s="235"/>
      <c r="E62" s="235"/>
      <c r="F62" s="235"/>
      <c r="G62" s="235"/>
      <c r="H62" s="235"/>
      <c r="I62" s="235"/>
      <c r="J62" s="274">
        <f t="shared" si="9"/>
        <v>0</v>
      </c>
    </row>
    <row r="63" spans="2:11" ht="19.5" thickBot="1">
      <c r="B63" s="238" t="s">
        <v>45</v>
      </c>
      <c r="C63" s="239"/>
      <c r="D63" s="239"/>
      <c r="E63" s="239"/>
      <c r="F63" s="239"/>
      <c r="G63" s="239"/>
      <c r="H63" s="239"/>
      <c r="I63" s="239"/>
      <c r="J63" s="276"/>
    </row>
    <row r="64" spans="2:11" ht="19.5" thickBot="1">
      <c r="B64" s="237" t="s">
        <v>17</v>
      </c>
      <c r="C64" s="261">
        <f>SUM(C53:C62)</f>
        <v>0</v>
      </c>
      <c r="D64" s="261">
        <f>SUM(D53:D62)</f>
        <v>0</v>
      </c>
      <c r="E64" s="261">
        <f t="shared" ref="E64:J64" si="10">SUM(E53:E62)</f>
        <v>0</v>
      </c>
      <c r="F64" s="261">
        <f>SUM(F53:F62)</f>
        <v>0</v>
      </c>
      <c r="G64" s="261">
        <f t="shared" si="10"/>
        <v>0</v>
      </c>
      <c r="H64" s="261">
        <f>SUM(H53:H62)</f>
        <v>0</v>
      </c>
      <c r="I64" s="261">
        <f t="shared" si="10"/>
        <v>0</v>
      </c>
      <c r="J64" s="262">
        <f t="shared" si="10"/>
        <v>0</v>
      </c>
    </row>
    <row r="65" spans="2:10" ht="8.25" customHeight="1" thickBot="1">
      <c r="B65" s="247">
        <v>1</v>
      </c>
      <c r="C65" s="120">
        <f>WEEKDAY(C66)</f>
        <v>3</v>
      </c>
      <c r="D65" s="120">
        <f t="shared" ref="D65:I65" si="11">WEEKDAY(D66)</f>
        <v>4</v>
      </c>
      <c r="E65" s="120">
        <f t="shared" si="11"/>
        <v>5</v>
      </c>
      <c r="F65" s="120">
        <f t="shared" si="11"/>
        <v>6</v>
      </c>
      <c r="G65" s="120">
        <f t="shared" si="11"/>
        <v>7</v>
      </c>
      <c r="H65" s="120">
        <f t="shared" si="11"/>
        <v>1</v>
      </c>
      <c r="I65" s="120">
        <f t="shared" si="11"/>
        <v>2</v>
      </c>
      <c r="J65" s="277"/>
    </row>
    <row r="66" spans="2:10" ht="21.75">
      <c r="B66" s="252" t="s">
        <v>51</v>
      </c>
      <c r="C66" s="259">
        <f>I51+1</f>
        <v>45104</v>
      </c>
      <c r="D66" s="259">
        <f t="shared" ref="D66:I66" si="12">C66+1</f>
        <v>45105</v>
      </c>
      <c r="E66" s="259">
        <f t="shared" si="12"/>
        <v>45106</v>
      </c>
      <c r="F66" s="259">
        <f t="shared" si="12"/>
        <v>45107</v>
      </c>
      <c r="G66" s="259">
        <f t="shared" si="12"/>
        <v>45108</v>
      </c>
      <c r="H66" s="259">
        <f t="shared" si="12"/>
        <v>45109</v>
      </c>
      <c r="I66" s="259">
        <f t="shared" si="12"/>
        <v>45110</v>
      </c>
      <c r="J66" s="269" t="s">
        <v>17</v>
      </c>
    </row>
    <row r="67" spans="2:10" ht="19.5" thickBot="1">
      <c r="B67" s="228" t="s">
        <v>50</v>
      </c>
      <c r="C67" s="260">
        <f t="shared" ref="C67:J67" si="13">C66</f>
        <v>45104</v>
      </c>
      <c r="D67" s="260">
        <f t="shared" si="13"/>
        <v>45105</v>
      </c>
      <c r="E67" s="260">
        <f t="shared" si="13"/>
        <v>45106</v>
      </c>
      <c r="F67" s="260">
        <f t="shared" si="13"/>
        <v>45107</v>
      </c>
      <c r="G67" s="260">
        <f t="shared" si="13"/>
        <v>45108</v>
      </c>
      <c r="H67" s="260">
        <f t="shared" si="13"/>
        <v>45109</v>
      </c>
      <c r="I67" s="260">
        <f t="shared" si="13"/>
        <v>45110</v>
      </c>
      <c r="J67" s="270" t="str">
        <f t="shared" si="13"/>
        <v>合計</v>
      </c>
    </row>
    <row r="68" spans="2:10">
      <c r="B68" s="229">
        <f>設定!J5</f>
        <v>0</v>
      </c>
      <c r="C68" s="234"/>
      <c r="D68" s="234"/>
      <c r="E68" s="234"/>
      <c r="F68" s="234"/>
      <c r="G68" s="234"/>
      <c r="H68" s="234"/>
      <c r="I68" s="234"/>
      <c r="J68" s="271">
        <f>SUM(C68:I68)</f>
        <v>0</v>
      </c>
    </row>
    <row r="69" spans="2:10">
      <c r="B69" s="230">
        <f>設定!J6</f>
        <v>0</v>
      </c>
      <c r="C69" s="235"/>
      <c r="D69" s="235"/>
      <c r="E69" s="235"/>
      <c r="F69" s="235"/>
      <c r="G69" s="235"/>
      <c r="H69" s="235"/>
      <c r="I69" s="235"/>
      <c r="J69" s="272">
        <f t="shared" ref="J69:J77" si="14">SUM(C69:I69)</f>
        <v>0</v>
      </c>
    </row>
    <row r="70" spans="2:10">
      <c r="B70" s="231">
        <f>設定!J7</f>
        <v>0</v>
      </c>
      <c r="C70" s="236"/>
      <c r="D70" s="236"/>
      <c r="E70" s="236"/>
      <c r="F70" s="236"/>
      <c r="G70" s="236"/>
      <c r="H70" s="236"/>
      <c r="I70" s="236"/>
      <c r="J70" s="273">
        <f t="shared" si="14"/>
        <v>0</v>
      </c>
    </row>
    <row r="71" spans="2:10">
      <c r="B71" s="230">
        <f>設定!J8</f>
        <v>0</v>
      </c>
      <c r="C71" s="235"/>
      <c r="D71" s="235"/>
      <c r="E71" s="235"/>
      <c r="F71" s="235"/>
      <c r="G71" s="235"/>
      <c r="H71" s="235"/>
      <c r="I71" s="235"/>
      <c r="J71" s="272">
        <f t="shared" si="14"/>
        <v>0</v>
      </c>
    </row>
    <row r="72" spans="2:10">
      <c r="B72" s="231">
        <f>設定!J9</f>
        <v>0</v>
      </c>
      <c r="C72" s="236"/>
      <c r="D72" s="236"/>
      <c r="E72" s="236"/>
      <c r="F72" s="236"/>
      <c r="G72" s="236"/>
      <c r="H72" s="236"/>
      <c r="I72" s="236"/>
      <c r="J72" s="273">
        <f t="shared" si="14"/>
        <v>0</v>
      </c>
    </row>
    <row r="73" spans="2:10">
      <c r="B73" s="230">
        <f>設定!J10</f>
        <v>0</v>
      </c>
      <c r="C73" s="235"/>
      <c r="D73" s="235"/>
      <c r="E73" s="235"/>
      <c r="F73" s="235"/>
      <c r="G73" s="235"/>
      <c r="H73" s="235"/>
      <c r="I73" s="235"/>
      <c r="J73" s="272">
        <f t="shared" si="14"/>
        <v>0</v>
      </c>
    </row>
    <row r="74" spans="2:10">
      <c r="B74" s="229">
        <f>設定!J11</f>
        <v>0</v>
      </c>
      <c r="C74" s="234"/>
      <c r="D74" s="234"/>
      <c r="E74" s="234"/>
      <c r="F74" s="234"/>
      <c r="G74" s="234"/>
      <c r="H74" s="234"/>
      <c r="I74" s="234"/>
      <c r="J74" s="271">
        <f t="shared" si="14"/>
        <v>0</v>
      </c>
    </row>
    <row r="75" spans="2:10">
      <c r="B75" s="240">
        <f>設定!J12</f>
        <v>0</v>
      </c>
      <c r="C75" s="235"/>
      <c r="D75" s="235"/>
      <c r="E75" s="235"/>
      <c r="F75" s="235"/>
      <c r="G75" s="235"/>
      <c r="H75" s="235"/>
      <c r="I75" s="235"/>
      <c r="J75" s="274">
        <f t="shared" si="14"/>
        <v>0</v>
      </c>
    </row>
    <row r="76" spans="2:10">
      <c r="B76" s="241">
        <f>設定!J13</f>
        <v>0</v>
      </c>
      <c r="C76" s="236"/>
      <c r="D76" s="236"/>
      <c r="E76" s="236"/>
      <c r="F76" s="236"/>
      <c r="G76" s="236"/>
      <c r="H76" s="236"/>
      <c r="I76" s="236"/>
      <c r="J76" s="275">
        <f t="shared" si="14"/>
        <v>0</v>
      </c>
    </row>
    <row r="77" spans="2:10">
      <c r="B77" s="240">
        <f>設定!J14</f>
        <v>0</v>
      </c>
      <c r="C77" s="235"/>
      <c r="D77" s="235"/>
      <c r="E77" s="235"/>
      <c r="F77" s="235"/>
      <c r="G77" s="235"/>
      <c r="H77" s="235"/>
      <c r="I77" s="235"/>
      <c r="J77" s="274">
        <f t="shared" si="14"/>
        <v>0</v>
      </c>
    </row>
    <row r="78" spans="2:10" ht="19.5" thickBot="1">
      <c r="B78" s="238" t="s">
        <v>45</v>
      </c>
      <c r="C78" s="239"/>
      <c r="D78" s="239"/>
      <c r="E78" s="239"/>
      <c r="F78" s="239"/>
      <c r="G78" s="239"/>
      <c r="H78" s="239"/>
      <c r="I78" s="239"/>
      <c r="J78" s="276"/>
    </row>
    <row r="79" spans="2:10" ht="19.5" thickBot="1">
      <c r="B79" s="237" t="s">
        <v>17</v>
      </c>
      <c r="C79" s="261">
        <f>SUM(C68:C77)</f>
        <v>0</v>
      </c>
      <c r="D79" s="261">
        <f t="shared" ref="D79:J79" si="15">SUM(D68:D77)</f>
        <v>0</v>
      </c>
      <c r="E79" s="261">
        <f t="shared" si="15"/>
        <v>0</v>
      </c>
      <c r="F79" s="261">
        <f t="shared" si="15"/>
        <v>0</v>
      </c>
      <c r="G79" s="261">
        <f t="shared" si="15"/>
        <v>0</v>
      </c>
      <c r="H79" s="261">
        <f t="shared" si="15"/>
        <v>0</v>
      </c>
      <c r="I79" s="261">
        <f t="shared" si="15"/>
        <v>0</v>
      </c>
      <c r="J79" s="262">
        <f t="shared" si="15"/>
        <v>0</v>
      </c>
    </row>
    <row r="80" spans="2:10" ht="7.5" customHeight="1" thickBot="1">
      <c r="B80" s="247">
        <v>1</v>
      </c>
      <c r="C80" s="120">
        <f>WEEKDAY(C81)</f>
        <v>3</v>
      </c>
      <c r="D80" s="120">
        <f t="shared" ref="D80:I80" si="16">WEEKDAY(D81)</f>
        <v>4</v>
      </c>
      <c r="E80" s="120">
        <f t="shared" si="16"/>
        <v>5</v>
      </c>
      <c r="F80" s="120">
        <f t="shared" si="16"/>
        <v>6</v>
      </c>
      <c r="G80" s="120">
        <f t="shared" si="16"/>
        <v>7</v>
      </c>
      <c r="H80" s="120">
        <f t="shared" si="16"/>
        <v>1</v>
      </c>
      <c r="I80" s="120">
        <f t="shared" si="16"/>
        <v>2</v>
      </c>
      <c r="J80" s="277"/>
    </row>
    <row r="81" spans="2:10" ht="21.75">
      <c r="B81" s="252" t="s">
        <v>51</v>
      </c>
      <c r="C81" s="259">
        <f>I66+1</f>
        <v>45111</v>
      </c>
      <c r="D81" s="259">
        <f t="shared" ref="D81:I81" si="17">C81+1</f>
        <v>45112</v>
      </c>
      <c r="E81" s="259">
        <f t="shared" si="17"/>
        <v>45113</v>
      </c>
      <c r="F81" s="259">
        <f t="shared" si="17"/>
        <v>45114</v>
      </c>
      <c r="G81" s="259">
        <f t="shared" si="17"/>
        <v>45115</v>
      </c>
      <c r="H81" s="259">
        <f t="shared" si="17"/>
        <v>45116</v>
      </c>
      <c r="I81" s="259">
        <f t="shared" si="17"/>
        <v>45117</v>
      </c>
      <c r="J81" s="269" t="s">
        <v>17</v>
      </c>
    </row>
    <row r="82" spans="2:10" ht="19.5" thickBot="1">
      <c r="B82" s="228" t="s">
        <v>50</v>
      </c>
      <c r="C82" s="260">
        <f t="shared" ref="C82:J82" si="18">C81</f>
        <v>45111</v>
      </c>
      <c r="D82" s="260">
        <f t="shared" si="18"/>
        <v>45112</v>
      </c>
      <c r="E82" s="260">
        <f t="shared" si="18"/>
        <v>45113</v>
      </c>
      <c r="F82" s="260">
        <f t="shared" si="18"/>
        <v>45114</v>
      </c>
      <c r="G82" s="260">
        <f t="shared" si="18"/>
        <v>45115</v>
      </c>
      <c r="H82" s="260">
        <f t="shared" si="18"/>
        <v>45116</v>
      </c>
      <c r="I82" s="260">
        <f t="shared" si="18"/>
        <v>45117</v>
      </c>
      <c r="J82" s="270" t="str">
        <f t="shared" si="18"/>
        <v>合計</v>
      </c>
    </row>
    <row r="83" spans="2:10">
      <c r="B83" s="229">
        <f>設定!J5</f>
        <v>0</v>
      </c>
      <c r="C83" s="234"/>
      <c r="D83" s="234"/>
      <c r="E83" s="234"/>
      <c r="F83" s="234"/>
      <c r="G83" s="234"/>
      <c r="H83" s="234"/>
      <c r="I83" s="234"/>
      <c r="J83" s="271">
        <f>SUM(C83:I83)</f>
        <v>0</v>
      </c>
    </row>
    <row r="84" spans="2:10">
      <c r="B84" s="230">
        <f>設定!J6</f>
        <v>0</v>
      </c>
      <c r="C84" s="235"/>
      <c r="D84" s="235"/>
      <c r="E84" s="235"/>
      <c r="F84" s="235"/>
      <c r="G84" s="235"/>
      <c r="H84" s="235"/>
      <c r="I84" s="235"/>
      <c r="J84" s="272">
        <f t="shared" ref="J84:J92" si="19">SUM(C84:I84)</f>
        <v>0</v>
      </c>
    </row>
    <row r="85" spans="2:10">
      <c r="B85" s="231">
        <f>設定!J7</f>
        <v>0</v>
      </c>
      <c r="C85" s="236"/>
      <c r="D85" s="236"/>
      <c r="E85" s="236"/>
      <c r="F85" s="236"/>
      <c r="G85" s="236"/>
      <c r="H85" s="236"/>
      <c r="I85" s="236"/>
      <c r="J85" s="273">
        <f t="shared" si="19"/>
        <v>0</v>
      </c>
    </row>
    <row r="86" spans="2:10">
      <c r="B86" s="230">
        <f>設定!J8</f>
        <v>0</v>
      </c>
      <c r="C86" s="235"/>
      <c r="D86" s="235"/>
      <c r="E86" s="235"/>
      <c r="F86" s="235"/>
      <c r="G86" s="235"/>
      <c r="H86" s="235"/>
      <c r="I86" s="235"/>
      <c r="J86" s="272">
        <f t="shared" si="19"/>
        <v>0</v>
      </c>
    </row>
    <row r="87" spans="2:10">
      <c r="B87" s="231">
        <f>設定!J9</f>
        <v>0</v>
      </c>
      <c r="C87" s="236"/>
      <c r="D87" s="236"/>
      <c r="E87" s="236"/>
      <c r="F87" s="236"/>
      <c r="G87" s="236"/>
      <c r="H87" s="236"/>
      <c r="I87" s="236"/>
      <c r="J87" s="273">
        <f t="shared" si="19"/>
        <v>0</v>
      </c>
    </row>
    <row r="88" spans="2:10">
      <c r="B88" s="230">
        <f>設定!J10</f>
        <v>0</v>
      </c>
      <c r="C88" s="235"/>
      <c r="D88" s="235"/>
      <c r="E88" s="235"/>
      <c r="F88" s="235"/>
      <c r="G88" s="235"/>
      <c r="H88" s="235"/>
      <c r="I88" s="235"/>
      <c r="J88" s="272">
        <f t="shared" si="19"/>
        <v>0</v>
      </c>
    </row>
    <row r="89" spans="2:10">
      <c r="B89" s="229">
        <f>設定!J11</f>
        <v>0</v>
      </c>
      <c r="C89" s="234"/>
      <c r="D89" s="234"/>
      <c r="E89" s="234"/>
      <c r="F89" s="234"/>
      <c r="G89" s="234"/>
      <c r="H89" s="234"/>
      <c r="I89" s="234"/>
      <c r="J89" s="271">
        <f t="shared" si="19"/>
        <v>0</v>
      </c>
    </row>
    <row r="90" spans="2:10">
      <c r="B90" s="240">
        <f>設定!J12</f>
        <v>0</v>
      </c>
      <c r="C90" s="235"/>
      <c r="D90" s="235"/>
      <c r="E90" s="235"/>
      <c r="F90" s="235"/>
      <c r="G90" s="235"/>
      <c r="H90" s="235"/>
      <c r="I90" s="235"/>
      <c r="J90" s="274">
        <f t="shared" si="19"/>
        <v>0</v>
      </c>
    </row>
    <row r="91" spans="2:10">
      <c r="B91" s="241">
        <f>設定!J13</f>
        <v>0</v>
      </c>
      <c r="C91" s="236"/>
      <c r="D91" s="236"/>
      <c r="E91" s="236"/>
      <c r="F91" s="236"/>
      <c r="G91" s="236"/>
      <c r="H91" s="236"/>
      <c r="I91" s="236"/>
      <c r="J91" s="275">
        <f t="shared" si="19"/>
        <v>0</v>
      </c>
    </row>
    <row r="92" spans="2:10">
      <c r="B92" s="240">
        <f>設定!J14</f>
        <v>0</v>
      </c>
      <c r="C92" s="235"/>
      <c r="D92" s="235"/>
      <c r="E92" s="235"/>
      <c r="F92" s="235"/>
      <c r="G92" s="235"/>
      <c r="H92" s="235"/>
      <c r="I92" s="235"/>
      <c r="J92" s="274">
        <f t="shared" si="19"/>
        <v>0</v>
      </c>
    </row>
    <row r="93" spans="2:10" ht="19.5" thickBot="1">
      <c r="B93" s="238" t="s">
        <v>45</v>
      </c>
      <c r="C93" s="239"/>
      <c r="D93" s="239"/>
      <c r="E93" s="239"/>
      <c r="F93" s="239"/>
      <c r="G93" s="239"/>
      <c r="H93" s="239"/>
      <c r="I93" s="239"/>
      <c r="J93" s="276"/>
    </row>
    <row r="94" spans="2:10" ht="19.5" thickBot="1">
      <c r="B94" s="237" t="s">
        <v>17</v>
      </c>
      <c r="C94" s="261">
        <f>SUM(C83:C92)</f>
        <v>0</v>
      </c>
      <c r="D94" s="261">
        <f t="shared" ref="D94:J94" si="20">SUM(D83:D92)</f>
        <v>0</v>
      </c>
      <c r="E94" s="261">
        <f t="shared" si="20"/>
        <v>0</v>
      </c>
      <c r="F94" s="261">
        <f t="shared" si="20"/>
        <v>0</v>
      </c>
      <c r="G94" s="261">
        <f t="shared" si="20"/>
        <v>0</v>
      </c>
      <c r="H94" s="261">
        <f t="shared" si="20"/>
        <v>0</v>
      </c>
      <c r="I94" s="261">
        <f t="shared" si="20"/>
        <v>0</v>
      </c>
      <c r="J94" s="262">
        <f t="shared" si="20"/>
        <v>0</v>
      </c>
    </row>
    <row r="95" spans="2:10" ht="8.25" customHeight="1" thickBot="1">
      <c r="B95" s="247">
        <v>1</v>
      </c>
      <c r="C95" s="120">
        <f>WEEKDAY(C96)</f>
        <v>3</v>
      </c>
      <c r="D95" s="120">
        <f t="shared" ref="D95:I95" si="21">WEEKDAY(D96)</f>
        <v>4</v>
      </c>
      <c r="E95" s="120">
        <f t="shared" si="21"/>
        <v>5</v>
      </c>
      <c r="F95" s="120">
        <f t="shared" si="21"/>
        <v>6</v>
      </c>
      <c r="G95" s="120">
        <f t="shared" si="21"/>
        <v>7</v>
      </c>
      <c r="H95" s="120">
        <f t="shared" si="21"/>
        <v>1</v>
      </c>
      <c r="I95" s="120">
        <f t="shared" si="21"/>
        <v>2</v>
      </c>
      <c r="J95" s="277"/>
    </row>
    <row r="96" spans="2:10" ht="21.75">
      <c r="B96" s="252" t="s">
        <v>51</v>
      </c>
      <c r="C96" s="259">
        <f>I81+1</f>
        <v>45118</v>
      </c>
      <c r="D96" s="259">
        <f t="shared" ref="D96:I96" si="22">C96+1</f>
        <v>45119</v>
      </c>
      <c r="E96" s="259">
        <f t="shared" si="22"/>
        <v>45120</v>
      </c>
      <c r="F96" s="259">
        <f t="shared" si="22"/>
        <v>45121</v>
      </c>
      <c r="G96" s="259">
        <f t="shared" si="22"/>
        <v>45122</v>
      </c>
      <c r="H96" s="259">
        <f t="shared" si="22"/>
        <v>45123</v>
      </c>
      <c r="I96" s="259">
        <f t="shared" si="22"/>
        <v>45124</v>
      </c>
      <c r="J96" s="269" t="s">
        <v>17</v>
      </c>
    </row>
    <row r="97" spans="2:10" ht="19.5" thickBot="1">
      <c r="B97" s="228" t="s">
        <v>50</v>
      </c>
      <c r="C97" s="260">
        <f t="shared" ref="C97:J97" si="23">C96</f>
        <v>45118</v>
      </c>
      <c r="D97" s="260">
        <f t="shared" si="23"/>
        <v>45119</v>
      </c>
      <c r="E97" s="260">
        <f t="shared" si="23"/>
        <v>45120</v>
      </c>
      <c r="F97" s="260">
        <f t="shared" si="23"/>
        <v>45121</v>
      </c>
      <c r="G97" s="260">
        <f t="shared" si="23"/>
        <v>45122</v>
      </c>
      <c r="H97" s="260">
        <f t="shared" si="23"/>
        <v>45123</v>
      </c>
      <c r="I97" s="260">
        <f t="shared" si="23"/>
        <v>45124</v>
      </c>
      <c r="J97" s="270" t="str">
        <f t="shared" si="23"/>
        <v>合計</v>
      </c>
    </row>
    <row r="98" spans="2:10">
      <c r="B98" s="229">
        <f>設定!J5</f>
        <v>0</v>
      </c>
      <c r="C98" s="234"/>
      <c r="D98" s="234"/>
      <c r="E98" s="234"/>
      <c r="F98" s="234"/>
      <c r="G98" s="234"/>
      <c r="H98" s="234"/>
      <c r="I98" s="234"/>
      <c r="J98" s="271">
        <f>SUM(C98:I98)</f>
        <v>0</v>
      </c>
    </row>
    <row r="99" spans="2:10">
      <c r="B99" s="230">
        <f>設定!J6</f>
        <v>0</v>
      </c>
      <c r="C99" s="235"/>
      <c r="D99" s="235"/>
      <c r="E99" s="235"/>
      <c r="F99" s="235"/>
      <c r="G99" s="235"/>
      <c r="H99" s="235"/>
      <c r="I99" s="235"/>
      <c r="J99" s="272">
        <f t="shared" ref="J99:J107" si="24">SUM(C99:I99)</f>
        <v>0</v>
      </c>
    </row>
    <row r="100" spans="2:10">
      <c r="B100" s="231">
        <f>設定!J7</f>
        <v>0</v>
      </c>
      <c r="C100" s="236"/>
      <c r="D100" s="236"/>
      <c r="E100" s="236"/>
      <c r="F100" s="236"/>
      <c r="G100" s="236"/>
      <c r="H100" s="236"/>
      <c r="I100" s="236"/>
      <c r="J100" s="273">
        <f t="shared" si="24"/>
        <v>0</v>
      </c>
    </row>
    <row r="101" spans="2:10">
      <c r="B101" s="230">
        <f>設定!J8</f>
        <v>0</v>
      </c>
      <c r="C101" s="235"/>
      <c r="D101" s="235"/>
      <c r="E101" s="235"/>
      <c r="F101" s="235"/>
      <c r="G101" s="235"/>
      <c r="H101" s="235"/>
      <c r="I101" s="235"/>
      <c r="J101" s="272">
        <f t="shared" si="24"/>
        <v>0</v>
      </c>
    </row>
    <row r="102" spans="2:10">
      <c r="B102" s="231">
        <f>設定!J9</f>
        <v>0</v>
      </c>
      <c r="C102" s="236"/>
      <c r="D102" s="236"/>
      <c r="E102" s="236"/>
      <c r="F102" s="236"/>
      <c r="G102" s="236"/>
      <c r="H102" s="236"/>
      <c r="I102" s="236"/>
      <c r="J102" s="273">
        <f t="shared" si="24"/>
        <v>0</v>
      </c>
    </row>
    <row r="103" spans="2:10">
      <c r="B103" s="230">
        <f>設定!J10</f>
        <v>0</v>
      </c>
      <c r="C103" s="235"/>
      <c r="D103" s="235"/>
      <c r="E103" s="235"/>
      <c r="F103" s="235"/>
      <c r="G103" s="235"/>
      <c r="H103" s="235"/>
      <c r="I103" s="235"/>
      <c r="J103" s="272">
        <f t="shared" si="24"/>
        <v>0</v>
      </c>
    </row>
    <row r="104" spans="2:10">
      <c r="B104" s="229">
        <f>設定!J11</f>
        <v>0</v>
      </c>
      <c r="C104" s="234"/>
      <c r="D104" s="234"/>
      <c r="E104" s="234"/>
      <c r="F104" s="234"/>
      <c r="G104" s="234"/>
      <c r="H104" s="234"/>
      <c r="I104" s="234"/>
      <c r="J104" s="271">
        <f t="shared" si="24"/>
        <v>0</v>
      </c>
    </row>
    <row r="105" spans="2:10">
      <c r="B105" s="240">
        <f>設定!J12</f>
        <v>0</v>
      </c>
      <c r="C105" s="235"/>
      <c r="D105" s="235"/>
      <c r="E105" s="235"/>
      <c r="F105" s="235"/>
      <c r="G105" s="235"/>
      <c r="H105" s="235"/>
      <c r="I105" s="235"/>
      <c r="J105" s="274">
        <f t="shared" si="24"/>
        <v>0</v>
      </c>
    </row>
    <row r="106" spans="2:10">
      <c r="B106" s="241">
        <f>設定!J13</f>
        <v>0</v>
      </c>
      <c r="C106" s="236"/>
      <c r="D106" s="236"/>
      <c r="E106" s="236"/>
      <c r="F106" s="236"/>
      <c r="G106" s="236"/>
      <c r="H106" s="236"/>
      <c r="I106" s="236"/>
      <c r="J106" s="275">
        <f t="shared" si="24"/>
        <v>0</v>
      </c>
    </row>
    <row r="107" spans="2:10">
      <c r="B107" s="240">
        <f>設定!J14</f>
        <v>0</v>
      </c>
      <c r="C107" s="235"/>
      <c r="D107" s="235"/>
      <c r="E107" s="235"/>
      <c r="F107" s="235"/>
      <c r="G107" s="235"/>
      <c r="H107" s="235"/>
      <c r="I107" s="235"/>
      <c r="J107" s="274">
        <f t="shared" si="24"/>
        <v>0</v>
      </c>
    </row>
    <row r="108" spans="2:10" ht="19.5" thickBot="1">
      <c r="B108" s="238" t="s">
        <v>45</v>
      </c>
      <c r="C108" s="239"/>
      <c r="D108" s="239"/>
      <c r="E108" s="239"/>
      <c r="F108" s="239"/>
      <c r="G108" s="239"/>
      <c r="H108" s="239"/>
      <c r="I108" s="239"/>
      <c r="J108" s="276"/>
    </row>
    <row r="109" spans="2:10" ht="19.5" thickBot="1">
      <c r="B109" s="237" t="s">
        <v>17</v>
      </c>
      <c r="C109" s="261">
        <f>SUM(C98:C107)</f>
        <v>0</v>
      </c>
      <c r="D109" s="261">
        <f t="shared" ref="D109:J109" si="25">SUM(D98:D107)</f>
        <v>0</v>
      </c>
      <c r="E109" s="261">
        <f t="shared" si="25"/>
        <v>0</v>
      </c>
      <c r="F109" s="261">
        <f t="shared" si="25"/>
        <v>0</v>
      </c>
      <c r="G109" s="261">
        <f t="shared" si="25"/>
        <v>0</v>
      </c>
      <c r="H109" s="261">
        <f t="shared" si="25"/>
        <v>0</v>
      </c>
      <c r="I109" s="261">
        <f t="shared" si="25"/>
        <v>0</v>
      </c>
      <c r="J109" s="262">
        <f t="shared" si="25"/>
        <v>0</v>
      </c>
    </row>
    <row r="110" spans="2:10" ht="8.25" customHeight="1" thickBot="1">
      <c r="B110" s="247">
        <v>1</v>
      </c>
      <c r="C110" s="120">
        <f>WEEKDAY(C111)</f>
        <v>3</v>
      </c>
      <c r="D110" s="120">
        <f t="shared" ref="D110:E110" si="26">WEEKDAY(D111)</f>
        <v>4</v>
      </c>
      <c r="E110" s="120">
        <f t="shared" si="26"/>
        <v>7</v>
      </c>
      <c r="F110" s="120"/>
      <c r="G110" s="120"/>
      <c r="H110" s="120"/>
      <c r="I110" s="120"/>
      <c r="J110" s="277"/>
    </row>
    <row r="111" spans="2:10" ht="21.75">
      <c r="B111" s="252" t="s">
        <v>51</v>
      </c>
      <c r="C111" s="259">
        <f>I96+1</f>
        <v>45125</v>
      </c>
      <c r="D111" s="259">
        <f t="shared" ref="D111" si="27">C111+1</f>
        <v>45126</v>
      </c>
      <c r="E111" s="259"/>
      <c r="F111" s="259"/>
      <c r="G111" s="259"/>
      <c r="H111" s="259"/>
      <c r="I111" s="259"/>
      <c r="J111" s="269" t="s">
        <v>17</v>
      </c>
    </row>
    <row r="112" spans="2:10" ht="19.5" thickBot="1">
      <c r="B112" s="228" t="s">
        <v>50</v>
      </c>
      <c r="C112" s="260">
        <f t="shared" ref="C112:D112" si="28">C111</f>
        <v>45125</v>
      </c>
      <c r="D112" s="260">
        <f t="shared" si="28"/>
        <v>45126</v>
      </c>
      <c r="E112" s="260"/>
      <c r="F112" s="260"/>
      <c r="G112" s="260"/>
      <c r="H112" s="260"/>
      <c r="I112" s="260"/>
      <c r="J112" s="270" t="str">
        <f t="shared" ref="J112" si="29">J111</f>
        <v>合計</v>
      </c>
    </row>
    <row r="113" spans="2:10">
      <c r="B113" s="229">
        <f>設定!J5</f>
        <v>0</v>
      </c>
      <c r="C113" s="234"/>
      <c r="D113" s="234"/>
      <c r="E113" s="234"/>
      <c r="F113" s="234"/>
      <c r="G113" s="234"/>
      <c r="H113" s="234"/>
      <c r="I113" s="234"/>
      <c r="J113" s="271">
        <f>SUM(C113:I113)</f>
        <v>0</v>
      </c>
    </row>
    <row r="114" spans="2:10">
      <c r="B114" s="230">
        <f>設定!J6</f>
        <v>0</v>
      </c>
      <c r="C114" s="235"/>
      <c r="D114" s="235"/>
      <c r="E114" s="235"/>
      <c r="F114" s="235"/>
      <c r="G114" s="235"/>
      <c r="H114" s="235"/>
      <c r="I114" s="235"/>
      <c r="J114" s="272">
        <f t="shared" ref="J114:J122" si="30">SUM(C114:I114)</f>
        <v>0</v>
      </c>
    </row>
    <row r="115" spans="2:10">
      <c r="B115" s="231">
        <f>設定!J7</f>
        <v>0</v>
      </c>
      <c r="C115" s="236"/>
      <c r="D115" s="236"/>
      <c r="E115" s="236"/>
      <c r="F115" s="236"/>
      <c r="G115" s="236"/>
      <c r="H115" s="236"/>
      <c r="I115" s="236"/>
      <c r="J115" s="273">
        <f t="shared" si="30"/>
        <v>0</v>
      </c>
    </row>
    <row r="116" spans="2:10">
      <c r="B116" s="230">
        <f>設定!J8</f>
        <v>0</v>
      </c>
      <c r="C116" s="235"/>
      <c r="D116" s="235"/>
      <c r="E116" s="235"/>
      <c r="F116" s="235"/>
      <c r="G116" s="235"/>
      <c r="H116" s="235"/>
      <c r="I116" s="235"/>
      <c r="J116" s="272">
        <f t="shared" si="30"/>
        <v>0</v>
      </c>
    </row>
    <row r="117" spans="2:10">
      <c r="B117" s="231">
        <f>設定!J9</f>
        <v>0</v>
      </c>
      <c r="C117" s="236"/>
      <c r="D117" s="236"/>
      <c r="E117" s="236"/>
      <c r="F117" s="236"/>
      <c r="G117" s="236"/>
      <c r="H117" s="236"/>
      <c r="I117" s="236"/>
      <c r="J117" s="273">
        <f t="shared" si="30"/>
        <v>0</v>
      </c>
    </row>
    <row r="118" spans="2:10">
      <c r="B118" s="230">
        <f>設定!J10</f>
        <v>0</v>
      </c>
      <c r="C118" s="235"/>
      <c r="D118" s="235"/>
      <c r="E118" s="235"/>
      <c r="F118" s="235"/>
      <c r="G118" s="235"/>
      <c r="H118" s="235"/>
      <c r="I118" s="235"/>
      <c r="J118" s="272">
        <f t="shared" si="30"/>
        <v>0</v>
      </c>
    </row>
    <row r="119" spans="2:10">
      <c r="B119" s="229">
        <f>設定!J11</f>
        <v>0</v>
      </c>
      <c r="C119" s="234"/>
      <c r="D119" s="234"/>
      <c r="E119" s="234"/>
      <c r="F119" s="234"/>
      <c r="G119" s="234"/>
      <c r="H119" s="234"/>
      <c r="I119" s="234"/>
      <c r="J119" s="271">
        <f t="shared" si="30"/>
        <v>0</v>
      </c>
    </row>
    <row r="120" spans="2:10">
      <c r="B120" s="240">
        <f>設定!J12</f>
        <v>0</v>
      </c>
      <c r="C120" s="235"/>
      <c r="D120" s="235"/>
      <c r="E120" s="235"/>
      <c r="F120" s="235"/>
      <c r="G120" s="235"/>
      <c r="H120" s="235"/>
      <c r="I120" s="235"/>
      <c r="J120" s="274">
        <f t="shared" si="30"/>
        <v>0</v>
      </c>
    </row>
    <row r="121" spans="2:10">
      <c r="B121" s="241">
        <f>設定!J13</f>
        <v>0</v>
      </c>
      <c r="C121" s="236"/>
      <c r="D121" s="236"/>
      <c r="E121" s="236"/>
      <c r="F121" s="236"/>
      <c r="G121" s="236"/>
      <c r="H121" s="236"/>
      <c r="I121" s="236"/>
      <c r="J121" s="275">
        <f t="shared" si="30"/>
        <v>0</v>
      </c>
    </row>
    <row r="122" spans="2:10">
      <c r="B122" s="240">
        <f>設定!J14</f>
        <v>0</v>
      </c>
      <c r="C122" s="235"/>
      <c r="D122" s="235"/>
      <c r="E122" s="235"/>
      <c r="F122" s="235"/>
      <c r="G122" s="235"/>
      <c r="H122" s="235"/>
      <c r="I122" s="235"/>
      <c r="J122" s="274">
        <f t="shared" si="30"/>
        <v>0</v>
      </c>
    </row>
    <row r="123" spans="2:10" ht="19.5" thickBot="1">
      <c r="B123" s="238" t="s">
        <v>45</v>
      </c>
      <c r="C123" s="239"/>
      <c r="D123" s="239"/>
      <c r="E123" s="239"/>
      <c r="F123" s="239"/>
      <c r="G123" s="239"/>
      <c r="H123" s="239"/>
      <c r="I123" s="239"/>
      <c r="J123" s="276"/>
    </row>
    <row r="124" spans="2:10" ht="19.5" thickBot="1">
      <c r="B124" s="237" t="s">
        <v>17</v>
      </c>
      <c r="C124" s="261">
        <f>SUM(C113:C122)</f>
        <v>0</v>
      </c>
      <c r="D124" s="261">
        <f t="shared" ref="D124:J124" si="31">SUM(D113:D122)</f>
        <v>0</v>
      </c>
      <c r="E124" s="261">
        <f t="shared" si="31"/>
        <v>0</v>
      </c>
      <c r="F124" s="261">
        <f t="shared" si="31"/>
        <v>0</v>
      </c>
      <c r="G124" s="261">
        <f t="shared" si="31"/>
        <v>0</v>
      </c>
      <c r="H124" s="261">
        <f t="shared" si="31"/>
        <v>0</v>
      </c>
      <c r="I124" s="261">
        <f t="shared" si="31"/>
        <v>0</v>
      </c>
      <c r="J124" s="262">
        <f t="shared" si="31"/>
        <v>0</v>
      </c>
    </row>
  </sheetData>
  <sheetProtection selectLockedCells="1" autoFilter="0"/>
  <autoFilter ref="B51:J124" xr:uid="{E12D2844-317F-F04B-91AA-24B1507444E2}"/>
  <mergeCells count="11">
    <mergeCell ref="C32:D32"/>
    <mergeCell ref="B34:D34"/>
    <mergeCell ref="B35:D36"/>
    <mergeCell ref="F38:K38"/>
    <mergeCell ref="B4:C4"/>
    <mergeCell ref="D4:E4"/>
    <mergeCell ref="F4:G4"/>
    <mergeCell ref="H4:I4"/>
    <mergeCell ref="J4:K4"/>
    <mergeCell ref="B18:D18"/>
    <mergeCell ref="F18:K18"/>
  </mergeCells>
  <phoneticPr fontId="1"/>
  <conditionalFormatting sqref="D37:D42 D44:D49">
    <cfRule type="cellIs" dxfId="210" priority="65" operator="equal">
      <formula>0</formula>
    </cfRule>
  </conditionalFormatting>
  <conditionalFormatting sqref="D20:D29">
    <cfRule type="cellIs" dxfId="209" priority="64" operator="equal">
      <formula>0</formula>
    </cfRule>
  </conditionalFormatting>
  <conditionalFormatting sqref="E19">
    <cfRule type="cellIs" dxfId="208" priority="63" operator="equal">
      <formula>0</formula>
    </cfRule>
  </conditionalFormatting>
  <conditionalFormatting sqref="B613">
    <cfRule type="expression" dxfId="207" priority="57">
      <formula>$C612=1</formula>
    </cfRule>
  </conditionalFormatting>
  <conditionalFormatting sqref="C64:J64">
    <cfRule type="cellIs" dxfId="206" priority="30" operator="equal">
      <formula>0</formula>
    </cfRule>
    <cfRule type="cellIs" dxfId="205" priority="31" operator="equal">
      <formula>0</formula>
    </cfRule>
  </conditionalFormatting>
  <conditionalFormatting sqref="C51:J52">
    <cfRule type="expression" dxfId="204" priority="27">
      <formula>C$50=1</formula>
    </cfRule>
    <cfRule type="expression" dxfId="203" priority="28">
      <formula>C$50=7</formula>
    </cfRule>
    <cfRule type="expression" dxfId="202" priority="29">
      <formula>COUNTIF(祝日,C$51)=1</formula>
    </cfRule>
  </conditionalFormatting>
  <conditionalFormatting sqref="J53:J62">
    <cfRule type="cellIs" dxfId="201" priority="26" operator="equal">
      <formula>0</formula>
    </cfRule>
  </conditionalFormatting>
  <conditionalFormatting sqref="C79:J79">
    <cfRule type="cellIs" dxfId="200" priority="24" operator="equal">
      <formula>0</formula>
    </cfRule>
    <cfRule type="cellIs" dxfId="199" priority="25" operator="equal">
      <formula>0</formula>
    </cfRule>
  </conditionalFormatting>
  <conditionalFormatting sqref="C66:J67">
    <cfRule type="expression" dxfId="198" priority="21">
      <formula>C$50=1</formula>
    </cfRule>
    <cfRule type="expression" dxfId="197" priority="22">
      <formula>C$50=7</formula>
    </cfRule>
    <cfRule type="expression" dxfId="196" priority="23">
      <formula>COUNTIF(祝日,C$66)=1</formula>
    </cfRule>
  </conditionalFormatting>
  <conditionalFormatting sqref="J68:J77">
    <cfRule type="cellIs" dxfId="195" priority="20" operator="equal">
      <formula>0</formula>
    </cfRule>
  </conditionalFormatting>
  <conditionalFormatting sqref="C94:J94">
    <cfRule type="cellIs" dxfId="194" priority="18" operator="equal">
      <formula>0</formula>
    </cfRule>
    <cfRule type="cellIs" dxfId="193" priority="19" operator="equal">
      <formula>0</formula>
    </cfRule>
  </conditionalFormatting>
  <conditionalFormatting sqref="C81:J82">
    <cfRule type="expression" dxfId="192" priority="15">
      <formula>C$50=1</formula>
    </cfRule>
    <cfRule type="expression" dxfId="191" priority="16">
      <formula>C$50=7</formula>
    </cfRule>
    <cfRule type="expression" dxfId="190" priority="17">
      <formula>COUNTIF(祝日,C$81)=1</formula>
    </cfRule>
  </conditionalFormatting>
  <conditionalFormatting sqref="J83:J92">
    <cfRule type="cellIs" dxfId="189" priority="14" operator="equal">
      <formula>0</formula>
    </cfRule>
  </conditionalFormatting>
  <conditionalFormatting sqref="C109:J109">
    <cfRule type="cellIs" dxfId="188" priority="12" operator="equal">
      <formula>0</formula>
    </cfRule>
    <cfRule type="cellIs" dxfId="187" priority="13" operator="equal">
      <formula>0</formula>
    </cfRule>
  </conditionalFormatting>
  <conditionalFormatting sqref="C96:J97">
    <cfRule type="expression" dxfId="186" priority="9">
      <formula>C$50=1</formula>
    </cfRule>
    <cfRule type="expression" dxfId="185" priority="10">
      <formula>C$50=7</formula>
    </cfRule>
    <cfRule type="expression" dxfId="184" priority="11">
      <formula>COUNTIF(祝日,C$96)=1</formula>
    </cfRule>
  </conditionalFormatting>
  <conditionalFormatting sqref="J98:J107">
    <cfRule type="cellIs" dxfId="183" priority="8" operator="equal">
      <formula>0</formula>
    </cfRule>
  </conditionalFormatting>
  <conditionalFormatting sqref="C124:J124">
    <cfRule type="cellIs" dxfId="182" priority="6" operator="equal">
      <formula>0</formula>
    </cfRule>
    <cfRule type="cellIs" dxfId="181" priority="7" operator="equal">
      <formula>0</formula>
    </cfRule>
  </conditionalFormatting>
  <conditionalFormatting sqref="C111:J112">
    <cfRule type="expression" dxfId="180" priority="3">
      <formula>C$50=1</formula>
    </cfRule>
    <cfRule type="expression" dxfId="179" priority="4">
      <formula>C$50=7</formula>
    </cfRule>
    <cfRule type="expression" dxfId="178" priority="5">
      <formula>COUNTIF(祝日,C$111)=1</formula>
    </cfRule>
  </conditionalFormatting>
  <conditionalFormatting sqref="J113:J122">
    <cfRule type="cellIs" dxfId="177" priority="2" operator="equal">
      <formula>0</formula>
    </cfRule>
  </conditionalFormatting>
  <conditionalFormatting sqref="C16 E16 G16 I16 K16 C30:D30 C32:D32 B35:D36">
    <cfRule type="cellIs" dxfId="176" priority="1" operator="equal">
      <formula>0</formula>
    </cfRule>
  </conditionalFormatting>
  <pageMargins left="0.25" right="0.25" top="0.75" bottom="0.75" header="0.3" footer="0.3"/>
  <pageSetup paperSize="9" scale="82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16</vt:i4>
      </vt:variant>
    </vt:vector>
  </HeadingPairs>
  <TitlesOfParts>
    <vt:vector size="33" baseType="lpstr">
      <vt:lpstr>ガイド</vt:lpstr>
      <vt:lpstr>サンプル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特別費</vt:lpstr>
      <vt:lpstr>年間</vt:lpstr>
      <vt:lpstr>設定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サンプル!Print_Area</vt:lpstr>
      <vt:lpstr>特別費!Print_Area</vt:lpstr>
      <vt:lpstr>年間!Print_Area</vt:lpstr>
      <vt:lpstr>祝日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KAZU</cp:lastModifiedBy>
  <cp:lastPrinted>2022-10-05T05:47:09Z</cp:lastPrinted>
  <dcterms:created xsi:type="dcterms:W3CDTF">2015-06-05T18:19:34Z</dcterms:created>
  <dcterms:modified xsi:type="dcterms:W3CDTF">2022-12-19T03:36:06Z</dcterms:modified>
  <cp:category/>
</cp:coreProperties>
</file>