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ownloads/jibun-gantt/"/>
    </mc:Choice>
  </mc:AlternateContent>
  <xr:revisionPtr revIDLastSave="0" documentId="13_ncr:1_{79C28C56-7002-7E47-8F99-99E7E5D91BCE}" xr6:coauthVersionLast="47" xr6:coauthVersionMax="47" xr10:uidLastSave="{00000000-0000-0000-0000-000000000000}"/>
  <bookViews>
    <workbookView xWindow="0" yWindow="500" windowWidth="28800" windowHeight="15720" firstSheet="1" activeTab="16" xr2:uid="{6D4A6B46-F8B9-4D7D-BA67-70E44FFE0845}"/>
  </bookViews>
  <sheets>
    <sheet name="ガイド" sheetId="86" r:id="rId1"/>
    <sheet name="サンプル" sheetId="84" r:id="rId2"/>
    <sheet name="1月" sheetId="48" r:id="rId3"/>
    <sheet name="2月" sheetId="73" r:id="rId4"/>
    <sheet name="3月" sheetId="74" r:id="rId5"/>
    <sheet name="4月" sheetId="75" r:id="rId6"/>
    <sheet name="5月" sheetId="76" r:id="rId7"/>
    <sheet name="6月" sheetId="77" r:id="rId8"/>
    <sheet name="7月" sheetId="78" r:id="rId9"/>
    <sheet name="8月" sheetId="79" r:id="rId10"/>
    <sheet name="9月" sheetId="80" r:id="rId11"/>
    <sheet name="10月" sheetId="81" r:id="rId12"/>
    <sheet name="11月" sheetId="82" r:id="rId13"/>
    <sheet name="12月" sheetId="83" r:id="rId14"/>
    <sheet name="特別費" sheetId="49" r:id="rId15"/>
    <sheet name="収支表" sheetId="21" r:id="rId16"/>
    <sheet name="環境" sheetId="5" r:id="rId17"/>
  </sheets>
  <externalReferences>
    <externalReference r:id="rId18"/>
  </externalReferences>
  <definedNames>
    <definedName name="_xlnm._FilterDatabase" localSheetId="15" hidden="1">収支表!$B$4:$P$64</definedName>
    <definedName name="_xlnm._FilterDatabase" localSheetId="14" hidden="1">特別費!#REF!</definedName>
    <definedName name="_xlnm.Print_Area" localSheetId="11">'10月'!$A$1:$V$45</definedName>
    <definedName name="_xlnm.Print_Area" localSheetId="12">'11月'!$A$1:$V$45</definedName>
    <definedName name="_xlnm.Print_Area" localSheetId="13">'12月'!$A$1:$V$45</definedName>
    <definedName name="_xlnm.Print_Area" localSheetId="2">'1月'!$A$1:$V$45</definedName>
    <definedName name="_xlnm.Print_Area" localSheetId="3">'2月'!$A$1:$V$45</definedName>
    <definedName name="_xlnm.Print_Area" localSheetId="4">'3月'!$A$1:$V$45</definedName>
    <definedName name="_xlnm.Print_Area" localSheetId="5">'4月'!$A$1:$V$45</definedName>
    <definedName name="_xlnm.Print_Area" localSheetId="6">'5月'!$A$1:$V$45</definedName>
    <definedName name="_xlnm.Print_Area" localSheetId="7">'6月'!$A$1:$V$45</definedName>
    <definedName name="_xlnm.Print_Area" localSheetId="8">'7月'!$A$1:$V$45</definedName>
    <definedName name="_xlnm.Print_Area" localSheetId="9">'8月'!$A$1:$V$45</definedName>
    <definedName name="_xlnm.Print_Area" localSheetId="10">'9月'!$A$1:$V$45</definedName>
    <definedName name="_xlnm.Print_Area" localSheetId="1">サンプル!$A$1:$V$45</definedName>
    <definedName name="_xlnm.Print_Area" localSheetId="15">収支表!$B$1:$P$64</definedName>
    <definedName name="_xlnm.Print_Area" localSheetId="14">特別費!$A$1:$N$77</definedName>
    <definedName name="祝日">[1]環境!$R$1:$R$17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80" l="1"/>
  <c r="U35" i="80"/>
  <c r="U41" i="74"/>
  <c r="S39" i="74"/>
  <c r="Q35" i="74"/>
  <c r="U35" i="82"/>
  <c r="U43" i="83"/>
  <c r="V43" i="83" s="1"/>
  <c r="R13" i="83" s="1"/>
  <c r="T43" i="83"/>
  <c r="S43" i="83"/>
  <c r="R43" i="83"/>
  <c r="Q43" i="83"/>
  <c r="P43" i="83"/>
  <c r="U42" i="83"/>
  <c r="T42" i="83"/>
  <c r="V42" i="83" s="1"/>
  <c r="R12" i="83" s="1"/>
  <c r="S42" i="83"/>
  <c r="R42" i="83"/>
  <c r="Q42" i="83"/>
  <c r="P42" i="83"/>
  <c r="U41" i="83"/>
  <c r="T41" i="83"/>
  <c r="S41" i="83"/>
  <c r="V41" i="83" s="1"/>
  <c r="R11" i="83" s="1"/>
  <c r="R41" i="83"/>
  <c r="Q41" i="83"/>
  <c r="P41" i="83"/>
  <c r="U40" i="83"/>
  <c r="T40" i="83"/>
  <c r="S40" i="83"/>
  <c r="R40" i="83"/>
  <c r="V40" i="83" s="1"/>
  <c r="Q40" i="83"/>
  <c r="P40" i="83"/>
  <c r="U39" i="83"/>
  <c r="T39" i="83"/>
  <c r="S39" i="83"/>
  <c r="R39" i="83"/>
  <c r="Q39" i="83"/>
  <c r="V39" i="83" s="1"/>
  <c r="P39" i="83"/>
  <c r="U38" i="83"/>
  <c r="T38" i="83"/>
  <c r="S38" i="83"/>
  <c r="R38" i="83"/>
  <c r="Q38" i="83"/>
  <c r="V38" i="83" s="1"/>
  <c r="P38" i="83"/>
  <c r="U37" i="83"/>
  <c r="T37" i="83"/>
  <c r="S37" i="83"/>
  <c r="S45" i="83" s="1"/>
  <c r="R37" i="83"/>
  <c r="Q37" i="83"/>
  <c r="V37" i="83" s="1"/>
  <c r="R7" i="83" s="1"/>
  <c r="P37" i="83"/>
  <c r="V36" i="83"/>
  <c r="R6" i="83" s="1"/>
  <c r="U36" i="83"/>
  <c r="T36" i="83"/>
  <c r="S36" i="83"/>
  <c r="R36" i="83"/>
  <c r="R45" i="83" s="1"/>
  <c r="Q36" i="83"/>
  <c r="P36" i="83"/>
  <c r="U35" i="83"/>
  <c r="V35" i="83" s="1"/>
  <c r="R5" i="83" s="1"/>
  <c r="T35" i="83"/>
  <c r="S35" i="83"/>
  <c r="R35" i="83"/>
  <c r="Q35" i="83"/>
  <c r="P35" i="83"/>
  <c r="U34" i="83"/>
  <c r="U45" i="83" s="1"/>
  <c r="T34" i="83"/>
  <c r="T45" i="83" s="1"/>
  <c r="S34" i="83"/>
  <c r="R34" i="83"/>
  <c r="Q34" i="83"/>
  <c r="P34" i="83"/>
  <c r="V33" i="83"/>
  <c r="U33" i="83"/>
  <c r="T33" i="83"/>
  <c r="S33" i="83"/>
  <c r="R33" i="83"/>
  <c r="Q33" i="83"/>
  <c r="U43" i="81"/>
  <c r="V43" i="81" s="1"/>
  <c r="R13" i="81" s="1"/>
  <c r="T43" i="81"/>
  <c r="S43" i="81"/>
  <c r="R43" i="81"/>
  <c r="Q43" i="81"/>
  <c r="P43" i="81"/>
  <c r="U42" i="81"/>
  <c r="T42" i="81"/>
  <c r="S42" i="81"/>
  <c r="R42" i="81"/>
  <c r="Q42" i="81"/>
  <c r="V42" i="81" s="1"/>
  <c r="R12" i="81" s="1"/>
  <c r="P42" i="81"/>
  <c r="U41" i="81"/>
  <c r="T41" i="81"/>
  <c r="S41" i="81"/>
  <c r="V41" i="81" s="1"/>
  <c r="R11" i="81" s="1"/>
  <c r="R41" i="81"/>
  <c r="Q41" i="81"/>
  <c r="P41" i="81"/>
  <c r="U40" i="81"/>
  <c r="T40" i="81"/>
  <c r="S40" i="81"/>
  <c r="R40" i="81"/>
  <c r="V40" i="81" s="1"/>
  <c r="R10" i="81" s="1"/>
  <c r="Q40" i="81"/>
  <c r="P40" i="81"/>
  <c r="U39" i="81"/>
  <c r="T39" i="81"/>
  <c r="S39" i="81"/>
  <c r="R39" i="81"/>
  <c r="Q39" i="81"/>
  <c r="V39" i="81" s="1"/>
  <c r="R9" i="81" s="1"/>
  <c r="P39" i="81"/>
  <c r="U38" i="81"/>
  <c r="T38" i="81"/>
  <c r="S38" i="81"/>
  <c r="R38" i="81"/>
  <c r="Q38" i="81"/>
  <c r="V38" i="81" s="1"/>
  <c r="R8" i="81" s="1"/>
  <c r="P38" i="81"/>
  <c r="U37" i="81"/>
  <c r="T37" i="81"/>
  <c r="S37" i="81"/>
  <c r="R37" i="81"/>
  <c r="V37" i="81" s="1"/>
  <c r="R7" i="81" s="1"/>
  <c r="Q37" i="81"/>
  <c r="P37" i="81"/>
  <c r="V36" i="81"/>
  <c r="R6" i="81" s="1"/>
  <c r="U36" i="81"/>
  <c r="T36" i="81"/>
  <c r="S36" i="81"/>
  <c r="R36" i="81"/>
  <c r="Q36" i="81"/>
  <c r="P36" i="81"/>
  <c r="U35" i="81"/>
  <c r="V35" i="81" s="1"/>
  <c r="R5" i="81" s="1"/>
  <c r="T35" i="81"/>
  <c r="S35" i="81"/>
  <c r="R35" i="81"/>
  <c r="Q35" i="81"/>
  <c r="P35" i="81"/>
  <c r="U34" i="81"/>
  <c r="U45" i="81" s="1"/>
  <c r="T34" i="81"/>
  <c r="T45" i="81" s="1"/>
  <c r="S34" i="81"/>
  <c r="S45" i="81" s="1"/>
  <c r="R34" i="81"/>
  <c r="R45" i="81" s="1"/>
  <c r="Q34" i="81"/>
  <c r="Q45" i="81" s="1"/>
  <c r="P34" i="81"/>
  <c r="V33" i="81"/>
  <c r="U33" i="81"/>
  <c r="T33" i="81"/>
  <c r="S33" i="81"/>
  <c r="R33" i="81"/>
  <c r="Q33" i="81"/>
  <c r="U43" i="79"/>
  <c r="V43" i="79" s="1"/>
  <c r="R13" i="79" s="1"/>
  <c r="T43" i="79"/>
  <c r="S43" i="79"/>
  <c r="R43" i="79"/>
  <c r="Q43" i="79"/>
  <c r="P43" i="79"/>
  <c r="U42" i="79"/>
  <c r="T42" i="79"/>
  <c r="V42" i="79" s="1"/>
  <c r="R12" i="79" s="1"/>
  <c r="S42" i="79"/>
  <c r="R42" i="79"/>
  <c r="Q42" i="79"/>
  <c r="P42" i="79"/>
  <c r="U41" i="79"/>
  <c r="T41" i="79"/>
  <c r="S41" i="79"/>
  <c r="R41" i="79"/>
  <c r="Q41" i="79"/>
  <c r="V41" i="79" s="1"/>
  <c r="R11" i="79" s="1"/>
  <c r="P41" i="79"/>
  <c r="U40" i="79"/>
  <c r="T40" i="79"/>
  <c r="S40" i="79"/>
  <c r="R40" i="79"/>
  <c r="Q40" i="79"/>
  <c r="V40" i="79" s="1"/>
  <c r="R10" i="79" s="1"/>
  <c r="P40" i="79"/>
  <c r="U39" i="79"/>
  <c r="T39" i="79"/>
  <c r="S39" i="79"/>
  <c r="R39" i="79"/>
  <c r="Q39" i="79"/>
  <c r="V39" i="79" s="1"/>
  <c r="R9" i="79" s="1"/>
  <c r="P39" i="79"/>
  <c r="U38" i="79"/>
  <c r="T38" i="79"/>
  <c r="S38" i="79"/>
  <c r="R38" i="79"/>
  <c r="Q38" i="79"/>
  <c r="V38" i="79" s="1"/>
  <c r="R8" i="79" s="1"/>
  <c r="P38" i="79"/>
  <c r="U37" i="79"/>
  <c r="T37" i="79"/>
  <c r="S37" i="79"/>
  <c r="R37" i="79"/>
  <c r="Q37" i="79"/>
  <c r="V37" i="79" s="1"/>
  <c r="R7" i="79" s="1"/>
  <c r="P37" i="79"/>
  <c r="V36" i="79"/>
  <c r="R6" i="79" s="1"/>
  <c r="U36" i="79"/>
  <c r="T36" i="79"/>
  <c r="S36" i="79"/>
  <c r="R36" i="79"/>
  <c r="Q36" i="79"/>
  <c r="P36" i="79"/>
  <c r="U35" i="79"/>
  <c r="V35" i="79" s="1"/>
  <c r="R5" i="79" s="1"/>
  <c r="T35" i="79"/>
  <c r="S35" i="79"/>
  <c r="R35" i="79"/>
  <c r="Q35" i="79"/>
  <c r="P35" i="79"/>
  <c r="U34" i="79"/>
  <c r="U45" i="79" s="1"/>
  <c r="T34" i="79"/>
  <c r="T45" i="79" s="1"/>
  <c r="S34" i="79"/>
  <c r="S45" i="79" s="1"/>
  <c r="R34" i="79"/>
  <c r="R45" i="79" s="1"/>
  <c r="Q34" i="79"/>
  <c r="P34" i="79"/>
  <c r="V33" i="79"/>
  <c r="U33" i="79"/>
  <c r="T33" i="79"/>
  <c r="S33" i="79"/>
  <c r="R33" i="79"/>
  <c r="Q33" i="79"/>
  <c r="U43" i="78"/>
  <c r="V43" i="78" s="1"/>
  <c r="R13" i="78" s="1"/>
  <c r="T43" i="78"/>
  <c r="S43" i="78"/>
  <c r="R43" i="78"/>
  <c r="Q43" i="78"/>
  <c r="P43" i="78"/>
  <c r="U42" i="78"/>
  <c r="T42" i="78"/>
  <c r="V42" i="78" s="1"/>
  <c r="R12" i="78" s="1"/>
  <c r="S42" i="78"/>
  <c r="R42" i="78"/>
  <c r="Q42" i="78"/>
  <c r="P42" i="78"/>
  <c r="U41" i="78"/>
  <c r="T41" i="78"/>
  <c r="S41" i="78"/>
  <c r="V41" i="78" s="1"/>
  <c r="R11" i="78" s="1"/>
  <c r="R41" i="78"/>
  <c r="Q41" i="78"/>
  <c r="P41" i="78"/>
  <c r="U40" i="78"/>
  <c r="T40" i="78"/>
  <c r="S40" i="78"/>
  <c r="R40" i="78"/>
  <c r="V40" i="78" s="1"/>
  <c r="R10" i="78" s="1"/>
  <c r="Q40" i="78"/>
  <c r="P40" i="78"/>
  <c r="U39" i="78"/>
  <c r="T39" i="78"/>
  <c r="S39" i="78"/>
  <c r="R39" i="78"/>
  <c r="Q39" i="78"/>
  <c r="V39" i="78" s="1"/>
  <c r="R9" i="78" s="1"/>
  <c r="P39" i="78"/>
  <c r="U38" i="78"/>
  <c r="T38" i="78"/>
  <c r="S38" i="78"/>
  <c r="R38" i="78"/>
  <c r="Q38" i="78"/>
  <c r="V38" i="78" s="1"/>
  <c r="R8" i="78" s="1"/>
  <c r="P38" i="78"/>
  <c r="U37" i="78"/>
  <c r="T37" i="78"/>
  <c r="S37" i="78"/>
  <c r="S45" i="78" s="1"/>
  <c r="R37" i="78"/>
  <c r="Q37" i="78"/>
  <c r="V37" i="78" s="1"/>
  <c r="R7" i="78" s="1"/>
  <c r="P37" i="78"/>
  <c r="V36" i="78"/>
  <c r="R6" i="78" s="1"/>
  <c r="U36" i="78"/>
  <c r="T36" i="78"/>
  <c r="S36" i="78"/>
  <c r="R36" i="78"/>
  <c r="R45" i="78" s="1"/>
  <c r="Q36" i="78"/>
  <c r="P36" i="78"/>
  <c r="U35" i="78"/>
  <c r="V35" i="78" s="1"/>
  <c r="R5" i="78" s="1"/>
  <c r="T35" i="78"/>
  <c r="S35" i="78"/>
  <c r="R35" i="78"/>
  <c r="Q35" i="78"/>
  <c r="P35" i="78"/>
  <c r="U34" i="78"/>
  <c r="U45" i="78" s="1"/>
  <c r="T34" i="78"/>
  <c r="T45" i="78" s="1"/>
  <c r="S34" i="78"/>
  <c r="R34" i="78"/>
  <c r="Q34" i="78"/>
  <c r="P34" i="78"/>
  <c r="V33" i="78"/>
  <c r="U33" i="78"/>
  <c r="T33" i="78"/>
  <c r="S33" i="78"/>
  <c r="R33" i="78"/>
  <c r="Q33" i="78"/>
  <c r="U43" i="76"/>
  <c r="V43" i="76" s="1"/>
  <c r="R13" i="76" s="1"/>
  <c r="T43" i="76"/>
  <c r="S43" i="76"/>
  <c r="R43" i="76"/>
  <c r="Q43" i="76"/>
  <c r="P43" i="76"/>
  <c r="V42" i="76"/>
  <c r="R12" i="76" s="1"/>
  <c r="U42" i="76"/>
  <c r="T42" i="76"/>
  <c r="S42" i="76"/>
  <c r="R42" i="76"/>
  <c r="Q42" i="76"/>
  <c r="P42" i="76"/>
  <c r="U41" i="76"/>
  <c r="T41" i="76"/>
  <c r="S41" i="76"/>
  <c r="V41" i="76" s="1"/>
  <c r="R11" i="76" s="1"/>
  <c r="R41" i="76"/>
  <c r="Q41" i="76"/>
  <c r="P41" i="76"/>
  <c r="U40" i="76"/>
  <c r="T40" i="76"/>
  <c r="S40" i="76"/>
  <c r="R40" i="76"/>
  <c r="V40" i="76" s="1"/>
  <c r="R10" i="76" s="1"/>
  <c r="Q40" i="76"/>
  <c r="P40" i="76"/>
  <c r="U39" i="76"/>
  <c r="T39" i="76"/>
  <c r="S39" i="76"/>
  <c r="R39" i="76"/>
  <c r="Q39" i="76"/>
  <c r="V39" i="76" s="1"/>
  <c r="R9" i="76" s="1"/>
  <c r="P39" i="76"/>
  <c r="U38" i="76"/>
  <c r="T38" i="76"/>
  <c r="S38" i="76"/>
  <c r="R38" i="76"/>
  <c r="Q38" i="76"/>
  <c r="V38" i="76" s="1"/>
  <c r="R8" i="76" s="1"/>
  <c r="P38" i="76"/>
  <c r="U37" i="76"/>
  <c r="T37" i="76"/>
  <c r="S37" i="76"/>
  <c r="R37" i="76"/>
  <c r="Q37" i="76"/>
  <c r="V37" i="76" s="1"/>
  <c r="R7" i="76" s="1"/>
  <c r="P37" i="76"/>
  <c r="V36" i="76"/>
  <c r="R6" i="76" s="1"/>
  <c r="U36" i="76"/>
  <c r="T36" i="76"/>
  <c r="S36" i="76"/>
  <c r="R36" i="76"/>
  <c r="Q36" i="76"/>
  <c r="P36" i="76"/>
  <c r="U35" i="76"/>
  <c r="V35" i="76" s="1"/>
  <c r="R5" i="76" s="1"/>
  <c r="T35" i="76"/>
  <c r="S35" i="76"/>
  <c r="R35" i="76"/>
  <c r="Q35" i="76"/>
  <c r="P35" i="76"/>
  <c r="U34" i="76"/>
  <c r="U45" i="76" s="1"/>
  <c r="T34" i="76"/>
  <c r="T45" i="76" s="1"/>
  <c r="S34" i="76"/>
  <c r="S45" i="76" s="1"/>
  <c r="R34" i="76"/>
  <c r="R45" i="76" s="1"/>
  <c r="Q34" i="76"/>
  <c r="P34" i="76"/>
  <c r="V33" i="76"/>
  <c r="U33" i="76"/>
  <c r="T33" i="76"/>
  <c r="S33" i="76"/>
  <c r="R33" i="76"/>
  <c r="Q33" i="76"/>
  <c r="U43" i="74"/>
  <c r="V43" i="74" s="1"/>
  <c r="R13" i="74" s="1"/>
  <c r="T43" i="74"/>
  <c r="S43" i="74"/>
  <c r="R43" i="74"/>
  <c r="Q43" i="74"/>
  <c r="P43" i="74"/>
  <c r="U42" i="74"/>
  <c r="T42" i="74"/>
  <c r="S42" i="74"/>
  <c r="R42" i="74"/>
  <c r="Q42" i="74"/>
  <c r="V42" i="74" s="1"/>
  <c r="R12" i="74" s="1"/>
  <c r="P42" i="74"/>
  <c r="T41" i="74"/>
  <c r="S41" i="74"/>
  <c r="R41" i="74"/>
  <c r="Q41" i="74"/>
  <c r="P41" i="74"/>
  <c r="U40" i="74"/>
  <c r="T40" i="74"/>
  <c r="S40" i="74"/>
  <c r="R40" i="74"/>
  <c r="V40" i="74" s="1"/>
  <c r="R10" i="74" s="1"/>
  <c r="Q40" i="74"/>
  <c r="P40" i="74"/>
  <c r="U39" i="74"/>
  <c r="T39" i="74"/>
  <c r="R39" i="74"/>
  <c r="Q39" i="74"/>
  <c r="V39" i="74" s="1"/>
  <c r="R9" i="74" s="1"/>
  <c r="P39" i="74"/>
  <c r="U38" i="74"/>
  <c r="T38" i="74"/>
  <c r="S38" i="74"/>
  <c r="R38" i="74"/>
  <c r="Q38" i="74"/>
  <c r="V38" i="74" s="1"/>
  <c r="R8" i="74" s="1"/>
  <c r="P38" i="74"/>
  <c r="U37" i="74"/>
  <c r="T37" i="74"/>
  <c r="S37" i="74"/>
  <c r="R37" i="74"/>
  <c r="Q37" i="74"/>
  <c r="V37" i="74" s="1"/>
  <c r="R7" i="74" s="1"/>
  <c r="P37" i="74"/>
  <c r="V36" i="74"/>
  <c r="R6" i="74" s="1"/>
  <c r="U36" i="74"/>
  <c r="T36" i="74"/>
  <c r="S36" i="74"/>
  <c r="R36" i="74"/>
  <c r="Q36" i="74"/>
  <c r="P36" i="74"/>
  <c r="U35" i="74"/>
  <c r="V35" i="74" s="1"/>
  <c r="R5" i="74" s="1"/>
  <c r="T35" i="74"/>
  <c r="S35" i="74"/>
  <c r="R35" i="74"/>
  <c r="P35" i="74"/>
  <c r="U34" i="74"/>
  <c r="U45" i="74" s="1"/>
  <c r="T34" i="74"/>
  <c r="T45" i="74" s="1"/>
  <c r="S34" i="74"/>
  <c r="S45" i="74" s="1"/>
  <c r="R34" i="74"/>
  <c r="R45" i="74" s="1"/>
  <c r="Q34" i="74"/>
  <c r="Q45" i="74" s="1"/>
  <c r="P34" i="74"/>
  <c r="V33" i="74"/>
  <c r="U33" i="74"/>
  <c r="T33" i="74"/>
  <c r="S33" i="74"/>
  <c r="R33" i="74"/>
  <c r="Q33" i="74"/>
  <c r="V35" i="48"/>
  <c r="U35" i="48"/>
  <c r="T35" i="48"/>
  <c r="V40" i="48"/>
  <c r="V37" i="48"/>
  <c r="U43" i="48"/>
  <c r="U42" i="48"/>
  <c r="U41" i="48"/>
  <c r="U40" i="48"/>
  <c r="U39" i="48"/>
  <c r="U38" i="48"/>
  <c r="V38" i="48" s="1"/>
  <c r="U37" i="48"/>
  <c r="U36" i="48"/>
  <c r="U34" i="48"/>
  <c r="V33" i="48"/>
  <c r="U33" i="48"/>
  <c r="T34" i="73"/>
  <c r="V36" i="73"/>
  <c r="V34" i="73"/>
  <c r="V33" i="73"/>
  <c r="H45" i="83"/>
  <c r="I45" i="83"/>
  <c r="M45" i="82"/>
  <c r="M45" i="80"/>
  <c r="M45" i="77"/>
  <c r="M45" i="75"/>
  <c r="K45" i="73"/>
  <c r="L45" i="73"/>
  <c r="M45" i="73"/>
  <c r="R13" i="82"/>
  <c r="R12" i="82"/>
  <c r="R11" i="82"/>
  <c r="R10" i="82"/>
  <c r="R9" i="82"/>
  <c r="R8" i="82"/>
  <c r="R7" i="82"/>
  <c r="R6" i="82"/>
  <c r="R5" i="82"/>
  <c r="R4" i="82"/>
  <c r="R13" i="80"/>
  <c r="R12" i="80"/>
  <c r="R11" i="80"/>
  <c r="R10" i="80"/>
  <c r="R9" i="80"/>
  <c r="R8" i="80"/>
  <c r="R7" i="80"/>
  <c r="R6" i="80"/>
  <c r="R4" i="80"/>
  <c r="R13" i="77"/>
  <c r="R12" i="77"/>
  <c r="R11" i="77"/>
  <c r="R10" i="77"/>
  <c r="R9" i="77"/>
  <c r="R8" i="77"/>
  <c r="R7" i="77"/>
  <c r="R6" i="77"/>
  <c r="R14" i="77" s="1"/>
  <c r="R5" i="77"/>
  <c r="R4" i="77"/>
  <c r="R13" i="75"/>
  <c r="R12" i="75"/>
  <c r="R11" i="75"/>
  <c r="R10" i="75"/>
  <c r="R9" i="75"/>
  <c r="R8" i="75"/>
  <c r="R7" i="75"/>
  <c r="R6" i="75"/>
  <c r="R5" i="75"/>
  <c r="R4" i="75"/>
  <c r="R14" i="75" s="1"/>
  <c r="R13" i="73"/>
  <c r="R5" i="73"/>
  <c r="U43" i="82"/>
  <c r="V43" i="82" s="1"/>
  <c r="T43" i="82"/>
  <c r="S43" i="82"/>
  <c r="R43" i="82"/>
  <c r="Q43" i="82"/>
  <c r="P43" i="82"/>
  <c r="U42" i="82"/>
  <c r="T42" i="82"/>
  <c r="V42" i="82" s="1"/>
  <c r="S42" i="82"/>
  <c r="R42" i="82"/>
  <c r="Q42" i="82"/>
  <c r="P42" i="82"/>
  <c r="U41" i="82"/>
  <c r="T41" i="82"/>
  <c r="S41" i="82"/>
  <c r="V41" i="82" s="1"/>
  <c r="R41" i="82"/>
  <c r="Q41" i="82"/>
  <c r="P41" i="82"/>
  <c r="U40" i="82"/>
  <c r="T40" i="82"/>
  <c r="S40" i="82"/>
  <c r="R40" i="82"/>
  <c r="V40" i="82" s="1"/>
  <c r="Q40" i="82"/>
  <c r="P40" i="82"/>
  <c r="U39" i="82"/>
  <c r="T39" i="82"/>
  <c r="S39" i="82"/>
  <c r="R39" i="82"/>
  <c r="Q39" i="82"/>
  <c r="V39" i="82" s="1"/>
  <c r="P39" i="82"/>
  <c r="U38" i="82"/>
  <c r="T38" i="82"/>
  <c r="S38" i="82"/>
  <c r="R38" i="82"/>
  <c r="Q38" i="82"/>
  <c r="V38" i="82" s="1"/>
  <c r="P38" i="82"/>
  <c r="U37" i="82"/>
  <c r="T37" i="82"/>
  <c r="S37" i="82"/>
  <c r="S45" i="82" s="1"/>
  <c r="R37" i="82"/>
  <c r="Q37" i="82"/>
  <c r="V37" i="82" s="1"/>
  <c r="P37" i="82"/>
  <c r="V36" i="82"/>
  <c r="U36" i="82"/>
  <c r="T36" i="82"/>
  <c r="S36" i="82"/>
  <c r="R36" i="82"/>
  <c r="Q36" i="82"/>
  <c r="P36" i="82"/>
  <c r="V35" i="82"/>
  <c r="T35" i="82"/>
  <c r="S35" i="82"/>
  <c r="R35" i="82"/>
  <c r="Q35" i="82"/>
  <c r="P35" i="82"/>
  <c r="U34" i="82"/>
  <c r="U45" i="82" s="1"/>
  <c r="T34" i="82"/>
  <c r="T45" i="82" s="1"/>
  <c r="S34" i="82"/>
  <c r="R34" i="82"/>
  <c r="R45" i="82" s="1"/>
  <c r="Q34" i="82"/>
  <c r="Q45" i="82" s="1"/>
  <c r="P34" i="82"/>
  <c r="V33" i="82"/>
  <c r="U33" i="82"/>
  <c r="T33" i="82"/>
  <c r="S33" i="82"/>
  <c r="R33" i="82"/>
  <c r="Q33" i="82"/>
  <c r="U43" i="80"/>
  <c r="V43" i="80" s="1"/>
  <c r="T43" i="80"/>
  <c r="S43" i="80"/>
  <c r="R43" i="80"/>
  <c r="Q43" i="80"/>
  <c r="P43" i="80"/>
  <c r="U42" i="80"/>
  <c r="T42" i="80"/>
  <c r="V42" i="80" s="1"/>
  <c r="S42" i="80"/>
  <c r="R42" i="80"/>
  <c r="Q42" i="80"/>
  <c r="P42" i="80"/>
  <c r="U41" i="80"/>
  <c r="T41" i="80"/>
  <c r="S41" i="80"/>
  <c r="R41" i="80"/>
  <c r="Q41" i="80"/>
  <c r="P41" i="80"/>
  <c r="U40" i="80"/>
  <c r="T40" i="80"/>
  <c r="S40" i="80"/>
  <c r="R40" i="80"/>
  <c r="Q40" i="80"/>
  <c r="V40" i="80" s="1"/>
  <c r="P40" i="80"/>
  <c r="U39" i="80"/>
  <c r="T39" i="80"/>
  <c r="S39" i="80"/>
  <c r="R39" i="80"/>
  <c r="Q39" i="80"/>
  <c r="V39" i="80" s="1"/>
  <c r="P39" i="80"/>
  <c r="U38" i="80"/>
  <c r="T38" i="80"/>
  <c r="S38" i="80"/>
  <c r="R38" i="80"/>
  <c r="Q38" i="80"/>
  <c r="V38" i="80" s="1"/>
  <c r="P38" i="80"/>
  <c r="U37" i="80"/>
  <c r="T37" i="80"/>
  <c r="S37" i="80"/>
  <c r="R37" i="80"/>
  <c r="Q37" i="80"/>
  <c r="V37" i="80" s="1"/>
  <c r="P37" i="80"/>
  <c r="V36" i="80"/>
  <c r="U36" i="80"/>
  <c r="T36" i="80"/>
  <c r="S36" i="80"/>
  <c r="R36" i="80"/>
  <c r="Q36" i="80"/>
  <c r="P36" i="80"/>
  <c r="T35" i="80"/>
  <c r="S35" i="80"/>
  <c r="V35" i="80" s="1"/>
  <c r="R5" i="80" s="1"/>
  <c r="R35" i="80"/>
  <c r="Q35" i="80"/>
  <c r="P35" i="80"/>
  <c r="U34" i="80"/>
  <c r="U45" i="80" s="1"/>
  <c r="T34" i="80"/>
  <c r="T45" i="80" s="1"/>
  <c r="S34" i="80"/>
  <c r="R34" i="80"/>
  <c r="R45" i="80" s="1"/>
  <c r="Q34" i="80"/>
  <c r="P34" i="80"/>
  <c r="V33" i="80"/>
  <c r="U33" i="80"/>
  <c r="T33" i="80"/>
  <c r="S33" i="80"/>
  <c r="R33" i="80"/>
  <c r="Q33" i="80"/>
  <c r="U43" i="77"/>
  <c r="V43" i="77" s="1"/>
  <c r="T43" i="77"/>
  <c r="S43" i="77"/>
  <c r="R43" i="77"/>
  <c r="Q43" i="77"/>
  <c r="P43" i="77"/>
  <c r="U42" i="77"/>
  <c r="T42" i="77"/>
  <c r="V42" i="77" s="1"/>
  <c r="S42" i="77"/>
  <c r="R42" i="77"/>
  <c r="Q42" i="77"/>
  <c r="P42" i="77"/>
  <c r="U41" i="77"/>
  <c r="T41" i="77"/>
  <c r="S41" i="77"/>
  <c r="R41" i="77"/>
  <c r="Q41" i="77"/>
  <c r="V41" i="77" s="1"/>
  <c r="P41" i="77"/>
  <c r="U40" i="77"/>
  <c r="T40" i="77"/>
  <c r="S40" i="77"/>
  <c r="R40" i="77"/>
  <c r="V40" i="77" s="1"/>
  <c r="Q40" i="77"/>
  <c r="P40" i="77"/>
  <c r="U39" i="77"/>
  <c r="T39" i="77"/>
  <c r="S39" i="77"/>
  <c r="R39" i="77"/>
  <c r="Q39" i="77"/>
  <c r="V39" i="77" s="1"/>
  <c r="P39" i="77"/>
  <c r="U38" i="77"/>
  <c r="T38" i="77"/>
  <c r="S38" i="77"/>
  <c r="R38" i="77"/>
  <c r="Q38" i="77"/>
  <c r="V38" i="77" s="1"/>
  <c r="P38" i="77"/>
  <c r="U37" i="77"/>
  <c r="T37" i="77"/>
  <c r="S37" i="77"/>
  <c r="S45" i="77" s="1"/>
  <c r="R37" i="77"/>
  <c r="Q37" i="77"/>
  <c r="V37" i="77" s="1"/>
  <c r="P37" i="77"/>
  <c r="V36" i="77"/>
  <c r="U36" i="77"/>
  <c r="T36" i="77"/>
  <c r="S36" i="77"/>
  <c r="R36" i="77"/>
  <c r="Q36" i="77"/>
  <c r="P36" i="77"/>
  <c r="U35" i="77"/>
  <c r="V35" i="77" s="1"/>
  <c r="T35" i="77"/>
  <c r="S35" i="77"/>
  <c r="R35" i="77"/>
  <c r="Q35" i="77"/>
  <c r="P35" i="77"/>
  <c r="U34" i="77"/>
  <c r="U45" i="77" s="1"/>
  <c r="T34" i="77"/>
  <c r="T45" i="77" s="1"/>
  <c r="S34" i="77"/>
  <c r="R34" i="77"/>
  <c r="R45" i="77" s="1"/>
  <c r="Q34" i="77"/>
  <c r="P34" i="77"/>
  <c r="V33" i="77"/>
  <c r="U33" i="77"/>
  <c r="T33" i="77"/>
  <c r="S33" i="77"/>
  <c r="R33" i="77"/>
  <c r="Q33" i="77"/>
  <c r="U43" i="75"/>
  <c r="V43" i="75" s="1"/>
  <c r="T43" i="75"/>
  <c r="S43" i="75"/>
  <c r="R43" i="75"/>
  <c r="Q43" i="75"/>
  <c r="P43" i="75"/>
  <c r="U42" i="75"/>
  <c r="T42" i="75"/>
  <c r="V42" i="75" s="1"/>
  <c r="S42" i="75"/>
  <c r="R42" i="75"/>
  <c r="Q42" i="75"/>
  <c r="P42" i="75"/>
  <c r="U41" i="75"/>
  <c r="T41" i="75"/>
  <c r="S41" i="75"/>
  <c r="R41" i="75"/>
  <c r="Q41" i="75"/>
  <c r="V41" i="75" s="1"/>
  <c r="P41" i="75"/>
  <c r="U40" i="75"/>
  <c r="T40" i="75"/>
  <c r="S40" i="75"/>
  <c r="R40" i="75"/>
  <c r="Q40" i="75"/>
  <c r="V40" i="75" s="1"/>
  <c r="P40" i="75"/>
  <c r="U39" i="75"/>
  <c r="T39" i="75"/>
  <c r="S39" i="75"/>
  <c r="R39" i="75"/>
  <c r="Q39" i="75"/>
  <c r="V39" i="75" s="1"/>
  <c r="P39" i="75"/>
  <c r="U38" i="75"/>
  <c r="T38" i="75"/>
  <c r="S38" i="75"/>
  <c r="R38" i="75"/>
  <c r="Q38" i="75"/>
  <c r="V38" i="75" s="1"/>
  <c r="P38" i="75"/>
  <c r="U37" i="75"/>
  <c r="T37" i="75"/>
  <c r="S37" i="75"/>
  <c r="R37" i="75"/>
  <c r="Q37" i="75"/>
  <c r="V37" i="75" s="1"/>
  <c r="P37" i="75"/>
  <c r="V36" i="75"/>
  <c r="U36" i="75"/>
  <c r="T36" i="75"/>
  <c r="S36" i="75"/>
  <c r="R36" i="75"/>
  <c r="Q36" i="75"/>
  <c r="P36" i="75"/>
  <c r="U35" i="75"/>
  <c r="V35" i="75" s="1"/>
  <c r="T35" i="75"/>
  <c r="S35" i="75"/>
  <c r="R35" i="75"/>
  <c r="Q35" i="75"/>
  <c r="P35" i="75"/>
  <c r="U34" i="75"/>
  <c r="U45" i="75" s="1"/>
  <c r="T34" i="75"/>
  <c r="T45" i="75" s="1"/>
  <c r="S34" i="75"/>
  <c r="S45" i="75" s="1"/>
  <c r="R34" i="75"/>
  <c r="R45" i="75" s="1"/>
  <c r="Q34" i="75"/>
  <c r="P34" i="75"/>
  <c r="V33" i="75"/>
  <c r="U33" i="75"/>
  <c r="T33" i="75"/>
  <c r="S33" i="75"/>
  <c r="R33" i="75"/>
  <c r="Q33" i="75"/>
  <c r="U43" i="73"/>
  <c r="V43" i="73" s="1"/>
  <c r="T43" i="73"/>
  <c r="S43" i="73"/>
  <c r="R43" i="73"/>
  <c r="Q43" i="73"/>
  <c r="P43" i="73"/>
  <c r="U42" i="73"/>
  <c r="T42" i="73"/>
  <c r="S42" i="73"/>
  <c r="R42" i="73"/>
  <c r="Q42" i="73"/>
  <c r="P42" i="73"/>
  <c r="U41" i="73"/>
  <c r="T41" i="73"/>
  <c r="S41" i="73"/>
  <c r="R41" i="73"/>
  <c r="Q41" i="73"/>
  <c r="P41" i="73"/>
  <c r="U40" i="73"/>
  <c r="T40" i="73"/>
  <c r="S40" i="73"/>
  <c r="R40" i="73"/>
  <c r="Q40" i="73"/>
  <c r="V40" i="73" s="1"/>
  <c r="R10" i="73" s="1"/>
  <c r="P40" i="73"/>
  <c r="U39" i="73"/>
  <c r="T39" i="73"/>
  <c r="S39" i="73"/>
  <c r="R39" i="73"/>
  <c r="Q39" i="73"/>
  <c r="V39" i="73" s="1"/>
  <c r="R9" i="73" s="1"/>
  <c r="P39" i="73"/>
  <c r="U38" i="73"/>
  <c r="T38" i="73"/>
  <c r="S38" i="73"/>
  <c r="R38" i="73"/>
  <c r="Q38" i="73"/>
  <c r="P38" i="73"/>
  <c r="U37" i="73"/>
  <c r="T37" i="73"/>
  <c r="S37" i="73"/>
  <c r="R37" i="73"/>
  <c r="R45" i="73" s="1"/>
  <c r="Q37" i="73"/>
  <c r="P37" i="73"/>
  <c r="U36" i="73"/>
  <c r="R6" i="73" s="1"/>
  <c r="T36" i="73"/>
  <c r="S36" i="73"/>
  <c r="R36" i="73"/>
  <c r="Q36" i="73"/>
  <c r="P36" i="73"/>
  <c r="U35" i="73"/>
  <c r="V35" i="73" s="1"/>
  <c r="T35" i="73"/>
  <c r="S35" i="73"/>
  <c r="R35" i="73"/>
  <c r="Q35" i="73"/>
  <c r="P35" i="73"/>
  <c r="U34" i="73"/>
  <c r="S34" i="73"/>
  <c r="S45" i="73" s="1"/>
  <c r="R34" i="73"/>
  <c r="Q34" i="73"/>
  <c r="P34" i="73"/>
  <c r="T33" i="73"/>
  <c r="S33" i="73"/>
  <c r="R33" i="73"/>
  <c r="Q33" i="73"/>
  <c r="C32" i="83"/>
  <c r="C31" i="83" s="1"/>
  <c r="C32" i="82"/>
  <c r="C31" i="82" s="1"/>
  <c r="C32" i="81"/>
  <c r="C31" i="81" s="1"/>
  <c r="C32" i="80"/>
  <c r="C31" i="80" s="1"/>
  <c r="C33" i="79"/>
  <c r="C32" i="79"/>
  <c r="C31" i="79" s="1"/>
  <c r="C32" i="78"/>
  <c r="C31" i="78" s="1"/>
  <c r="C33" i="77"/>
  <c r="C32" i="77"/>
  <c r="C31" i="77" s="1"/>
  <c r="C32" i="76"/>
  <c r="C31" i="76" s="1"/>
  <c r="C32" i="75"/>
  <c r="C31" i="75" s="1"/>
  <c r="C32" i="74"/>
  <c r="C31" i="74" s="1"/>
  <c r="C32" i="73"/>
  <c r="C31" i="73" s="1"/>
  <c r="C17" i="83"/>
  <c r="C18" i="83" s="1"/>
  <c r="C17" i="82"/>
  <c r="D17" i="82" s="1"/>
  <c r="C17" i="81"/>
  <c r="C18" i="81" s="1"/>
  <c r="C17" i="80"/>
  <c r="C18" i="80" s="1"/>
  <c r="C17" i="79"/>
  <c r="C18" i="79" s="1"/>
  <c r="C17" i="78"/>
  <c r="C18" i="78" s="1"/>
  <c r="C17" i="77"/>
  <c r="C18" i="77" s="1"/>
  <c r="C17" i="76"/>
  <c r="D17" i="76" s="1"/>
  <c r="C17" i="75"/>
  <c r="C18" i="75" s="1"/>
  <c r="C17" i="74"/>
  <c r="D17" i="74" s="1"/>
  <c r="C17" i="73"/>
  <c r="C18" i="73" s="1"/>
  <c r="T43" i="48"/>
  <c r="S43" i="48"/>
  <c r="R43" i="48"/>
  <c r="Q43" i="48"/>
  <c r="V43" i="48" s="1"/>
  <c r="V42" i="48"/>
  <c r="T42" i="48"/>
  <c r="S42" i="48"/>
  <c r="R42" i="48"/>
  <c r="Q42" i="48"/>
  <c r="T41" i="48"/>
  <c r="S41" i="48"/>
  <c r="R41" i="48"/>
  <c r="Q41" i="48"/>
  <c r="V41" i="48" s="1"/>
  <c r="T40" i="48"/>
  <c r="S40" i="48"/>
  <c r="R40" i="48"/>
  <c r="Q40" i="48"/>
  <c r="T39" i="48"/>
  <c r="S39" i="48"/>
  <c r="R39" i="48"/>
  <c r="Q39" i="48"/>
  <c r="T38" i="48"/>
  <c r="S38" i="48"/>
  <c r="R38" i="48"/>
  <c r="Q38" i="48"/>
  <c r="T37" i="48"/>
  <c r="S37" i="48"/>
  <c r="R37" i="48"/>
  <c r="Q37" i="48"/>
  <c r="T36" i="48"/>
  <c r="S36" i="48"/>
  <c r="R36" i="48"/>
  <c r="Q36" i="48"/>
  <c r="V36" i="48" s="1"/>
  <c r="S35" i="48"/>
  <c r="R35" i="48"/>
  <c r="Q35" i="48"/>
  <c r="V34" i="48"/>
  <c r="T34" i="48"/>
  <c r="S34" i="48"/>
  <c r="R34" i="48"/>
  <c r="Q34" i="48"/>
  <c r="T33" i="48"/>
  <c r="S33" i="48"/>
  <c r="R33" i="48"/>
  <c r="Q33" i="48"/>
  <c r="C32" i="48"/>
  <c r="C31" i="48" s="1"/>
  <c r="C17" i="48"/>
  <c r="C18" i="48" s="1"/>
  <c r="S45" i="80" l="1"/>
  <c r="R14" i="80"/>
  <c r="V41" i="74"/>
  <c r="R11" i="74" s="1"/>
  <c r="R14" i="82"/>
  <c r="V34" i="83"/>
  <c r="V45" i="83" s="1"/>
  <c r="Q45" i="83"/>
  <c r="V34" i="81"/>
  <c r="V34" i="79"/>
  <c r="Q45" i="79"/>
  <c r="V34" i="78"/>
  <c r="Q45" i="78"/>
  <c r="Q45" i="76"/>
  <c r="V34" i="76"/>
  <c r="V34" i="74"/>
  <c r="V39" i="48"/>
  <c r="R10" i="83"/>
  <c r="R9" i="83"/>
  <c r="R8" i="83"/>
  <c r="V38" i="73"/>
  <c r="R8" i="73" s="1"/>
  <c r="V37" i="73"/>
  <c r="R7" i="73" s="1"/>
  <c r="U45" i="73"/>
  <c r="V42" i="73"/>
  <c r="R12" i="73" s="1"/>
  <c r="V41" i="73"/>
  <c r="R11" i="73" s="1"/>
  <c r="V34" i="82"/>
  <c r="V45" i="82" s="1"/>
  <c r="Q45" i="80"/>
  <c r="V34" i="80"/>
  <c r="V45" i="80" s="1"/>
  <c r="Q45" i="77"/>
  <c r="V34" i="77"/>
  <c r="V45" i="77" s="1"/>
  <c r="V34" i="75"/>
  <c r="V45" i="75" s="1"/>
  <c r="Q45" i="75"/>
  <c r="Q45" i="73"/>
  <c r="T45" i="73"/>
  <c r="D32" i="83"/>
  <c r="C33" i="83"/>
  <c r="D32" i="82"/>
  <c r="C33" i="82"/>
  <c r="D32" i="81"/>
  <c r="C33" i="81"/>
  <c r="D32" i="80"/>
  <c r="C33" i="80"/>
  <c r="D32" i="79"/>
  <c r="D32" i="78"/>
  <c r="C33" i="78"/>
  <c r="D32" i="77"/>
  <c r="D32" i="76"/>
  <c r="C33" i="76"/>
  <c r="D32" i="75"/>
  <c r="C33" i="75"/>
  <c r="D32" i="74"/>
  <c r="C33" i="74"/>
  <c r="D32" i="73"/>
  <c r="C33" i="73"/>
  <c r="D17" i="83"/>
  <c r="C16" i="83"/>
  <c r="D18" i="82"/>
  <c r="D16" i="82"/>
  <c r="E17" i="82"/>
  <c r="C16" i="82"/>
  <c r="C18" i="82"/>
  <c r="D17" i="81"/>
  <c r="C16" i="81"/>
  <c r="D17" i="80"/>
  <c r="C16" i="80"/>
  <c r="D17" i="79"/>
  <c r="C16" i="79"/>
  <c r="D17" i="78"/>
  <c r="C16" i="78"/>
  <c r="D17" i="77"/>
  <c r="C16" i="77"/>
  <c r="D18" i="76"/>
  <c r="D16" i="76"/>
  <c r="E17" i="76"/>
  <c r="C16" i="76"/>
  <c r="C18" i="76"/>
  <c r="D17" i="75"/>
  <c r="C16" i="75"/>
  <c r="D18" i="74"/>
  <c r="D16" i="74"/>
  <c r="E17" i="74"/>
  <c r="C16" i="74"/>
  <c r="C18" i="74"/>
  <c r="D17" i="73"/>
  <c r="C16" i="73"/>
  <c r="D32" i="48"/>
  <c r="C33" i="48"/>
  <c r="D17" i="48"/>
  <c r="C16" i="48"/>
  <c r="V45" i="81" l="1"/>
  <c r="R4" i="81"/>
  <c r="R14" i="81" s="1"/>
  <c r="V45" i="79"/>
  <c r="R4" i="79"/>
  <c r="R14" i="79" s="1"/>
  <c r="V45" i="78"/>
  <c r="R4" i="78"/>
  <c r="R14" i="78" s="1"/>
  <c r="V45" i="76"/>
  <c r="R4" i="76"/>
  <c r="R14" i="76" s="1"/>
  <c r="V45" i="74"/>
  <c r="R4" i="74"/>
  <c r="R14" i="74" s="1"/>
  <c r="R4" i="83"/>
  <c r="R14" i="83" s="1"/>
  <c r="V45" i="73"/>
  <c r="R4" i="73"/>
  <c r="R14" i="73" s="1"/>
  <c r="D33" i="83"/>
  <c r="E32" i="83"/>
  <c r="D31" i="83"/>
  <c r="D33" i="82"/>
  <c r="E32" i="82"/>
  <c r="D31" i="82"/>
  <c r="D33" i="81"/>
  <c r="E32" i="81"/>
  <c r="D31" i="81"/>
  <c r="D33" i="80"/>
  <c r="E32" i="80"/>
  <c r="D31" i="80"/>
  <c r="D33" i="79"/>
  <c r="D31" i="79"/>
  <c r="E32" i="79"/>
  <c r="D33" i="78"/>
  <c r="E32" i="78"/>
  <c r="D31" i="78"/>
  <c r="D33" i="77"/>
  <c r="E32" i="77"/>
  <c r="D31" i="77"/>
  <c r="D33" i="76"/>
  <c r="E32" i="76"/>
  <c r="D31" i="76"/>
  <c r="D33" i="75"/>
  <c r="E32" i="75"/>
  <c r="D31" i="75"/>
  <c r="D33" i="74"/>
  <c r="D31" i="74"/>
  <c r="E32" i="74"/>
  <c r="D33" i="73"/>
  <c r="D31" i="73"/>
  <c r="E32" i="73"/>
  <c r="D18" i="83"/>
  <c r="D16" i="83"/>
  <c r="E17" i="83"/>
  <c r="E18" i="82"/>
  <c r="E16" i="82"/>
  <c r="F17" i="82"/>
  <c r="D18" i="81"/>
  <c r="D16" i="81"/>
  <c r="E17" i="81"/>
  <c r="D18" i="80"/>
  <c r="D16" i="80"/>
  <c r="E17" i="80"/>
  <c r="D18" i="79"/>
  <c r="D16" i="79"/>
  <c r="E17" i="79"/>
  <c r="D18" i="78"/>
  <c r="D16" i="78"/>
  <c r="E17" i="78"/>
  <c r="D18" i="77"/>
  <c r="D16" i="77"/>
  <c r="E17" i="77"/>
  <c r="E18" i="76"/>
  <c r="E16" i="76"/>
  <c r="F17" i="76"/>
  <c r="D18" i="75"/>
  <c r="D16" i="75"/>
  <c r="E17" i="75"/>
  <c r="E18" i="74"/>
  <c r="E16" i="74"/>
  <c r="F17" i="74"/>
  <c r="D18" i="73"/>
  <c r="D16" i="73"/>
  <c r="E17" i="73"/>
  <c r="D33" i="48"/>
  <c r="E32" i="48"/>
  <c r="D31" i="48"/>
  <c r="D18" i="48"/>
  <c r="D16" i="48"/>
  <c r="E17" i="48"/>
  <c r="E33" i="83" l="1"/>
  <c r="F32" i="83"/>
  <c r="E31" i="83"/>
  <c r="E33" i="82"/>
  <c r="F32" i="82"/>
  <c r="E31" i="82"/>
  <c r="E33" i="81"/>
  <c r="F32" i="81"/>
  <c r="E31" i="81"/>
  <c r="E33" i="80"/>
  <c r="F32" i="80"/>
  <c r="E31" i="80"/>
  <c r="E33" i="79"/>
  <c r="F32" i="79"/>
  <c r="E31" i="79"/>
  <c r="E33" i="78"/>
  <c r="F32" i="78"/>
  <c r="E31" i="78"/>
  <c r="E33" i="77"/>
  <c r="F32" i="77"/>
  <c r="E31" i="77"/>
  <c r="E33" i="76"/>
  <c r="F32" i="76"/>
  <c r="E31" i="76"/>
  <c r="E33" i="75"/>
  <c r="F32" i="75"/>
  <c r="E31" i="75"/>
  <c r="E33" i="74"/>
  <c r="F32" i="74"/>
  <c r="E31" i="74"/>
  <c r="E33" i="73"/>
  <c r="F32" i="73"/>
  <c r="E31" i="73"/>
  <c r="E18" i="83"/>
  <c r="E16" i="83"/>
  <c r="F17" i="83"/>
  <c r="F18" i="82"/>
  <c r="F16" i="82"/>
  <c r="G17" i="82"/>
  <c r="E18" i="81"/>
  <c r="E16" i="81"/>
  <c r="F17" i="81"/>
  <c r="E18" i="80"/>
  <c r="E16" i="80"/>
  <c r="F17" i="80"/>
  <c r="E18" i="79"/>
  <c r="E16" i="79"/>
  <c r="F17" i="79"/>
  <c r="E18" i="78"/>
  <c r="E16" i="78"/>
  <c r="F17" i="78"/>
  <c r="E18" i="77"/>
  <c r="E16" i="77"/>
  <c r="F17" i="77"/>
  <c r="F18" i="76"/>
  <c r="F16" i="76"/>
  <c r="G17" i="76"/>
  <c r="E18" i="75"/>
  <c r="E16" i="75"/>
  <c r="F17" i="75"/>
  <c r="F18" i="74"/>
  <c r="F16" i="74"/>
  <c r="G17" i="74"/>
  <c r="E18" i="73"/>
  <c r="E16" i="73"/>
  <c r="F17" i="73"/>
  <c r="E33" i="48"/>
  <c r="F32" i="48"/>
  <c r="E31" i="48"/>
  <c r="E18" i="48"/>
  <c r="E16" i="48"/>
  <c r="F17" i="48"/>
  <c r="G32" i="83" l="1"/>
  <c r="F31" i="83"/>
  <c r="F33" i="83"/>
  <c r="G32" i="82"/>
  <c r="F31" i="82"/>
  <c r="F33" i="82"/>
  <c r="G32" i="81"/>
  <c r="F31" i="81"/>
  <c r="F33" i="81"/>
  <c r="G32" i="80"/>
  <c r="F31" i="80"/>
  <c r="F33" i="80"/>
  <c r="G32" i="79"/>
  <c r="F33" i="79"/>
  <c r="F31" i="79"/>
  <c r="G32" i="78"/>
  <c r="F31" i="78"/>
  <c r="F33" i="78"/>
  <c r="G32" i="77"/>
  <c r="F31" i="77"/>
  <c r="F33" i="77"/>
  <c r="G32" i="76"/>
  <c r="F31" i="76"/>
  <c r="F33" i="76"/>
  <c r="G32" i="75"/>
  <c r="F31" i="75"/>
  <c r="F33" i="75"/>
  <c r="G32" i="74"/>
  <c r="F33" i="74"/>
  <c r="F31" i="74"/>
  <c r="G32" i="73"/>
  <c r="F31" i="73"/>
  <c r="F33" i="73"/>
  <c r="F18" i="83"/>
  <c r="F16" i="83"/>
  <c r="G17" i="83"/>
  <c r="H17" i="82"/>
  <c r="G16" i="82"/>
  <c r="G18" i="82"/>
  <c r="F18" i="81"/>
  <c r="F16" i="81"/>
  <c r="G17" i="81"/>
  <c r="F18" i="80"/>
  <c r="F16" i="80"/>
  <c r="G17" i="80"/>
  <c r="F18" i="79"/>
  <c r="F16" i="79"/>
  <c r="G17" i="79"/>
  <c r="F18" i="78"/>
  <c r="F16" i="78"/>
  <c r="G17" i="78"/>
  <c r="F18" i="77"/>
  <c r="F16" i="77"/>
  <c r="G17" i="77"/>
  <c r="H17" i="76"/>
  <c r="G18" i="76"/>
  <c r="G16" i="76"/>
  <c r="F18" i="75"/>
  <c r="F16" i="75"/>
  <c r="G17" i="75"/>
  <c r="H17" i="74"/>
  <c r="G16" i="74"/>
  <c r="G18" i="74"/>
  <c r="F18" i="73"/>
  <c r="F16" i="73"/>
  <c r="G17" i="73"/>
  <c r="G32" i="48"/>
  <c r="F31" i="48"/>
  <c r="F33" i="48"/>
  <c r="F18" i="48"/>
  <c r="F16" i="48"/>
  <c r="G17" i="48"/>
  <c r="H32" i="83" l="1"/>
  <c r="G31" i="83"/>
  <c r="G33" i="83"/>
  <c r="H32" i="82"/>
  <c r="G31" i="82"/>
  <c r="G33" i="82"/>
  <c r="H32" i="81"/>
  <c r="G31" i="81"/>
  <c r="G33" i="81"/>
  <c r="H32" i="80"/>
  <c r="G31" i="80"/>
  <c r="G33" i="80"/>
  <c r="H32" i="79"/>
  <c r="G31" i="79"/>
  <c r="G33" i="79"/>
  <c r="H32" i="78"/>
  <c r="G31" i="78"/>
  <c r="G33" i="78"/>
  <c r="H32" i="77"/>
  <c r="G31" i="77"/>
  <c r="G33" i="77"/>
  <c r="H32" i="76"/>
  <c r="G31" i="76"/>
  <c r="G33" i="76"/>
  <c r="H32" i="75"/>
  <c r="G31" i="75"/>
  <c r="G33" i="75"/>
  <c r="H32" i="74"/>
  <c r="G31" i="74"/>
  <c r="G33" i="74"/>
  <c r="H32" i="73"/>
  <c r="G31" i="73"/>
  <c r="G33" i="73"/>
  <c r="H17" i="83"/>
  <c r="G18" i="83"/>
  <c r="G16" i="83"/>
  <c r="I17" i="82"/>
  <c r="H16" i="82"/>
  <c r="H18" i="82"/>
  <c r="H17" i="81"/>
  <c r="G18" i="81"/>
  <c r="G16" i="81"/>
  <c r="H17" i="80"/>
  <c r="G18" i="80"/>
  <c r="G16" i="80"/>
  <c r="H17" i="79"/>
  <c r="G18" i="79"/>
  <c r="G16" i="79"/>
  <c r="H17" i="78"/>
  <c r="G18" i="78"/>
  <c r="G16" i="78"/>
  <c r="H17" i="77"/>
  <c r="G18" i="77"/>
  <c r="G16" i="77"/>
  <c r="I17" i="76"/>
  <c r="H18" i="76"/>
  <c r="H16" i="76"/>
  <c r="G16" i="75"/>
  <c r="H17" i="75"/>
  <c r="G18" i="75"/>
  <c r="H16" i="74"/>
  <c r="I17" i="74"/>
  <c r="H18" i="74"/>
  <c r="H17" i="73"/>
  <c r="G16" i="73"/>
  <c r="G18" i="73"/>
  <c r="H32" i="48"/>
  <c r="G31" i="48"/>
  <c r="G33" i="48"/>
  <c r="G16" i="48"/>
  <c r="H17" i="48"/>
  <c r="G18" i="48"/>
  <c r="H31" i="83" l="1"/>
  <c r="H33" i="83"/>
  <c r="I32" i="83"/>
  <c r="H31" i="82"/>
  <c r="H33" i="82"/>
  <c r="I32" i="82"/>
  <c r="H31" i="81"/>
  <c r="H33" i="81"/>
  <c r="I32" i="81"/>
  <c r="H31" i="80"/>
  <c r="H33" i="80"/>
  <c r="I32" i="80"/>
  <c r="H31" i="79"/>
  <c r="I32" i="79"/>
  <c r="H33" i="79"/>
  <c r="H31" i="78"/>
  <c r="H33" i="78"/>
  <c r="I32" i="78"/>
  <c r="H31" i="77"/>
  <c r="I32" i="77"/>
  <c r="H33" i="77"/>
  <c r="H31" i="76"/>
  <c r="H33" i="76"/>
  <c r="I32" i="76"/>
  <c r="H31" i="75"/>
  <c r="H33" i="75"/>
  <c r="I32" i="75"/>
  <c r="I32" i="74"/>
  <c r="H31" i="74"/>
  <c r="H33" i="74"/>
  <c r="H31" i="73"/>
  <c r="H33" i="73"/>
  <c r="I32" i="73"/>
  <c r="I17" i="83"/>
  <c r="H18" i="83"/>
  <c r="H16" i="83"/>
  <c r="J17" i="82"/>
  <c r="I18" i="82"/>
  <c r="I16" i="82"/>
  <c r="I17" i="81"/>
  <c r="H18" i="81"/>
  <c r="H16" i="81"/>
  <c r="I17" i="80"/>
  <c r="H16" i="80"/>
  <c r="H18" i="80"/>
  <c r="I17" i="79"/>
  <c r="H18" i="79"/>
  <c r="H16" i="79"/>
  <c r="I17" i="78"/>
  <c r="H18" i="78"/>
  <c r="H16" i="78"/>
  <c r="I17" i="77"/>
  <c r="H18" i="77"/>
  <c r="H16" i="77"/>
  <c r="J17" i="76"/>
  <c r="I18" i="76"/>
  <c r="I16" i="76"/>
  <c r="I17" i="75"/>
  <c r="H18" i="75"/>
  <c r="H16" i="75"/>
  <c r="J17" i="74"/>
  <c r="I18" i="74"/>
  <c r="I16" i="74"/>
  <c r="I17" i="73"/>
  <c r="H18" i="73"/>
  <c r="H16" i="73"/>
  <c r="H31" i="48"/>
  <c r="H33" i="48"/>
  <c r="I32" i="48"/>
  <c r="I17" i="48"/>
  <c r="H18" i="48"/>
  <c r="H16" i="48"/>
  <c r="I31" i="83" l="1"/>
  <c r="I33" i="83"/>
  <c r="J32" i="83"/>
  <c r="I31" i="82"/>
  <c r="I33" i="82"/>
  <c r="J32" i="82"/>
  <c r="I31" i="81"/>
  <c r="I33" i="81"/>
  <c r="J32" i="81"/>
  <c r="I31" i="80"/>
  <c r="I33" i="80"/>
  <c r="J32" i="80"/>
  <c r="I31" i="79"/>
  <c r="I33" i="79"/>
  <c r="J32" i="79"/>
  <c r="I31" i="78"/>
  <c r="I33" i="78"/>
  <c r="J32" i="78"/>
  <c r="I31" i="77"/>
  <c r="I33" i="77"/>
  <c r="J32" i="77"/>
  <c r="I31" i="76"/>
  <c r="I33" i="76"/>
  <c r="J32" i="76"/>
  <c r="I31" i="75"/>
  <c r="I33" i="75"/>
  <c r="J32" i="75"/>
  <c r="I31" i="74"/>
  <c r="I33" i="74"/>
  <c r="J32" i="74"/>
  <c r="I31" i="73"/>
  <c r="I33" i="73"/>
  <c r="J32" i="73"/>
  <c r="J17" i="83"/>
  <c r="I18" i="83"/>
  <c r="I16" i="83"/>
  <c r="K17" i="82"/>
  <c r="J18" i="82"/>
  <c r="J16" i="82"/>
  <c r="J17" i="81"/>
  <c r="I18" i="81"/>
  <c r="I16" i="81"/>
  <c r="J17" i="80"/>
  <c r="I18" i="80"/>
  <c r="I16" i="80"/>
  <c r="J17" i="79"/>
  <c r="I18" i="79"/>
  <c r="I16" i="79"/>
  <c r="J17" i="78"/>
  <c r="I18" i="78"/>
  <c r="I16" i="78"/>
  <c r="J17" i="77"/>
  <c r="I18" i="77"/>
  <c r="I16" i="77"/>
  <c r="K17" i="76"/>
  <c r="J18" i="76"/>
  <c r="J16" i="76"/>
  <c r="J17" i="75"/>
  <c r="I18" i="75"/>
  <c r="I16" i="75"/>
  <c r="J18" i="74"/>
  <c r="J16" i="74"/>
  <c r="K17" i="74"/>
  <c r="J17" i="73"/>
  <c r="I18" i="73"/>
  <c r="I16" i="73"/>
  <c r="I31" i="48"/>
  <c r="I33" i="48"/>
  <c r="J32" i="48"/>
  <c r="J17" i="48"/>
  <c r="I18" i="48"/>
  <c r="I16" i="48"/>
  <c r="J31" i="83" l="1"/>
  <c r="J33" i="83"/>
  <c r="K32" i="83"/>
  <c r="J31" i="82"/>
  <c r="J33" i="82"/>
  <c r="K32" i="82"/>
  <c r="J31" i="81"/>
  <c r="J33" i="81"/>
  <c r="K32" i="81"/>
  <c r="J31" i="80"/>
  <c r="J33" i="80"/>
  <c r="K32" i="80"/>
  <c r="J31" i="79"/>
  <c r="J33" i="79"/>
  <c r="K32" i="79"/>
  <c r="J31" i="78"/>
  <c r="J33" i="78"/>
  <c r="K32" i="78"/>
  <c r="J31" i="77"/>
  <c r="J33" i="77"/>
  <c r="K32" i="77"/>
  <c r="J31" i="76"/>
  <c r="J33" i="76"/>
  <c r="K32" i="76"/>
  <c r="J31" i="75"/>
  <c r="J33" i="75"/>
  <c r="K32" i="75"/>
  <c r="J31" i="74"/>
  <c r="J33" i="74"/>
  <c r="K32" i="74"/>
  <c r="J31" i="73"/>
  <c r="J33" i="73"/>
  <c r="J18" i="83"/>
  <c r="J16" i="83"/>
  <c r="K17" i="83"/>
  <c r="L17" i="82"/>
  <c r="K18" i="82"/>
  <c r="K16" i="82"/>
  <c r="J18" i="81"/>
  <c r="J16" i="81"/>
  <c r="K17" i="81"/>
  <c r="J18" i="80"/>
  <c r="J16" i="80"/>
  <c r="K17" i="80"/>
  <c r="J18" i="79"/>
  <c r="J16" i="79"/>
  <c r="K17" i="79"/>
  <c r="J18" i="78"/>
  <c r="J16" i="78"/>
  <c r="K17" i="78"/>
  <c r="J18" i="77"/>
  <c r="J16" i="77"/>
  <c r="K17" i="77"/>
  <c r="L17" i="76"/>
  <c r="K18" i="76"/>
  <c r="K16" i="76"/>
  <c r="J18" i="75"/>
  <c r="J16" i="75"/>
  <c r="K17" i="75"/>
  <c r="K18" i="74"/>
  <c r="K16" i="74"/>
  <c r="L17" i="74"/>
  <c r="J18" i="73"/>
  <c r="J16" i="73"/>
  <c r="K17" i="73"/>
  <c r="J31" i="48"/>
  <c r="J33" i="48"/>
  <c r="K32" i="48"/>
  <c r="J18" i="48"/>
  <c r="J16" i="48"/>
  <c r="K17" i="48"/>
  <c r="K31" i="83" l="1"/>
  <c r="K33" i="83"/>
  <c r="L32" i="83"/>
  <c r="K31" i="82"/>
  <c r="K33" i="82"/>
  <c r="L32" i="82"/>
  <c r="K31" i="81"/>
  <c r="K33" i="81"/>
  <c r="L32" i="81"/>
  <c r="K31" i="80"/>
  <c r="K33" i="80"/>
  <c r="L32" i="80"/>
  <c r="K31" i="79"/>
  <c r="K33" i="79"/>
  <c r="L32" i="79"/>
  <c r="K31" i="78"/>
  <c r="K33" i="78"/>
  <c r="L32" i="78"/>
  <c r="K31" i="77"/>
  <c r="K33" i="77"/>
  <c r="L32" i="77"/>
  <c r="K31" i="76"/>
  <c r="K33" i="76"/>
  <c r="L32" i="76"/>
  <c r="K31" i="75"/>
  <c r="K33" i="75"/>
  <c r="L32" i="75"/>
  <c r="K31" i="74"/>
  <c r="K33" i="74"/>
  <c r="L32" i="74"/>
  <c r="K31" i="73"/>
  <c r="K18" i="83"/>
  <c r="K16" i="83"/>
  <c r="L17" i="83"/>
  <c r="L18" i="82"/>
  <c r="L16" i="82"/>
  <c r="M17" i="82"/>
  <c r="K18" i="81"/>
  <c r="K16" i="81"/>
  <c r="L17" i="81"/>
  <c r="K18" i="80"/>
  <c r="K16" i="80"/>
  <c r="L17" i="80"/>
  <c r="K18" i="79"/>
  <c r="K16" i="79"/>
  <c r="L17" i="79"/>
  <c r="K18" i="78"/>
  <c r="K16" i="78"/>
  <c r="L17" i="78"/>
  <c r="K18" i="77"/>
  <c r="K16" i="77"/>
  <c r="L17" i="77"/>
  <c r="L18" i="76"/>
  <c r="L16" i="76"/>
  <c r="M17" i="76"/>
  <c r="K18" i="75"/>
  <c r="K16" i="75"/>
  <c r="L17" i="75"/>
  <c r="L18" i="74"/>
  <c r="L16" i="74"/>
  <c r="M17" i="74"/>
  <c r="K18" i="73"/>
  <c r="K16" i="73"/>
  <c r="L17" i="73"/>
  <c r="K31" i="48"/>
  <c r="K33" i="48"/>
  <c r="L32" i="48"/>
  <c r="K18" i="48"/>
  <c r="K16" i="48"/>
  <c r="L17" i="48"/>
  <c r="L33" i="83" l="1"/>
  <c r="M32" i="83"/>
  <c r="L31" i="83"/>
  <c r="L33" i="82"/>
  <c r="L31" i="82"/>
  <c r="L33" i="81"/>
  <c r="M32" i="81"/>
  <c r="L31" i="81"/>
  <c r="L33" i="80"/>
  <c r="L31" i="80"/>
  <c r="L33" i="79"/>
  <c r="M32" i="79"/>
  <c r="L31" i="79"/>
  <c r="L33" i="78"/>
  <c r="M32" i="78"/>
  <c r="L31" i="78"/>
  <c r="L33" i="77"/>
  <c r="L31" i="77"/>
  <c r="L33" i="76"/>
  <c r="M32" i="76"/>
  <c r="L31" i="76"/>
  <c r="L33" i="75"/>
  <c r="L31" i="75"/>
  <c r="L33" i="74"/>
  <c r="M32" i="74"/>
  <c r="L31" i="74"/>
  <c r="L31" i="73"/>
  <c r="L18" i="83"/>
  <c r="L16" i="83"/>
  <c r="M17" i="83"/>
  <c r="M18" i="82"/>
  <c r="M16" i="82"/>
  <c r="N17" i="82"/>
  <c r="L18" i="81"/>
  <c r="L16" i="81"/>
  <c r="M17" i="81"/>
  <c r="L18" i="80"/>
  <c r="L16" i="80"/>
  <c r="M17" i="80"/>
  <c r="L18" i="79"/>
  <c r="L16" i="79"/>
  <c r="M17" i="79"/>
  <c r="L18" i="78"/>
  <c r="L16" i="78"/>
  <c r="M17" i="78"/>
  <c r="L18" i="77"/>
  <c r="L16" i="77"/>
  <c r="M17" i="77"/>
  <c r="M18" i="76"/>
  <c r="M16" i="76"/>
  <c r="N17" i="76"/>
  <c r="L18" i="75"/>
  <c r="L16" i="75"/>
  <c r="M17" i="75"/>
  <c r="M18" i="74"/>
  <c r="M16" i="74"/>
  <c r="N17" i="74"/>
  <c r="L18" i="73"/>
  <c r="L16" i="73"/>
  <c r="M17" i="73"/>
  <c r="L33" i="48"/>
  <c r="M32" i="48"/>
  <c r="L31" i="48"/>
  <c r="M17" i="48"/>
  <c r="L18" i="48"/>
  <c r="L16" i="48"/>
  <c r="M33" i="83" l="1"/>
  <c r="M31" i="83"/>
  <c r="M31" i="82"/>
  <c r="M33" i="81"/>
  <c r="M31" i="81"/>
  <c r="M31" i="80"/>
  <c r="M33" i="79"/>
  <c r="M31" i="79"/>
  <c r="M33" i="78"/>
  <c r="M31" i="78"/>
  <c r="M31" i="77"/>
  <c r="M33" i="76"/>
  <c r="M31" i="76"/>
  <c r="M31" i="75"/>
  <c r="M33" i="74"/>
  <c r="M31" i="74"/>
  <c r="M31" i="73"/>
  <c r="M18" i="83"/>
  <c r="M16" i="83"/>
  <c r="N17" i="83"/>
  <c r="N18" i="82"/>
  <c r="N16" i="82"/>
  <c r="O17" i="82"/>
  <c r="M18" i="81"/>
  <c r="M16" i="81"/>
  <c r="N17" i="81"/>
  <c r="M18" i="80"/>
  <c r="M16" i="80"/>
  <c r="N17" i="80"/>
  <c r="M18" i="79"/>
  <c r="M16" i="79"/>
  <c r="N17" i="79"/>
  <c r="M18" i="78"/>
  <c r="M16" i="78"/>
  <c r="N17" i="78"/>
  <c r="M18" i="77"/>
  <c r="M16" i="77"/>
  <c r="N17" i="77"/>
  <c r="N18" i="76"/>
  <c r="N16" i="76"/>
  <c r="O17" i="76"/>
  <c r="M18" i="75"/>
  <c r="M16" i="75"/>
  <c r="N17" i="75"/>
  <c r="N18" i="74"/>
  <c r="N16" i="74"/>
  <c r="O17" i="74"/>
  <c r="M18" i="73"/>
  <c r="M16" i="73"/>
  <c r="N17" i="73"/>
  <c r="M33" i="48"/>
  <c r="M31" i="48"/>
  <c r="M18" i="48"/>
  <c r="M16" i="48"/>
  <c r="N17" i="48"/>
  <c r="N18" i="83" l="1"/>
  <c r="N16" i="83"/>
  <c r="O17" i="83"/>
  <c r="O18" i="82"/>
  <c r="P17" i="82"/>
  <c r="O16" i="82"/>
  <c r="N18" i="81"/>
  <c r="N16" i="81"/>
  <c r="O17" i="81"/>
  <c r="N18" i="80"/>
  <c r="N16" i="80"/>
  <c r="O17" i="80"/>
  <c r="N18" i="79"/>
  <c r="N16" i="79"/>
  <c r="O17" i="79"/>
  <c r="N18" i="78"/>
  <c r="N16" i="78"/>
  <c r="O17" i="78"/>
  <c r="N18" i="77"/>
  <c r="N16" i="77"/>
  <c r="O17" i="77"/>
  <c r="O16" i="76"/>
  <c r="P17" i="76"/>
  <c r="O18" i="76"/>
  <c r="N18" i="75"/>
  <c r="N16" i="75"/>
  <c r="O17" i="75"/>
  <c r="P17" i="74"/>
  <c r="O16" i="74"/>
  <c r="O18" i="74"/>
  <c r="N18" i="73"/>
  <c r="N16" i="73"/>
  <c r="O17" i="73"/>
  <c r="N18" i="48"/>
  <c r="N16" i="48"/>
  <c r="O17" i="48"/>
  <c r="P17" i="83" l="1"/>
  <c r="O18" i="83"/>
  <c r="O16" i="83"/>
  <c r="P16" i="82"/>
  <c r="Q17" i="82"/>
  <c r="P18" i="82"/>
  <c r="P17" i="81"/>
  <c r="O18" i="81"/>
  <c r="O16" i="81"/>
  <c r="P17" i="80"/>
  <c r="O18" i="80"/>
  <c r="O16" i="80"/>
  <c r="P17" i="79"/>
  <c r="O18" i="79"/>
  <c r="O16" i="79"/>
  <c r="P17" i="78"/>
  <c r="O18" i="78"/>
  <c r="O16" i="78"/>
  <c r="P17" i="77"/>
  <c r="O18" i="77"/>
  <c r="O16" i="77"/>
  <c r="Q17" i="76"/>
  <c r="P18" i="76"/>
  <c r="P16" i="76"/>
  <c r="P17" i="75"/>
  <c r="O18" i="75"/>
  <c r="O16" i="75"/>
  <c r="Q17" i="74"/>
  <c r="P18" i="74"/>
  <c r="P16" i="74"/>
  <c r="P17" i="73"/>
  <c r="O18" i="73"/>
  <c r="O16" i="73"/>
  <c r="P17" i="48"/>
  <c r="O18" i="48"/>
  <c r="O16" i="48"/>
  <c r="Q17" i="83" l="1"/>
  <c r="P18" i="83"/>
  <c r="P16" i="83"/>
  <c r="R17" i="82"/>
  <c r="Q18" i="82"/>
  <c r="Q16" i="82"/>
  <c r="Q17" i="81"/>
  <c r="P18" i="81"/>
  <c r="P16" i="81"/>
  <c r="Q17" i="80"/>
  <c r="P16" i="80"/>
  <c r="P18" i="80"/>
  <c r="Q17" i="79"/>
  <c r="P18" i="79"/>
  <c r="P16" i="79"/>
  <c r="Q17" i="78"/>
  <c r="P18" i="78"/>
  <c r="P16" i="78"/>
  <c r="Q17" i="77"/>
  <c r="P18" i="77"/>
  <c r="P16" i="77"/>
  <c r="R17" i="76"/>
  <c r="Q18" i="76"/>
  <c r="Q16" i="76"/>
  <c r="Q17" i="75"/>
  <c r="P18" i="75"/>
  <c r="P16" i="75"/>
  <c r="R17" i="74"/>
  <c r="Q18" i="74"/>
  <c r="Q16" i="74"/>
  <c r="Q17" i="73"/>
  <c r="P18" i="73"/>
  <c r="P16" i="73"/>
  <c r="Q17" i="48"/>
  <c r="P18" i="48"/>
  <c r="P16" i="48"/>
  <c r="R17" i="83" l="1"/>
  <c r="Q18" i="83"/>
  <c r="Q16" i="83"/>
  <c r="S17" i="82"/>
  <c r="R18" i="82"/>
  <c r="R16" i="82"/>
  <c r="R17" i="81"/>
  <c r="Q18" i="81"/>
  <c r="Q16" i="81"/>
  <c r="R17" i="80"/>
  <c r="Q18" i="80"/>
  <c r="Q16" i="80"/>
  <c r="R17" i="79"/>
  <c r="Q18" i="79"/>
  <c r="Q16" i="79"/>
  <c r="R17" i="78"/>
  <c r="Q18" i="78"/>
  <c r="Q16" i="78"/>
  <c r="R17" i="77"/>
  <c r="Q18" i="77"/>
  <c r="Q16" i="77"/>
  <c r="S17" i="76"/>
  <c r="R18" i="76"/>
  <c r="R16" i="76"/>
  <c r="R17" i="75"/>
  <c r="Q18" i="75"/>
  <c r="Q16" i="75"/>
  <c r="R18" i="74"/>
  <c r="R16" i="74"/>
  <c r="S17" i="74"/>
  <c r="R17" i="73"/>
  <c r="Q18" i="73"/>
  <c r="Q16" i="73"/>
  <c r="R17" i="48"/>
  <c r="Q18" i="48"/>
  <c r="Q16" i="48"/>
  <c r="R18" i="83" l="1"/>
  <c r="R16" i="83"/>
  <c r="S17" i="83"/>
  <c r="S18" i="82"/>
  <c r="S16" i="82"/>
  <c r="T17" i="82"/>
  <c r="R18" i="81"/>
  <c r="R16" i="81"/>
  <c r="S17" i="81"/>
  <c r="R18" i="80"/>
  <c r="R16" i="80"/>
  <c r="S17" i="80"/>
  <c r="R18" i="79"/>
  <c r="R16" i="79"/>
  <c r="S17" i="79"/>
  <c r="R18" i="78"/>
  <c r="R16" i="78"/>
  <c r="S17" i="78"/>
  <c r="R18" i="77"/>
  <c r="R16" i="77"/>
  <c r="S17" i="77"/>
  <c r="S18" i="76"/>
  <c r="S16" i="76"/>
  <c r="T17" i="76"/>
  <c r="R18" i="75"/>
  <c r="R16" i="75"/>
  <c r="S17" i="75"/>
  <c r="S18" i="74"/>
  <c r="S16" i="74"/>
  <c r="T17" i="74"/>
  <c r="R18" i="73"/>
  <c r="R16" i="73"/>
  <c r="S17" i="73"/>
  <c r="R18" i="48"/>
  <c r="R16" i="48"/>
  <c r="S17" i="48"/>
  <c r="S18" i="83" l="1"/>
  <c r="S16" i="83"/>
  <c r="T17" i="83"/>
  <c r="T18" i="82"/>
  <c r="T16" i="82"/>
  <c r="U17" i="82"/>
  <c r="S18" i="81"/>
  <c r="S16" i="81"/>
  <c r="T17" i="81"/>
  <c r="S18" i="80"/>
  <c r="S16" i="80"/>
  <c r="T17" i="80"/>
  <c r="S18" i="79"/>
  <c r="S16" i="79"/>
  <c r="T17" i="79"/>
  <c r="S18" i="78"/>
  <c r="S16" i="78"/>
  <c r="T17" i="78"/>
  <c r="S18" i="77"/>
  <c r="S16" i="77"/>
  <c r="T17" i="77"/>
  <c r="T18" i="76"/>
  <c r="T16" i="76"/>
  <c r="U17" i="76"/>
  <c r="S18" i="75"/>
  <c r="S16" i="75"/>
  <c r="T17" i="75"/>
  <c r="T18" i="74"/>
  <c r="T16" i="74"/>
  <c r="U17" i="74"/>
  <c r="S18" i="73"/>
  <c r="S16" i="73"/>
  <c r="T17" i="73"/>
  <c r="S18" i="48"/>
  <c r="S16" i="48"/>
  <c r="T17" i="48"/>
  <c r="T18" i="83" l="1"/>
  <c r="T16" i="83"/>
  <c r="U17" i="83"/>
  <c r="U18" i="82"/>
  <c r="U16" i="82"/>
  <c r="V17" i="82"/>
  <c r="T18" i="81"/>
  <c r="T16" i="81"/>
  <c r="U17" i="81"/>
  <c r="T18" i="80"/>
  <c r="T16" i="80"/>
  <c r="U17" i="80"/>
  <c r="T18" i="79"/>
  <c r="T16" i="79"/>
  <c r="U17" i="79"/>
  <c r="T18" i="78"/>
  <c r="T16" i="78"/>
  <c r="U17" i="78"/>
  <c r="T18" i="77"/>
  <c r="T16" i="77"/>
  <c r="U17" i="77"/>
  <c r="U18" i="76"/>
  <c r="U16" i="76"/>
  <c r="V17" i="76"/>
  <c r="T18" i="75"/>
  <c r="T16" i="75"/>
  <c r="U17" i="75"/>
  <c r="U18" i="74"/>
  <c r="U16" i="74"/>
  <c r="V17" i="74"/>
  <c r="T18" i="73"/>
  <c r="T16" i="73"/>
  <c r="U17" i="73"/>
  <c r="U17" i="48"/>
  <c r="T18" i="48"/>
  <c r="T16" i="48"/>
  <c r="U18" i="83" l="1"/>
  <c r="U16" i="83"/>
  <c r="V17" i="83"/>
  <c r="V18" i="82"/>
  <c r="V16" i="82"/>
  <c r="U18" i="81"/>
  <c r="U16" i="81"/>
  <c r="V17" i="81"/>
  <c r="U18" i="80"/>
  <c r="U16" i="80"/>
  <c r="V17" i="80"/>
  <c r="U18" i="79"/>
  <c r="U16" i="79"/>
  <c r="V17" i="79"/>
  <c r="U18" i="78"/>
  <c r="U16" i="78"/>
  <c r="V17" i="78"/>
  <c r="U18" i="77"/>
  <c r="U16" i="77"/>
  <c r="V17" i="77"/>
  <c r="V18" i="76"/>
  <c r="V16" i="76"/>
  <c r="U18" i="75"/>
  <c r="U16" i="75"/>
  <c r="V17" i="75"/>
  <c r="V18" i="74"/>
  <c r="V16" i="74"/>
  <c r="U18" i="73"/>
  <c r="U16" i="73"/>
  <c r="V17" i="73"/>
  <c r="U18" i="48"/>
  <c r="U16" i="48"/>
  <c r="V17" i="48"/>
  <c r="V18" i="83" l="1"/>
  <c r="V16" i="83"/>
  <c r="V18" i="81"/>
  <c r="V16" i="81"/>
  <c r="V18" i="80"/>
  <c r="V16" i="80"/>
  <c r="V18" i="79"/>
  <c r="V16" i="79"/>
  <c r="V18" i="78"/>
  <c r="V16" i="78"/>
  <c r="V18" i="77"/>
  <c r="V16" i="77"/>
  <c r="V18" i="75"/>
  <c r="V16" i="75"/>
  <c r="V18" i="73"/>
  <c r="V16" i="73"/>
  <c r="V18" i="48"/>
  <c r="V16" i="48"/>
  <c r="N25" i="86" l="1"/>
  <c r="N22" i="86" s="1"/>
  <c r="M25" i="86"/>
  <c r="M22" i="86" s="1"/>
  <c r="L22" i="86"/>
  <c r="K22" i="86"/>
  <c r="J22" i="86"/>
  <c r="I22" i="86"/>
  <c r="H22" i="86"/>
  <c r="G22" i="86"/>
  <c r="F22" i="86"/>
  <c r="E22" i="86"/>
  <c r="D22" i="86"/>
  <c r="C22" i="86"/>
  <c r="M45" i="84"/>
  <c r="K45" i="84"/>
  <c r="J45" i="84"/>
  <c r="I45" i="84"/>
  <c r="F45" i="84"/>
  <c r="D45" i="84"/>
  <c r="R13" i="84"/>
  <c r="P43" i="84"/>
  <c r="B43" i="84"/>
  <c r="R12" i="84"/>
  <c r="P42" i="84"/>
  <c r="B42" i="84"/>
  <c r="R11" i="84"/>
  <c r="P41" i="84"/>
  <c r="B41" i="84"/>
  <c r="P40" i="84"/>
  <c r="T39" i="84"/>
  <c r="R39" i="84"/>
  <c r="V39" i="84"/>
  <c r="R9" i="84" s="1"/>
  <c r="P39" i="84"/>
  <c r="T38" i="84"/>
  <c r="P38" i="84"/>
  <c r="R37" i="84"/>
  <c r="P37" i="84"/>
  <c r="U36" i="84"/>
  <c r="T36" i="84"/>
  <c r="S36" i="84"/>
  <c r="R36" i="84"/>
  <c r="P36" i="84"/>
  <c r="U35" i="84"/>
  <c r="T35" i="84"/>
  <c r="R35" i="84"/>
  <c r="P35" i="84"/>
  <c r="U34" i="84"/>
  <c r="T34" i="84"/>
  <c r="S34" i="84"/>
  <c r="S45" i="84" s="1"/>
  <c r="R34" i="84"/>
  <c r="Q34" i="84"/>
  <c r="P34" i="84"/>
  <c r="U30" i="84"/>
  <c r="S30" i="84"/>
  <c r="R30" i="84"/>
  <c r="O30" i="84"/>
  <c r="L30" i="84"/>
  <c r="K30" i="84"/>
  <c r="J30" i="84"/>
  <c r="H30" i="84"/>
  <c r="F30" i="84"/>
  <c r="D30" i="84"/>
  <c r="B28" i="84"/>
  <c r="B27" i="84"/>
  <c r="B26" i="84"/>
  <c r="Q14" i="84"/>
  <c r="N14" i="84"/>
  <c r="L14" i="84"/>
  <c r="J14" i="84"/>
  <c r="H14" i="84"/>
  <c r="E14" i="84"/>
  <c r="P13" i="84"/>
  <c r="M13" i="84"/>
  <c r="I13" i="84"/>
  <c r="G13" i="84"/>
  <c r="D13" i="84"/>
  <c r="P12" i="84"/>
  <c r="M12" i="84"/>
  <c r="I12" i="84"/>
  <c r="G12" i="84"/>
  <c r="D12" i="84"/>
  <c r="P11" i="84"/>
  <c r="M11" i="84"/>
  <c r="I11" i="84"/>
  <c r="G11" i="84"/>
  <c r="D11" i="84"/>
  <c r="M10" i="84"/>
  <c r="I10" i="84"/>
  <c r="G10" i="84"/>
  <c r="D10" i="84"/>
  <c r="M9" i="84"/>
  <c r="I9" i="84"/>
  <c r="G9" i="84"/>
  <c r="D9" i="84"/>
  <c r="I8" i="84"/>
  <c r="D8" i="84"/>
  <c r="I7" i="84"/>
  <c r="I6" i="84"/>
  <c r="O48" i="21"/>
  <c r="O47" i="21"/>
  <c r="O46" i="21"/>
  <c r="O45" i="21"/>
  <c r="O44" i="21"/>
  <c r="O43" i="21"/>
  <c r="O42" i="21"/>
  <c r="O41" i="21"/>
  <c r="O40" i="21"/>
  <c r="O39" i="21"/>
  <c r="O36" i="21"/>
  <c r="O35" i="21"/>
  <c r="O34" i="21"/>
  <c r="O33" i="21"/>
  <c r="O32" i="21"/>
  <c r="O31" i="21"/>
  <c r="O30" i="21"/>
  <c r="O29" i="21"/>
  <c r="O28" i="21"/>
  <c r="O27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9" i="21"/>
  <c r="O8" i="21"/>
  <c r="O7" i="21"/>
  <c r="O6" i="21"/>
  <c r="O5" i="21"/>
  <c r="N48" i="21"/>
  <c r="N47" i="21"/>
  <c r="N46" i="21"/>
  <c r="N45" i="21"/>
  <c r="N44" i="21"/>
  <c r="N43" i="21"/>
  <c r="N42" i="21"/>
  <c r="N41" i="21"/>
  <c r="N40" i="21"/>
  <c r="N39" i="21"/>
  <c r="N49" i="21" s="1"/>
  <c r="N36" i="21"/>
  <c r="N35" i="21"/>
  <c r="N34" i="21"/>
  <c r="N33" i="21"/>
  <c r="N32" i="21"/>
  <c r="N31" i="21"/>
  <c r="N30" i="21"/>
  <c r="N29" i="21"/>
  <c r="N28" i="21"/>
  <c r="N27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48" i="21"/>
  <c r="M47" i="21"/>
  <c r="M46" i="21"/>
  <c r="M45" i="21"/>
  <c r="M44" i="21"/>
  <c r="M43" i="21"/>
  <c r="M42" i="21"/>
  <c r="M41" i="21"/>
  <c r="M40" i="21"/>
  <c r="M39" i="21"/>
  <c r="M49" i="21" s="1"/>
  <c r="M36" i="21"/>
  <c r="M35" i="21"/>
  <c r="M34" i="21"/>
  <c r="M33" i="21"/>
  <c r="M32" i="21"/>
  <c r="M31" i="21"/>
  <c r="M30" i="21"/>
  <c r="M29" i="21"/>
  <c r="M28" i="21"/>
  <c r="M27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48" i="21"/>
  <c r="L47" i="21"/>
  <c r="L46" i="21"/>
  <c r="L45" i="21"/>
  <c r="L44" i="21"/>
  <c r="L43" i="21"/>
  <c r="L42" i="21"/>
  <c r="L41" i="21"/>
  <c r="L40" i="21"/>
  <c r="L39" i="21"/>
  <c r="L36" i="21"/>
  <c r="L35" i="21"/>
  <c r="L34" i="21"/>
  <c r="L33" i="21"/>
  <c r="L32" i="21"/>
  <c r="L31" i="21"/>
  <c r="L30" i="21"/>
  <c r="L29" i="21"/>
  <c r="L28" i="21"/>
  <c r="L27" i="21"/>
  <c r="L37" i="21" s="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48" i="21"/>
  <c r="K47" i="21"/>
  <c r="K46" i="21"/>
  <c r="K45" i="21"/>
  <c r="K44" i="21"/>
  <c r="K43" i="21"/>
  <c r="K42" i="21"/>
  <c r="K41" i="21"/>
  <c r="K40" i="21"/>
  <c r="K39" i="21"/>
  <c r="K36" i="21"/>
  <c r="K35" i="21"/>
  <c r="K34" i="21"/>
  <c r="K33" i="21"/>
  <c r="K32" i="21"/>
  <c r="K31" i="21"/>
  <c r="K30" i="21"/>
  <c r="K29" i="21"/>
  <c r="K28" i="21"/>
  <c r="K27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48" i="21"/>
  <c r="J47" i="21"/>
  <c r="J46" i="21"/>
  <c r="J45" i="21"/>
  <c r="J44" i="21"/>
  <c r="J43" i="21"/>
  <c r="J42" i="21"/>
  <c r="J41" i="21"/>
  <c r="J40" i="21"/>
  <c r="J39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26" i="21" s="1"/>
  <c r="J14" i="21"/>
  <c r="J13" i="21"/>
  <c r="J12" i="21"/>
  <c r="J11" i="21"/>
  <c r="J10" i="21"/>
  <c r="J9" i="21"/>
  <c r="J8" i="21"/>
  <c r="J7" i="21"/>
  <c r="J6" i="21"/>
  <c r="J5" i="21"/>
  <c r="I48" i="21"/>
  <c r="I47" i="21"/>
  <c r="I46" i="21"/>
  <c r="I45" i="21"/>
  <c r="I44" i="21"/>
  <c r="I43" i="21"/>
  <c r="I42" i="21"/>
  <c r="I41" i="21"/>
  <c r="I40" i="21"/>
  <c r="I39" i="21"/>
  <c r="I36" i="21"/>
  <c r="I35" i="21"/>
  <c r="I34" i="21"/>
  <c r="I33" i="21"/>
  <c r="I32" i="21"/>
  <c r="I31" i="21"/>
  <c r="I30" i="21"/>
  <c r="I29" i="21"/>
  <c r="I28" i="21"/>
  <c r="I27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6" i="21"/>
  <c r="I5" i="21"/>
  <c r="H48" i="21"/>
  <c r="H47" i="21"/>
  <c r="H46" i="21"/>
  <c r="H45" i="21"/>
  <c r="H44" i="21"/>
  <c r="H43" i="21"/>
  <c r="H42" i="21"/>
  <c r="H41" i="21"/>
  <c r="H40" i="21"/>
  <c r="H39" i="21"/>
  <c r="H36" i="21"/>
  <c r="H35" i="21"/>
  <c r="H34" i="21"/>
  <c r="H33" i="21"/>
  <c r="H32" i="21"/>
  <c r="H31" i="21"/>
  <c r="H30" i="21"/>
  <c r="H29" i="21"/>
  <c r="H28" i="21"/>
  <c r="H27" i="21"/>
  <c r="H37" i="21" s="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6" i="21"/>
  <c r="H5" i="21"/>
  <c r="G48" i="21"/>
  <c r="G47" i="21"/>
  <c r="G46" i="21"/>
  <c r="G45" i="21"/>
  <c r="G44" i="21"/>
  <c r="G43" i="21"/>
  <c r="G42" i="21"/>
  <c r="G41" i="21"/>
  <c r="G40" i="21"/>
  <c r="G39" i="21"/>
  <c r="G36" i="21"/>
  <c r="G35" i="21"/>
  <c r="G34" i="21"/>
  <c r="G33" i="21"/>
  <c r="G32" i="21"/>
  <c r="G31" i="21"/>
  <c r="G30" i="21"/>
  <c r="G29" i="21"/>
  <c r="G28" i="21"/>
  <c r="G27" i="21"/>
  <c r="G37" i="21" s="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48" i="21"/>
  <c r="F47" i="21"/>
  <c r="F46" i="21"/>
  <c r="F45" i="21"/>
  <c r="F44" i="21"/>
  <c r="F43" i="21"/>
  <c r="F42" i="21"/>
  <c r="F41" i="21"/>
  <c r="F40" i="21"/>
  <c r="F39" i="21"/>
  <c r="F36" i="21"/>
  <c r="F35" i="21"/>
  <c r="F34" i="21"/>
  <c r="F33" i="21"/>
  <c r="F32" i="21"/>
  <c r="F31" i="21"/>
  <c r="F30" i="21"/>
  <c r="F29" i="21"/>
  <c r="F28" i="21"/>
  <c r="F27" i="21"/>
  <c r="F37" i="21" s="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48" i="21"/>
  <c r="E47" i="21"/>
  <c r="E46" i="21"/>
  <c r="E45" i="21"/>
  <c r="E44" i="2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8" i="21"/>
  <c r="E27" i="21"/>
  <c r="E37" i="21" s="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E5" i="21"/>
  <c r="M45" i="83"/>
  <c r="L45" i="83"/>
  <c r="K45" i="83"/>
  <c r="J45" i="83"/>
  <c r="G45" i="83"/>
  <c r="F45" i="83"/>
  <c r="E45" i="83"/>
  <c r="D45" i="83"/>
  <c r="C45" i="83"/>
  <c r="B43" i="83"/>
  <c r="B42" i="83"/>
  <c r="B41" i="83"/>
  <c r="B40" i="83"/>
  <c r="B39" i="83"/>
  <c r="B38" i="83"/>
  <c r="B37" i="83"/>
  <c r="B36" i="83"/>
  <c r="B35" i="83"/>
  <c r="B34" i="83"/>
  <c r="V30" i="83"/>
  <c r="U30" i="83"/>
  <c r="T30" i="83"/>
  <c r="S30" i="83"/>
  <c r="R30" i="83"/>
  <c r="Q30" i="83"/>
  <c r="P30" i="83"/>
  <c r="O30" i="83"/>
  <c r="N30" i="83"/>
  <c r="M30" i="83"/>
  <c r="L30" i="83"/>
  <c r="K30" i="83"/>
  <c r="J30" i="83"/>
  <c r="I30" i="83"/>
  <c r="H30" i="83"/>
  <c r="G30" i="83"/>
  <c r="F30" i="83"/>
  <c r="E30" i="83"/>
  <c r="D30" i="83"/>
  <c r="C30" i="83"/>
  <c r="B28" i="83"/>
  <c r="B27" i="83"/>
  <c r="B26" i="83"/>
  <c r="B25" i="83"/>
  <c r="B24" i="83"/>
  <c r="B23" i="83"/>
  <c r="B22" i="83"/>
  <c r="B21" i="83"/>
  <c r="B20" i="83"/>
  <c r="B19" i="83"/>
  <c r="K45" i="82"/>
  <c r="L45" i="82"/>
  <c r="J45" i="82"/>
  <c r="I45" i="82"/>
  <c r="H45" i="82"/>
  <c r="G45" i="82"/>
  <c r="F45" i="82"/>
  <c r="E45" i="82"/>
  <c r="D45" i="82"/>
  <c r="C45" i="82"/>
  <c r="B43" i="82"/>
  <c r="B42" i="82"/>
  <c r="B41" i="82"/>
  <c r="B40" i="82"/>
  <c r="B39" i="82"/>
  <c r="B38" i="82"/>
  <c r="B37" i="82"/>
  <c r="B36" i="82"/>
  <c r="B35" i="82"/>
  <c r="B34" i="82"/>
  <c r="V30" i="82"/>
  <c r="U30" i="82"/>
  <c r="T30" i="82"/>
  <c r="S30" i="82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28" i="82"/>
  <c r="B27" i="82"/>
  <c r="B26" i="82"/>
  <c r="B25" i="82"/>
  <c r="B24" i="82"/>
  <c r="B23" i="82"/>
  <c r="B22" i="82"/>
  <c r="B21" i="82"/>
  <c r="B20" i="82"/>
  <c r="B19" i="82"/>
  <c r="C30" i="80"/>
  <c r="D30" i="80"/>
  <c r="E30" i="80"/>
  <c r="F30" i="80"/>
  <c r="G30" i="80"/>
  <c r="H30" i="80"/>
  <c r="I30" i="80"/>
  <c r="J30" i="80"/>
  <c r="K30" i="80"/>
  <c r="L30" i="80"/>
  <c r="M30" i="80"/>
  <c r="N30" i="80"/>
  <c r="O30" i="80"/>
  <c r="P30" i="80"/>
  <c r="Q30" i="80"/>
  <c r="R30" i="80"/>
  <c r="S30" i="80"/>
  <c r="T30" i="80"/>
  <c r="U30" i="80"/>
  <c r="V30" i="80"/>
  <c r="C45" i="80"/>
  <c r="D45" i="80"/>
  <c r="E45" i="80"/>
  <c r="F45" i="80"/>
  <c r="G45" i="80"/>
  <c r="H45" i="80"/>
  <c r="I45" i="80"/>
  <c r="J45" i="80"/>
  <c r="K45" i="80"/>
  <c r="L45" i="80"/>
  <c r="U30" i="48"/>
  <c r="J59" i="21"/>
  <c r="L45" i="78"/>
  <c r="K45" i="78"/>
  <c r="J45" i="78"/>
  <c r="I45" i="78"/>
  <c r="H45" i="78"/>
  <c r="G45" i="78"/>
  <c r="F45" i="78"/>
  <c r="E45" i="78"/>
  <c r="D45" i="78"/>
  <c r="C45" i="78"/>
  <c r="V30" i="78"/>
  <c r="U30" i="78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I52" i="21"/>
  <c r="U30" i="76"/>
  <c r="L45" i="76"/>
  <c r="F61" i="21"/>
  <c r="J45" i="74"/>
  <c r="I45" i="74"/>
  <c r="H45" i="74"/>
  <c r="G45" i="74"/>
  <c r="F45" i="74"/>
  <c r="E45" i="74"/>
  <c r="D45" i="74"/>
  <c r="C45" i="74"/>
  <c r="B43" i="74"/>
  <c r="B42" i="74"/>
  <c r="B41" i="74"/>
  <c r="B40" i="74"/>
  <c r="B39" i="74"/>
  <c r="B38" i="74"/>
  <c r="B37" i="74"/>
  <c r="B36" i="74"/>
  <c r="B35" i="74"/>
  <c r="B34" i="74"/>
  <c r="V30" i="74"/>
  <c r="U30" i="74"/>
  <c r="T30" i="74"/>
  <c r="S30" i="74"/>
  <c r="R30" i="74"/>
  <c r="Q30" i="74"/>
  <c r="P30" i="74"/>
  <c r="O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B28" i="74"/>
  <c r="B27" i="74"/>
  <c r="B26" i="74"/>
  <c r="B25" i="74"/>
  <c r="B24" i="74"/>
  <c r="B23" i="74"/>
  <c r="B22" i="74"/>
  <c r="B21" i="74"/>
  <c r="B20" i="74"/>
  <c r="B19" i="74"/>
  <c r="Q14" i="83"/>
  <c r="N14" i="83"/>
  <c r="L14" i="83"/>
  <c r="O38" i="21" s="1"/>
  <c r="J14" i="83"/>
  <c r="H14" i="83"/>
  <c r="E14" i="83"/>
  <c r="P13" i="83"/>
  <c r="M13" i="83"/>
  <c r="I13" i="83"/>
  <c r="G13" i="83"/>
  <c r="D13" i="83"/>
  <c r="P12" i="83"/>
  <c r="M12" i="83"/>
  <c r="I12" i="83"/>
  <c r="G12" i="83"/>
  <c r="D12" i="83"/>
  <c r="P11" i="83"/>
  <c r="M11" i="83"/>
  <c r="I11" i="83"/>
  <c r="G11" i="83"/>
  <c r="D11" i="83"/>
  <c r="P10" i="83"/>
  <c r="M10" i="83"/>
  <c r="I10" i="83"/>
  <c r="G10" i="83"/>
  <c r="D10" i="83"/>
  <c r="P9" i="83"/>
  <c r="M9" i="83"/>
  <c r="I9" i="83"/>
  <c r="G9" i="83"/>
  <c r="D9" i="83"/>
  <c r="P8" i="83"/>
  <c r="M8" i="83"/>
  <c r="I8" i="83"/>
  <c r="G8" i="83"/>
  <c r="D8" i="83"/>
  <c r="P7" i="83"/>
  <c r="M7" i="83"/>
  <c r="I7" i="83"/>
  <c r="G7" i="83"/>
  <c r="D7" i="83"/>
  <c r="P6" i="83"/>
  <c r="M6" i="83"/>
  <c r="I6" i="83"/>
  <c r="G6" i="83"/>
  <c r="D6" i="83"/>
  <c r="P5" i="83"/>
  <c r="M5" i="83"/>
  <c r="I5" i="83"/>
  <c r="G5" i="83"/>
  <c r="D5" i="83"/>
  <c r="P4" i="83"/>
  <c r="M4" i="83"/>
  <c r="I4" i="83"/>
  <c r="G4" i="83"/>
  <c r="D4" i="83"/>
  <c r="Q14" i="82"/>
  <c r="N14" i="82"/>
  <c r="L14" i="82"/>
  <c r="N38" i="21" s="1"/>
  <c r="J14" i="82"/>
  <c r="H14" i="82"/>
  <c r="E14" i="82"/>
  <c r="P13" i="82"/>
  <c r="M13" i="82"/>
  <c r="I13" i="82"/>
  <c r="G13" i="82"/>
  <c r="D13" i="82"/>
  <c r="P12" i="82"/>
  <c r="M12" i="82"/>
  <c r="I12" i="82"/>
  <c r="G12" i="82"/>
  <c r="D12" i="82"/>
  <c r="P11" i="82"/>
  <c r="M11" i="82"/>
  <c r="I11" i="82"/>
  <c r="G11" i="82"/>
  <c r="D11" i="82"/>
  <c r="P10" i="82"/>
  <c r="M10" i="82"/>
  <c r="I10" i="82"/>
  <c r="G10" i="82"/>
  <c r="D10" i="82"/>
  <c r="P9" i="82"/>
  <c r="M9" i="82"/>
  <c r="I9" i="82"/>
  <c r="G9" i="82"/>
  <c r="D9" i="82"/>
  <c r="P8" i="82"/>
  <c r="M8" i="82"/>
  <c r="I8" i="82"/>
  <c r="G8" i="82"/>
  <c r="D8" i="82"/>
  <c r="P7" i="82"/>
  <c r="M7" i="82"/>
  <c r="I7" i="82"/>
  <c r="G7" i="82"/>
  <c r="D7" i="82"/>
  <c r="P6" i="82"/>
  <c r="M6" i="82"/>
  <c r="I6" i="82"/>
  <c r="G6" i="82"/>
  <c r="D6" i="82"/>
  <c r="P5" i="82"/>
  <c r="M5" i="82"/>
  <c r="I5" i="82"/>
  <c r="G5" i="82"/>
  <c r="D5" i="82"/>
  <c r="P4" i="82"/>
  <c r="M4" i="82"/>
  <c r="I4" i="82"/>
  <c r="G4" i="82"/>
  <c r="D4" i="82"/>
  <c r="M45" i="81"/>
  <c r="L45" i="81"/>
  <c r="K45" i="81"/>
  <c r="J45" i="81"/>
  <c r="I45" i="81"/>
  <c r="H45" i="81"/>
  <c r="G45" i="81"/>
  <c r="F45" i="81"/>
  <c r="E45" i="81"/>
  <c r="D45" i="81"/>
  <c r="C45" i="81"/>
  <c r="B43" i="81"/>
  <c r="B42" i="81"/>
  <c r="B41" i="81"/>
  <c r="B40" i="81"/>
  <c r="B39" i="81"/>
  <c r="B38" i="81"/>
  <c r="B37" i="81"/>
  <c r="B36" i="81"/>
  <c r="B35" i="81"/>
  <c r="B34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G30" i="81"/>
  <c r="F30" i="81"/>
  <c r="E30" i="81"/>
  <c r="D30" i="81"/>
  <c r="C30" i="81"/>
  <c r="B28" i="81"/>
  <c r="B27" i="81"/>
  <c r="B26" i="81"/>
  <c r="B25" i="81"/>
  <c r="B24" i="81"/>
  <c r="B23" i="81"/>
  <c r="B22" i="81"/>
  <c r="B21" i="81"/>
  <c r="B20" i="81"/>
  <c r="B19" i="81"/>
  <c r="Q14" i="81"/>
  <c r="N14" i="81"/>
  <c r="L14" i="81"/>
  <c r="M38" i="21" s="1"/>
  <c r="J14" i="81"/>
  <c r="H14" i="81"/>
  <c r="E14" i="81"/>
  <c r="P13" i="81"/>
  <c r="M13" i="81"/>
  <c r="I13" i="81"/>
  <c r="G13" i="81"/>
  <c r="D13" i="81"/>
  <c r="P12" i="81"/>
  <c r="M12" i="81"/>
  <c r="I12" i="81"/>
  <c r="G12" i="81"/>
  <c r="D12" i="81"/>
  <c r="P11" i="81"/>
  <c r="M11" i="81"/>
  <c r="I11" i="81"/>
  <c r="G11" i="81"/>
  <c r="D11" i="81"/>
  <c r="P10" i="81"/>
  <c r="M10" i="81"/>
  <c r="I10" i="81"/>
  <c r="G10" i="81"/>
  <c r="D10" i="81"/>
  <c r="P9" i="81"/>
  <c r="M9" i="81"/>
  <c r="I9" i="81"/>
  <c r="G9" i="81"/>
  <c r="D9" i="81"/>
  <c r="P8" i="81"/>
  <c r="M8" i="81"/>
  <c r="I8" i="81"/>
  <c r="G8" i="81"/>
  <c r="D8" i="81"/>
  <c r="P7" i="81"/>
  <c r="M7" i="81"/>
  <c r="I7" i="81"/>
  <c r="G7" i="81"/>
  <c r="D7" i="81"/>
  <c r="P6" i="81"/>
  <c r="M6" i="81"/>
  <c r="I6" i="81"/>
  <c r="G6" i="81"/>
  <c r="D6" i="81"/>
  <c r="P5" i="81"/>
  <c r="M5" i="81"/>
  <c r="I5" i="81"/>
  <c r="G5" i="81"/>
  <c r="D5" i="81"/>
  <c r="P4" i="81"/>
  <c r="M4" i="81"/>
  <c r="I4" i="81"/>
  <c r="G4" i="81"/>
  <c r="D4" i="81"/>
  <c r="B43" i="80"/>
  <c r="B42" i="80"/>
  <c r="B41" i="80"/>
  <c r="B40" i="80"/>
  <c r="B39" i="80"/>
  <c r="B38" i="80"/>
  <c r="B37" i="80"/>
  <c r="B36" i="80"/>
  <c r="B35" i="80"/>
  <c r="B34" i="80"/>
  <c r="B28" i="80"/>
  <c r="B27" i="80"/>
  <c r="B26" i="80"/>
  <c r="B25" i="80"/>
  <c r="B24" i="80"/>
  <c r="B23" i="80"/>
  <c r="B22" i="80"/>
  <c r="B21" i="80"/>
  <c r="B20" i="80"/>
  <c r="B19" i="80"/>
  <c r="Q14" i="80"/>
  <c r="N14" i="80"/>
  <c r="L14" i="80"/>
  <c r="L38" i="21" s="1"/>
  <c r="J14" i="80"/>
  <c r="H14" i="80"/>
  <c r="E14" i="80"/>
  <c r="P13" i="80"/>
  <c r="M13" i="80"/>
  <c r="I13" i="80"/>
  <c r="G13" i="80"/>
  <c r="D13" i="80"/>
  <c r="P12" i="80"/>
  <c r="M12" i="80"/>
  <c r="I12" i="80"/>
  <c r="G12" i="80"/>
  <c r="D12" i="80"/>
  <c r="P11" i="80"/>
  <c r="M11" i="80"/>
  <c r="I11" i="80"/>
  <c r="G11" i="80"/>
  <c r="D11" i="80"/>
  <c r="P10" i="80"/>
  <c r="M10" i="80"/>
  <c r="I10" i="80"/>
  <c r="G10" i="80"/>
  <c r="D10" i="80"/>
  <c r="P9" i="80"/>
  <c r="M9" i="80"/>
  <c r="I9" i="80"/>
  <c r="G9" i="80"/>
  <c r="D9" i="80"/>
  <c r="P8" i="80"/>
  <c r="M8" i="80"/>
  <c r="I8" i="80"/>
  <c r="G8" i="80"/>
  <c r="D8" i="80"/>
  <c r="P7" i="80"/>
  <c r="M7" i="80"/>
  <c r="I7" i="80"/>
  <c r="G7" i="80"/>
  <c r="D7" i="80"/>
  <c r="P6" i="80"/>
  <c r="M6" i="80"/>
  <c r="I6" i="80"/>
  <c r="G6" i="80"/>
  <c r="D6" i="80"/>
  <c r="P5" i="80"/>
  <c r="M5" i="80"/>
  <c r="I5" i="80"/>
  <c r="G5" i="80"/>
  <c r="D5" i="80"/>
  <c r="P4" i="80"/>
  <c r="M4" i="80"/>
  <c r="I4" i="80"/>
  <c r="G4" i="80"/>
  <c r="D4" i="80"/>
  <c r="M45" i="79"/>
  <c r="L45" i="79"/>
  <c r="K45" i="79"/>
  <c r="J45" i="79"/>
  <c r="I45" i="79"/>
  <c r="H45" i="79"/>
  <c r="G45" i="79"/>
  <c r="F45" i="79"/>
  <c r="E45" i="79"/>
  <c r="D45" i="79"/>
  <c r="C45" i="79"/>
  <c r="B43" i="79"/>
  <c r="B42" i="79"/>
  <c r="B41" i="79"/>
  <c r="B40" i="79"/>
  <c r="B39" i="79"/>
  <c r="B38" i="79"/>
  <c r="B37" i="79"/>
  <c r="B36" i="79"/>
  <c r="B35" i="79"/>
  <c r="B34" i="79"/>
  <c r="V30" i="79"/>
  <c r="U30" i="79"/>
  <c r="T30" i="79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28" i="79"/>
  <c r="B27" i="79"/>
  <c r="B26" i="79"/>
  <c r="B25" i="79"/>
  <c r="B24" i="79"/>
  <c r="B23" i="79"/>
  <c r="B22" i="79"/>
  <c r="B21" i="79"/>
  <c r="B20" i="79"/>
  <c r="B19" i="79"/>
  <c r="Q14" i="79"/>
  <c r="N14" i="79"/>
  <c r="L14" i="79"/>
  <c r="K38" i="21" s="1"/>
  <c r="J14" i="79"/>
  <c r="H14" i="79"/>
  <c r="E14" i="79"/>
  <c r="P13" i="79"/>
  <c r="M13" i="79"/>
  <c r="I13" i="79"/>
  <c r="G13" i="79"/>
  <c r="D13" i="79"/>
  <c r="P12" i="79"/>
  <c r="M12" i="79"/>
  <c r="I12" i="79"/>
  <c r="G12" i="79"/>
  <c r="D12" i="79"/>
  <c r="P11" i="79"/>
  <c r="M11" i="79"/>
  <c r="I11" i="79"/>
  <c r="G11" i="79"/>
  <c r="D11" i="79"/>
  <c r="P10" i="79"/>
  <c r="M10" i="79"/>
  <c r="I10" i="79"/>
  <c r="G10" i="79"/>
  <c r="D10" i="79"/>
  <c r="P9" i="79"/>
  <c r="M9" i="79"/>
  <c r="I9" i="79"/>
  <c r="G9" i="79"/>
  <c r="D9" i="79"/>
  <c r="P8" i="79"/>
  <c r="M8" i="79"/>
  <c r="I8" i="79"/>
  <c r="G8" i="79"/>
  <c r="D8" i="79"/>
  <c r="P7" i="79"/>
  <c r="M7" i="79"/>
  <c r="I7" i="79"/>
  <c r="G7" i="79"/>
  <c r="D7" i="79"/>
  <c r="P6" i="79"/>
  <c r="M6" i="79"/>
  <c r="I6" i="79"/>
  <c r="G6" i="79"/>
  <c r="D6" i="79"/>
  <c r="P5" i="79"/>
  <c r="M5" i="79"/>
  <c r="I5" i="79"/>
  <c r="G5" i="79"/>
  <c r="D5" i="79"/>
  <c r="P4" i="79"/>
  <c r="M4" i="79"/>
  <c r="I4" i="79"/>
  <c r="G4" i="79"/>
  <c r="D4" i="79"/>
  <c r="M45" i="78"/>
  <c r="B43" i="78"/>
  <c r="B42" i="78"/>
  <c r="B41" i="78"/>
  <c r="B40" i="78"/>
  <c r="B39" i="78"/>
  <c r="B38" i="78"/>
  <c r="B37" i="78"/>
  <c r="B36" i="78"/>
  <c r="B35" i="78"/>
  <c r="B34" i="78"/>
  <c r="B28" i="78"/>
  <c r="B27" i="78"/>
  <c r="B26" i="78"/>
  <c r="B25" i="78"/>
  <c r="B24" i="78"/>
  <c r="B23" i="78"/>
  <c r="B22" i="78"/>
  <c r="B21" i="78"/>
  <c r="B20" i="78"/>
  <c r="B19" i="78"/>
  <c r="Q14" i="78"/>
  <c r="N14" i="78"/>
  <c r="L14" i="78"/>
  <c r="J38" i="21" s="1"/>
  <c r="J14" i="78"/>
  <c r="H14" i="78"/>
  <c r="E14" i="78"/>
  <c r="P13" i="78"/>
  <c r="M13" i="78"/>
  <c r="I13" i="78"/>
  <c r="G13" i="78"/>
  <c r="D13" i="78"/>
  <c r="P12" i="78"/>
  <c r="M12" i="78"/>
  <c r="I12" i="78"/>
  <c r="G12" i="78"/>
  <c r="D12" i="78"/>
  <c r="P11" i="78"/>
  <c r="M11" i="78"/>
  <c r="I11" i="78"/>
  <c r="G11" i="78"/>
  <c r="D11" i="78"/>
  <c r="P10" i="78"/>
  <c r="M10" i="78"/>
  <c r="I10" i="78"/>
  <c r="G10" i="78"/>
  <c r="D10" i="78"/>
  <c r="P9" i="78"/>
  <c r="M9" i="78"/>
  <c r="I9" i="78"/>
  <c r="G9" i="78"/>
  <c r="D9" i="78"/>
  <c r="P8" i="78"/>
  <c r="M8" i="78"/>
  <c r="I8" i="78"/>
  <c r="G8" i="78"/>
  <c r="D8" i="78"/>
  <c r="P7" i="78"/>
  <c r="M7" i="78"/>
  <c r="I7" i="78"/>
  <c r="G7" i="78"/>
  <c r="D7" i="78"/>
  <c r="P6" i="78"/>
  <c r="M6" i="78"/>
  <c r="I6" i="78"/>
  <c r="G6" i="78"/>
  <c r="D6" i="78"/>
  <c r="P5" i="78"/>
  <c r="M5" i="78"/>
  <c r="I5" i="78"/>
  <c r="G5" i="78"/>
  <c r="D5" i="78"/>
  <c r="P4" i="78"/>
  <c r="M4" i="78"/>
  <c r="I4" i="78"/>
  <c r="G4" i="78"/>
  <c r="D4" i="78"/>
  <c r="L45" i="77"/>
  <c r="K45" i="77"/>
  <c r="J45" i="77"/>
  <c r="I45" i="77"/>
  <c r="H45" i="77"/>
  <c r="G45" i="77"/>
  <c r="F45" i="77"/>
  <c r="E45" i="77"/>
  <c r="D45" i="77"/>
  <c r="C45" i="77"/>
  <c r="B43" i="77"/>
  <c r="B42" i="77"/>
  <c r="B41" i="77"/>
  <c r="B40" i="77"/>
  <c r="B39" i="77"/>
  <c r="B38" i="77"/>
  <c r="B37" i="77"/>
  <c r="B36" i="77"/>
  <c r="B35" i="77"/>
  <c r="B34" i="77"/>
  <c r="V30" i="77"/>
  <c r="U30" i="77"/>
  <c r="T30" i="77"/>
  <c r="S30" i="77"/>
  <c r="R30" i="77"/>
  <c r="Q30" i="77"/>
  <c r="P30" i="77"/>
  <c r="O30" i="77"/>
  <c r="N30" i="77"/>
  <c r="M30" i="77"/>
  <c r="L30" i="77"/>
  <c r="K30" i="77"/>
  <c r="J30" i="77"/>
  <c r="I30" i="77"/>
  <c r="H30" i="77"/>
  <c r="G30" i="77"/>
  <c r="F30" i="77"/>
  <c r="E30" i="77"/>
  <c r="D30" i="77"/>
  <c r="C30" i="77"/>
  <c r="B28" i="77"/>
  <c r="B27" i="77"/>
  <c r="B26" i="77"/>
  <c r="B25" i="77"/>
  <c r="B24" i="77"/>
  <c r="B23" i="77"/>
  <c r="B22" i="77"/>
  <c r="B21" i="77"/>
  <c r="B20" i="77"/>
  <c r="B19" i="77"/>
  <c r="Q14" i="77"/>
  <c r="N14" i="77"/>
  <c r="L14" i="77"/>
  <c r="I38" i="21" s="1"/>
  <c r="J14" i="77"/>
  <c r="H14" i="77"/>
  <c r="E14" i="77"/>
  <c r="P13" i="77"/>
  <c r="M13" i="77"/>
  <c r="I13" i="77"/>
  <c r="G13" i="77"/>
  <c r="D13" i="77"/>
  <c r="P12" i="77"/>
  <c r="M12" i="77"/>
  <c r="I12" i="77"/>
  <c r="G12" i="77"/>
  <c r="D12" i="77"/>
  <c r="P11" i="77"/>
  <c r="M11" i="77"/>
  <c r="I11" i="77"/>
  <c r="G11" i="77"/>
  <c r="D11" i="77"/>
  <c r="P10" i="77"/>
  <c r="M10" i="77"/>
  <c r="I10" i="77"/>
  <c r="G10" i="77"/>
  <c r="D10" i="77"/>
  <c r="P9" i="77"/>
  <c r="M9" i="77"/>
  <c r="I9" i="77"/>
  <c r="G9" i="77"/>
  <c r="D9" i="77"/>
  <c r="P8" i="77"/>
  <c r="M8" i="77"/>
  <c r="I8" i="77"/>
  <c r="G8" i="77"/>
  <c r="D8" i="77"/>
  <c r="P7" i="77"/>
  <c r="M7" i="77"/>
  <c r="I7" i="77"/>
  <c r="G7" i="77"/>
  <c r="D7" i="77"/>
  <c r="P6" i="77"/>
  <c r="M6" i="77"/>
  <c r="I6" i="77"/>
  <c r="G6" i="77"/>
  <c r="D6" i="77"/>
  <c r="P5" i="77"/>
  <c r="M5" i="77"/>
  <c r="I5" i="77"/>
  <c r="G5" i="77"/>
  <c r="D5" i="77"/>
  <c r="P4" i="77"/>
  <c r="M4" i="77"/>
  <c r="I4" i="77"/>
  <c r="G4" i="77"/>
  <c r="D4" i="77"/>
  <c r="M45" i="76"/>
  <c r="K45" i="76"/>
  <c r="J45" i="76"/>
  <c r="I45" i="76"/>
  <c r="H45" i="76"/>
  <c r="G45" i="76"/>
  <c r="F45" i="76"/>
  <c r="E45" i="76"/>
  <c r="D45" i="76"/>
  <c r="C45" i="76"/>
  <c r="B43" i="76"/>
  <c r="B42" i="76"/>
  <c r="B41" i="76"/>
  <c r="B40" i="76"/>
  <c r="B39" i="76"/>
  <c r="B38" i="76"/>
  <c r="B37" i="76"/>
  <c r="B36" i="76"/>
  <c r="B35" i="76"/>
  <c r="B34" i="76"/>
  <c r="V30" i="76"/>
  <c r="T30" i="76"/>
  <c r="S30" i="76"/>
  <c r="R30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B28" i="76"/>
  <c r="B27" i="76"/>
  <c r="B26" i="76"/>
  <c r="B25" i="76"/>
  <c r="B24" i="76"/>
  <c r="B23" i="76"/>
  <c r="B22" i="76"/>
  <c r="B21" i="76"/>
  <c r="B20" i="76"/>
  <c r="B19" i="76"/>
  <c r="Q14" i="76"/>
  <c r="N14" i="76"/>
  <c r="L14" i="76"/>
  <c r="H38" i="21" s="1"/>
  <c r="J14" i="76"/>
  <c r="H14" i="76"/>
  <c r="E14" i="76"/>
  <c r="P13" i="76"/>
  <c r="M13" i="76"/>
  <c r="I13" i="76"/>
  <c r="G13" i="76"/>
  <c r="D13" i="76"/>
  <c r="P12" i="76"/>
  <c r="M12" i="76"/>
  <c r="I12" i="76"/>
  <c r="G12" i="76"/>
  <c r="D12" i="76"/>
  <c r="P11" i="76"/>
  <c r="M11" i="76"/>
  <c r="I11" i="76"/>
  <c r="G11" i="76"/>
  <c r="D11" i="76"/>
  <c r="P10" i="76"/>
  <c r="M10" i="76"/>
  <c r="I10" i="76"/>
  <c r="G10" i="76"/>
  <c r="D10" i="76"/>
  <c r="P9" i="76"/>
  <c r="M9" i="76"/>
  <c r="I9" i="76"/>
  <c r="G9" i="76"/>
  <c r="D9" i="76"/>
  <c r="P8" i="76"/>
  <c r="M8" i="76"/>
  <c r="I8" i="76"/>
  <c r="G8" i="76"/>
  <c r="D8" i="76"/>
  <c r="P7" i="76"/>
  <c r="M7" i="76"/>
  <c r="I7" i="76"/>
  <c r="G7" i="76"/>
  <c r="D7" i="76"/>
  <c r="P6" i="76"/>
  <c r="M6" i="76"/>
  <c r="I6" i="76"/>
  <c r="G6" i="76"/>
  <c r="D6" i="76"/>
  <c r="P5" i="76"/>
  <c r="M5" i="76"/>
  <c r="I5" i="76"/>
  <c r="G5" i="76"/>
  <c r="D5" i="76"/>
  <c r="P4" i="76"/>
  <c r="M4" i="76"/>
  <c r="I4" i="76"/>
  <c r="G4" i="76"/>
  <c r="D4" i="76"/>
  <c r="L45" i="75"/>
  <c r="K45" i="75"/>
  <c r="J45" i="75"/>
  <c r="I45" i="75"/>
  <c r="H45" i="75"/>
  <c r="G45" i="75"/>
  <c r="F45" i="75"/>
  <c r="E45" i="75"/>
  <c r="D45" i="75"/>
  <c r="C45" i="75"/>
  <c r="B43" i="75"/>
  <c r="B42" i="75"/>
  <c r="B41" i="75"/>
  <c r="B40" i="75"/>
  <c r="B39" i="75"/>
  <c r="B38" i="75"/>
  <c r="B37" i="75"/>
  <c r="B36" i="75"/>
  <c r="B35" i="75"/>
  <c r="B34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28" i="75"/>
  <c r="B27" i="75"/>
  <c r="B26" i="75"/>
  <c r="B25" i="75"/>
  <c r="B24" i="75"/>
  <c r="B23" i="75"/>
  <c r="B22" i="75"/>
  <c r="B21" i="75"/>
  <c r="B20" i="75"/>
  <c r="B19" i="75"/>
  <c r="Q14" i="75"/>
  <c r="N14" i="75"/>
  <c r="L14" i="75"/>
  <c r="G38" i="21" s="1"/>
  <c r="J14" i="75"/>
  <c r="H14" i="75"/>
  <c r="E14" i="75"/>
  <c r="P13" i="75"/>
  <c r="M13" i="75"/>
  <c r="I13" i="75"/>
  <c r="G13" i="75"/>
  <c r="D13" i="75"/>
  <c r="P12" i="75"/>
  <c r="M12" i="75"/>
  <c r="I12" i="75"/>
  <c r="G12" i="75"/>
  <c r="D12" i="75"/>
  <c r="P11" i="75"/>
  <c r="M11" i="75"/>
  <c r="I11" i="75"/>
  <c r="G11" i="75"/>
  <c r="D11" i="75"/>
  <c r="P10" i="75"/>
  <c r="M10" i="75"/>
  <c r="I10" i="75"/>
  <c r="G10" i="75"/>
  <c r="D10" i="75"/>
  <c r="P9" i="75"/>
  <c r="M9" i="75"/>
  <c r="I9" i="75"/>
  <c r="G9" i="75"/>
  <c r="D9" i="75"/>
  <c r="P8" i="75"/>
  <c r="M8" i="75"/>
  <c r="I8" i="75"/>
  <c r="G8" i="75"/>
  <c r="D8" i="75"/>
  <c r="P7" i="75"/>
  <c r="M7" i="75"/>
  <c r="I7" i="75"/>
  <c r="G7" i="75"/>
  <c r="D7" i="75"/>
  <c r="P6" i="75"/>
  <c r="M6" i="75"/>
  <c r="I6" i="75"/>
  <c r="G6" i="75"/>
  <c r="D6" i="75"/>
  <c r="P5" i="75"/>
  <c r="M5" i="75"/>
  <c r="I5" i="75"/>
  <c r="G5" i="75"/>
  <c r="D5" i="75"/>
  <c r="P4" i="75"/>
  <c r="M4" i="75"/>
  <c r="I4" i="75"/>
  <c r="G4" i="75"/>
  <c r="D4" i="75"/>
  <c r="M45" i="74"/>
  <c r="L45" i="74"/>
  <c r="K45" i="74"/>
  <c r="Q14" i="74"/>
  <c r="N14" i="74"/>
  <c r="L14" i="74"/>
  <c r="F38" i="21" s="1"/>
  <c r="J14" i="74"/>
  <c r="H14" i="74"/>
  <c r="E14" i="74"/>
  <c r="P13" i="74"/>
  <c r="M13" i="74"/>
  <c r="I13" i="74"/>
  <c r="G13" i="74"/>
  <c r="D13" i="74"/>
  <c r="P12" i="74"/>
  <c r="M12" i="74"/>
  <c r="I12" i="74"/>
  <c r="G12" i="74"/>
  <c r="D12" i="74"/>
  <c r="P11" i="74"/>
  <c r="M11" i="74"/>
  <c r="I11" i="74"/>
  <c r="G11" i="74"/>
  <c r="D11" i="74"/>
  <c r="P10" i="74"/>
  <c r="M10" i="74"/>
  <c r="I10" i="74"/>
  <c r="G10" i="74"/>
  <c r="D10" i="74"/>
  <c r="P9" i="74"/>
  <c r="M9" i="74"/>
  <c r="I9" i="74"/>
  <c r="G9" i="74"/>
  <c r="D9" i="74"/>
  <c r="P8" i="74"/>
  <c r="M8" i="74"/>
  <c r="I8" i="74"/>
  <c r="G8" i="74"/>
  <c r="D8" i="74"/>
  <c r="P7" i="74"/>
  <c r="M7" i="74"/>
  <c r="I7" i="74"/>
  <c r="G7" i="74"/>
  <c r="D7" i="74"/>
  <c r="P6" i="74"/>
  <c r="M6" i="74"/>
  <c r="I6" i="74"/>
  <c r="G6" i="74"/>
  <c r="D6" i="74"/>
  <c r="P5" i="74"/>
  <c r="M5" i="74"/>
  <c r="I5" i="74"/>
  <c r="G5" i="74"/>
  <c r="D5" i="74"/>
  <c r="P4" i="74"/>
  <c r="M4" i="74"/>
  <c r="I4" i="74"/>
  <c r="G4" i="74"/>
  <c r="D4" i="74"/>
  <c r="J45" i="73"/>
  <c r="I45" i="73"/>
  <c r="H45" i="73"/>
  <c r="G45" i="73"/>
  <c r="F45" i="73"/>
  <c r="E45" i="73"/>
  <c r="D45" i="73"/>
  <c r="C45" i="73"/>
  <c r="B43" i="73"/>
  <c r="B42" i="73"/>
  <c r="B41" i="73"/>
  <c r="B40" i="73"/>
  <c r="B39" i="73"/>
  <c r="B38" i="73"/>
  <c r="B37" i="73"/>
  <c r="B36" i="73"/>
  <c r="B35" i="73"/>
  <c r="B34" i="73"/>
  <c r="V30" i="73"/>
  <c r="U30" i="73"/>
  <c r="T30" i="73"/>
  <c r="S30" i="73"/>
  <c r="R30" i="73"/>
  <c r="Q30" i="73"/>
  <c r="P30" i="73"/>
  <c r="O30" i="73"/>
  <c r="N30" i="73"/>
  <c r="M30" i="73"/>
  <c r="L30" i="73"/>
  <c r="K30" i="73"/>
  <c r="J30" i="73"/>
  <c r="I30" i="73"/>
  <c r="H30" i="73"/>
  <c r="G30" i="73"/>
  <c r="F30" i="73"/>
  <c r="E30" i="73"/>
  <c r="D30" i="73"/>
  <c r="C30" i="73"/>
  <c r="B28" i="73"/>
  <c r="B27" i="73"/>
  <c r="B26" i="73"/>
  <c r="B25" i="73"/>
  <c r="B24" i="73"/>
  <c r="B23" i="73"/>
  <c r="B22" i="73"/>
  <c r="B21" i="73"/>
  <c r="B20" i="73"/>
  <c r="B19" i="73"/>
  <c r="Q14" i="73"/>
  <c r="N14" i="73"/>
  <c r="L14" i="73"/>
  <c r="E38" i="21" s="1"/>
  <c r="J14" i="73"/>
  <c r="H14" i="73"/>
  <c r="E14" i="73"/>
  <c r="P13" i="73"/>
  <c r="M13" i="73"/>
  <c r="I13" i="73"/>
  <c r="G13" i="73"/>
  <c r="D13" i="73"/>
  <c r="P12" i="73"/>
  <c r="M12" i="73"/>
  <c r="I12" i="73"/>
  <c r="G12" i="73"/>
  <c r="D12" i="73"/>
  <c r="P11" i="73"/>
  <c r="M11" i="73"/>
  <c r="I11" i="73"/>
  <c r="G11" i="73"/>
  <c r="D11" i="73"/>
  <c r="P10" i="73"/>
  <c r="M10" i="73"/>
  <c r="I10" i="73"/>
  <c r="G10" i="73"/>
  <c r="D10" i="73"/>
  <c r="P9" i="73"/>
  <c r="M9" i="73"/>
  <c r="I9" i="73"/>
  <c r="G9" i="73"/>
  <c r="D9" i="73"/>
  <c r="P8" i="73"/>
  <c r="M8" i="73"/>
  <c r="I8" i="73"/>
  <c r="G8" i="73"/>
  <c r="D8" i="73"/>
  <c r="P7" i="73"/>
  <c r="M7" i="73"/>
  <c r="I7" i="73"/>
  <c r="G7" i="73"/>
  <c r="D7" i="73"/>
  <c r="P6" i="73"/>
  <c r="M6" i="73"/>
  <c r="I6" i="73"/>
  <c r="G6" i="73"/>
  <c r="D6" i="73"/>
  <c r="P5" i="73"/>
  <c r="M5" i="73"/>
  <c r="I5" i="73"/>
  <c r="G5" i="73"/>
  <c r="D5" i="73"/>
  <c r="P4" i="73"/>
  <c r="M4" i="73"/>
  <c r="I4" i="73"/>
  <c r="G4" i="73"/>
  <c r="D4" i="73"/>
  <c r="M45" i="48"/>
  <c r="K45" i="48"/>
  <c r="I45" i="48"/>
  <c r="E45" i="48"/>
  <c r="C45" i="48"/>
  <c r="V30" i="48"/>
  <c r="J30" i="48"/>
  <c r="H30" i="48"/>
  <c r="F30" i="48"/>
  <c r="D30" i="48"/>
  <c r="C30" i="48"/>
  <c r="Q14" i="48"/>
  <c r="N14" i="48"/>
  <c r="L14" i="48"/>
  <c r="J14" i="48"/>
  <c r="H14" i="48"/>
  <c r="E14" i="48"/>
  <c r="P35" i="48"/>
  <c r="P36" i="48"/>
  <c r="P37" i="48"/>
  <c r="P38" i="48"/>
  <c r="P39" i="48"/>
  <c r="P40" i="48"/>
  <c r="P41" i="48"/>
  <c r="P42" i="48"/>
  <c r="P43" i="48"/>
  <c r="P34" i="48"/>
  <c r="L45" i="48"/>
  <c r="J45" i="48"/>
  <c r="H45" i="48"/>
  <c r="G45" i="48"/>
  <c r="F45" i="48"/>
  <c r="D45" i="48"/>
  <c r="T30" i="48"/>
  <c r="S30" i="48"/>
  <c r="R30" i="48"/>
  <c r="B35" i="48"/>
  <c r="B36" i="48"/>
  <c r="B37" i="48"/>
  <c r="B38" i="48"/>
  <c r="B39" i="48"/>
  <c r="B40" i="48"/>
  <c r="B41" i="48"/>
  <c r="B42" i="48"/>
  <c r="B43" i="48"/>
  <c r="B34" i="48"/>
  <c r="O37" i="21" l="1"/>
  <c r="N37" i="21"/>
  <c r="N26" i="21"/>
  <c r="M37" i="21"/>
  <c r="L49" i="21"/>
  <c r="K49" i="21"/>
  <c r="J37" i="21"/>
  <c r="I37" i="21"/>
  <c r="I26" i="21"/>
  <c r="G26" i="21"/>
  <c r="G15" i="21"/>
  <c r="E15" i="21"/>
  <c r="E26" i="21"/>
  <c r="K37" i="21"/>
  <c r="H57" i="21"/>
  <c r="H56" i="21"/>
  <c r="H15" i="21"/>
  <c r="H55" i="21"/>
  <c r="H26" i="21"/>
  <c r="H61" i="21"/>
  <c r="F52" i="21"/>
  <c r="E52" i="21"/>
  <c r="O49" i="21"/>
  <c r="O15" i="21"/>
  <c r="N58" i="21"/>
  <c r="M26" i="21"/>
  <c r="M15" i="21"/>
  <c r="L26" i="21"/>
  <c r="K26" i="21"/>
  <c r="J49" i="21"/>
  <c r="J15" i="21"/>
  <c r="I49" i="21"/>
  <c r="H49" i="21"/>
  <c r="G49" i="21"/>
  <c r="F49" i="21"/>
  <c r="F26" i="21"/>
  <c r="E49" i="21"/>
  <c r="R4" i="48"/>
  <c r="D52" i="21" s="1"/>
  <c r="N15" i="21"/>
  <c r="L15" i="21"/>
  <c r="K15" i="21"/>
  <c r="F15" i="21"/>
  <c r="M55" i="21"/>
  <c r="O26" i="21"/>
  <c r="I15" i="21"/>
  <c r="N55" i="21"/>
  <c r="M52" i="21"/>
  <c r="M53" i="21"/>
  <c r="K61" i="21"/>
  <c r="K55" i="21"/>
  <c r="K57" i="21"/>
  <c r="J56" i="21"/>
  <c r="I53" i="21"/>
  <c r="I56" i="21"/>
  <c r="I61" i="21"/>
  <c r="J57" i="21"/>
  <c r="R7" i="48"/>
  <c r="D55" i="21" s="1"/>
  <c r="V38" i="84"/>
  <c r="R8" i="84" s="1"/>
  <c r="V36" i="84"/>
  <c r="R6" i="84" s="1"/>
  <c r="U45" i="84"/>
  <c r="T45" i="84"/>
  <c r="R10" i="84"/>
  <c r="V37" i="84"/>
  <c r="R7" i="84" s="1"/>
  <c r="V35" i="84"/>
  <c r="R5" i="84" s="1"/>
  <c r="R45" i="84"/>
  <c r="V34" i="84"/>
  <c r="R4" i="84" s="1"/>
  <c r="Q45" i="84"/>
  <c r="R10" i="48"/>
  <c r="D58" i="21" s="1"/>
  <c r="N53" i="21"/>
  <c r="M54" i="21"/>
  <c r="M61" i="21"/>
  <c r="M60" i="21"/>
  <c r="M59" i="21"/>
  <c r="M58" i="21"/>
  <c r="M57" i="21"/>
  <c r="M56" i="21"/>
  <c r="K54" i="21"/>
  <c r="K53" i="21"/>
  <c r="K56" i="21"/>
  <c r="K60" i="21"/>
  <c r="K58" i="21"/>
  <c r="J55" i="21"/>
  <c r="J58" i="21"/>
  <c r="I55" i="21"/>
  <c r="I57" i="21"/>
  <c r="I58" i="21"/>
  <c r="I60" i="21"/>
  <c r="I59" i="21"/>
  <c r="H53" i="21"/>
  <c r="H52" i="21"/>
  <c r="H59" i="21"/>
  <c r="H58" i="21"/>
  <c r="E58" i="21"/>
  <c r="H60" i="21"/>
  <c r="E53" i="21"/>
  <c r="R11" i="48"/>
  <c r="D59" i="21" s="1"/>
  <c r="R45" i="48"/>
  <c r="Q45" i="48"/>
  <c r="O56" i="21"/>
  <c r="O55" i="21"/>
  <c r="O59" i="21"/>
  <c r="O61" i="21"/>
  <c r="O60" i="21"/>
  <c r="O54" i="21"/>
  <c r="O58" i="21"/>
  <c r="O57" i="21"/>
  <c r="O52" i="21"/>
  <c r="N57" i="21"/>
  <c r="N60" i="21"/>
  <c r="N54" i="21"/>
  <c r="N56" i="21"/>
  <c r="N61" i="21"/>
  <c r="N59" i="21"/>
  <c r="L54" i="21"/>
  <c r="L53" i="21"/>
  <c r="L58" i="21"/>
  <c r="L61" i="21"/>
  <c r="L55" i="21"/>
  <c r="L60" i="21"/>
  <c r="L56" i="21"/>
  <c r="L59" i="21"/>
  <c r="L57" i="21"/>
  <c r="K52" i="21"/>
  <c r="K59" i="21"/>
  <c r="R6" i="48"/>
  <c r="D54" i="21" s="1"/>
  <c r="U45" i="48"/>
  <c r="R9" i="48"/>
  <c r="D57" i="21" s="1"/>
  <c r="J61" i="21"/>
  <c r="J54" i="21"/>
  <c r="J53" i="21"/>
  <c r="J60" i="21"/>
  <c r="F53" i="21"/>
  <c r="F57" i="21"/>
  <c r="F56" i="21"/>
  <c r="F55" i="21"/>
  <c r="F54" i="21"/>
  <c r="F60" i="21"/>
  <c r="F59" i="21"/>
  <c r="F58" i="21"/>
  <c r="G57" i="21"/>
  <c r="G56" i="21"/>
  <c r="G55" i="21"/>
  <c r="G54" i="21"/>
  <c r="G53" i="21"/>
  <c r="G61" i="21"/>
  <c r="G52" i="21"/>
  <c r="G60" i="21"/>
  <c r="G59" i="21"/>
  <c r="G58" i="21"/>
  <c r="E57" i="21"/>
  <c r="E56" i="21"/>
  <c r="E55" i="21"/>
  <c r="E54" i="21"/>
  <c r="E61" i="21"/>
  <c r="E60" i="21"/>
  <c r="E59" i="21"/>
  <c r="S45" i="48"/>
  <c r="R8" i="48"/>
  <c r="D56" i="21" s="1"/>
  <c r="R12" i="48"/>
  <c r="D60" i="21" s="1"/>
  <c r="R5" i="48"/>
  <c r="D53" i="21" s="1"/>
  <c r="R13" i="48"/>
  <c r="D61" i="21" s="1"/>
  <c r="T45" i="48"/>
  <c r="D38" i="21"/>
  <c r="D62" i="21" l="1"/>
  <c r="E62" i="21"/>
  <c r="I54" i="21"/>
  <c r="H54" i="21"/>
  <c r="R14" i="84"/>
  <c r="V45" i="84"/>
  <c r="V45" i="48"/>
  <c r="R14" i="48"/>
  <c r="P38" i="21"/>
  <c r="D5" i="21"/>
  <c r="O53" i="21" l="1"/>
  <c r="O62" i="21" s="1"/>
  <c r="N52" i="21"/>
  <c r="L52" i="21"/>
  <c r="J52" i="21"/>
  <c r="I62" i="21"/>
  <c r="G62" i="21"/>
  <c r="N62" i="21" l="1"/>
  <c r="L62" i="21"/>
  <c r="K62" i="21"/>
  <c r="J62" i="21"/>
  <c r="H62" i="21"/>
  <c r="M62" i="21"/>
  <c r="F62" i="21"/>
  <c r="G4" i="48" l="1"/>
  <c r="I4" i="48"/>
  <c r="M4" i="48"/>
  <c r="P4" i="48"/>
  <c r="G5" i="48"/>
  <c r="G6" i="48"/>
  <c r="G7" i="48"/>
  <c r="G8" i="48"/>
  <c r="G9" i="48"/>
  <c r="G10" i="48"/>
  <c r="G11" i="48"/>
  <c r="G12" i="48"/>
  <c r="G13" i="48"/>
  <c r="D4" i="48" l="1"/>
  <c r="D5" i="48"/>
  <c r="I5" i="48"/>
  <c r="M5" i="48"/>
  <c r="P5" i="48"/>
  <c r="D6" i="48"/>
  <c r="I6" i="48"/>
  <c r="M6" i="48"/>
  <c r="P6" i="48"/>
  <c r="D7" i="48"/>
  <c r="I7" i="48"/>
  <c r="M7" i="48"/>
  <c r="P7" i="48"/>
  <c r="D8" i="48"/>
  <c r="I8" i="48"/>
  <c r="M8" i="48"/>
  <c r="P8" i="48"/>
  <c r="D9" i="48"/>
  <c r="I9" i="48"/>
  <c r="M9" i="48"/>
  <c r="P9" i="48"/>
  <c r="D10" i="48"/>
  <c r="I10" i="48"/>
  <c r="M10" i="48"/>
  <c r="P10" i="48"/>
  <c r="D11" i="48"/>
  <c r="I11" i="48"/>
  <c r="M11" i="48"/>
  <c r="P11" i="48"/>
  <c r="D12" i="48"/>
  <c r="I12" i="48"/>
  <c r="M12" i="48"/>
  <c r="P12" i="48"/>
  <c r="D13" i="48"/>
  <c r="I13" i="48"/>
  <c r="M13" i="48"/>
  <c r="P13" i="48"/>
  <c r="E30" i="48"/>
  <c r="G30" i="48"/>
  <c r="I30" i="48"/>
  <c r="K30" i="48"/>
  <c r="L30" i="48"/>
  <c r="M30" i="48"/>
  <c r="N30" i="48"/>
  <c r="O30" i="48"/>
  <c r="P30" i="48"/>
  <c r="Q30" i="48"/>
  <c r="B27" i="48" l="1"/>
  <c r="B28" i="48"/>
  <c r="B20" i="48"/>
  <c r="B21" i="48"/>
  <c r="B22" i="48"/>
  <c r="B23" i="48"/>
  <c r="B24" i="48"/>
  <c r="B25" i="48"/>
  <c r="B26" i="48"/>
  <c r="B19" i="48"/>
  <c r="D48" i="21" l="1"/>
  <c r="D47" i="21"/>
  <c r="D46" i="21"/>
  <c r="D45" i="21"/>
  <c r="D44" i="21"/>
  <c r="D43" i="21"/>
  <c r="D42" i="21"/>
  <c r="D41" i="21"/>
  <c r="D40" i="21"/>
  <c r="D39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49" i="21" l="1"/>
  <c r="C53" i="21"/>
  <c r="C54" i="21"/>
  <c r="C55" i="21"/>
  <c r="C56" i="21"/>
  <c r="C57" i="21"/>
  <c r="C58" i="21"/>
  <c r="C59" i="21"/>
  <c r="C60" i="21"/>
  <c r="C61" i="21"/>
  <c r="C52" i="21"/>
  <c r="C40" i="21"/>
  <c r="C41" i="21"/>
  <c r="C42" i="21"/>
  <c r="C43" i="21"/>
  <c r="C44" i="21"/>
  <c r="C45" i="21"/>
  <c r="C46" i="21"/>
  <c r="C47" i="21"/>
  <c r="C48" i="21"/>
  <c r="C39" i="21"/>
  <c r="C28" i="21"/>
  <c r="C29" i="21"/>
  <c r="C30" i="21"/>
  <c r="C31" i="21"/>
  <c r="C32" i="21"/>
  <c r="C33" i="21"/>
  <c r="C34" i="21"/>
  <c r="C35" i="21"/>
  <c r="C36" i="21"/>
  <c r="C27" i="21"/>
  <c r="K3" i="49" l="1"/>
  <c r="E3" i="49" l="1"/>
  <c r="F3" i="49"/>
  <c r="G3" i="49"/>
  <c r="H3" i="49"/>
  <c r="I3" i="49"/>
  <c r="J3" i="49"/>
  <c r="L3" i="49"/>
  <c r="D3" i="49"/>
  <c r="C3" i="49"/>
  <c r="M12" i="49"/>
  <c r="N12" i="49"/>
  <c r="T3" i="73" s="1"/>
  <c r="M18" i="49"/>
  <c r="N18" i="49"/>
  <c r="T3" i="74" s="1"/>
  <c r="M24" i="49"/>
  <c r="N24" i="49"/>
  <c r="T3" i="75" s="1"/>
  <c r="M30" i="49"/>
  <c r="N30" i="49"/>
  <c r="T3" i="76" s="1"/>
  <c r="M36" i="49"/>
  <c r="N36" i="49"/>
  <c r="T3" i="77" s="1"/>
  <c r="M42" i="49"/>
  <c r="N42" i="49"/>
  <c r="T3" i="78" s="1"/>
  <c r="M48" i="49"/>
  <c r="N48" i="49"/>
  <c r="T3" i="79" s="1"/>
  <c r="M54" i="49"/>
  <c r="N54" i="49"/>
  <c r="T3" i="80" s="1"/>
  <c r="M60" i="49"/>
  <c r="N60" i="49"/>
  <c r="T3" i="81" s="1"/>
  <c r="M66" i="49"/>
  <c r="N66" i="49"/>
  <c r="T3" i="82" s="1"/>
  <c r="M72" i="49"/>
  <c r="N72" i="49"/>
  <c r="T3" i="83" s="1"/>
  <c r="M6" i="49"/>
  <c r="N6" i="49"/>
  <c r="T3" i="84" s="1"/>
  <c r="T7" i="84" l="1"/>
  <c r="T10" i="84"/>
  <c r="T13" i="84" s="1"/>
  <c r="T3" i="48"/>
  <c r="G50" i="21"/>
  <c r="N50" i="21"/>
  <c r="F50" i="21"/>
  <c r="O50" i="21"/>
  <c r="I50" i="21"/>
  <c r="E50" i="21"/>
  <c r="L50" i="21"/>
  <c r="K50" i="21"/>
  <c r="J50" i="21"/>
  <c r="M50" i="21"/>
  <c r="H50" i="21"/>
  <c r="D50" i="21"/>
  <c r="M3" i="49"/>
  <c r="N3" i="49"/>
  <c r="P36" i="21"/>
  <c r="P35" i="21"/>
  <c r="P34" i="21"/>
  <c r="P33" i="21"/>
  <c r="P32" i="21"/>
  <c r="P31" i="21"/>
  <c r="P30" i="21"/>
  <c r="P29" i="21"/>
  <c r="P28" i="21"/>
  <c r="D37" i="21"/>
  <c r="I51" i="21" l="1"/>
  <c r="I63" i="21" s="1"/>
  <c r="I64" i="21" s="1"/>
  <c r="H51" i="21"/>
  <c r="H63" i="21" s="1"/>
  <c r="H64" i="21" s="1"/>
  <c r="F51" i="21"/>
  <c r="F63" i="21" s="1"/>
  <c r="F64" i="21" s="1"/>
  <c r="M51" i="21"/>
  <c r="M63" i="21" s="1"/>
  <c r="M64" i="21" s="1"/>
  <c r="N51" i="21"/>
  <c r="N63" i="21" s="1"/>
  <c r="N64" i="21" s="1"/>
  <c r="J51" i="21"/>
  <c r="J63" i="21" s="1"/>
  <c r="J64" i="21" s="1"/>
  <c r="G51" i="21"/>
  <c r="G63" i="21" s="1"/>
  <c r="G64" i="21" s="1"/>
  <c r="L51" i="21"/>
  <c r="L63" i="21" s="1"/>
  <c r="L64" i="21" s="1"/>
  <c r="E51" i="21"/>
  <c r="E63" i="21" s="1"/>
  <c r="E64" i="21" s="1"/>
  <c r="O51" i="21"/>
  <c r="O63" i="21" s="1"/>
  <c r="O64" i="21" s="1"/>
  <c r="K51" i="21"/>
  <c r="K63" i="21" s="1"/>
  <c r="K64" i="21" s="1"/>
  <c r="T7" i="78"/>
  <c r="T10" i="78"/>
  <c r="T13" i="78" s="1"/>
  <c r="T7" i="80"/>
  <c r="T10" i="80"/>
  <c r="T13" i="80" s="1"/>
  <c r="T7" i="79"/>
  <c r="T10" i="79"/>
  <c r="T13" i="79" s="1"/>
  <c r="T7" i="81"/>
  <c r="T10" i="81"/>
  <c r="T13" i="81" s="1"/>
  <c r="T7" i="76"/>
  <c r="T10" i="76"/>
  <c r="T13" i="76" s="1"/>
  <c r="T7" i="74"/>
  <c r="T10" i="74"/>
  <c r="T13" i="74" s="1"/>
  <c r="T7" i="77"/>
  <c r="T10" i="77"/>
  <c r="T13" i="77" s="1"/>
  <c r="T7" i="75"/>
  <c r="T10" i="75"/>
  <c r="T13" i="75" s="1"/>
  <c r="T7" i="82"/>
  <c r="T10" i="82"/>
  <c r="T13" i="82" s="1"/>
  <c r="T7" i="73"/>
  <c r="T10" i="73"/>
  <c r="T13" i="73" s="1"/>
  <c r="T7" i="83"/>
  <c r="T10" i="83"/>
  <c r="T13" i="83" s="1"/>
  <c r="T7" i="48"/>
  <c r="T10" i="48"/>
  <c r="T13" i="48" s="1"/>
  <c r="P50" i="21"/>
  <c r="P27" i="21"/>
  <c r="P37" i="21" s="1"/>
  <c r="C17" i="21" l="1"/>
  <c r="C18" i="21"/>
  <c r="C19" i="21"/>
  <c r="C20" i="21"/>
  <c r="C21" i="21"/>
  <c r="C22" i="21"/>
  <c r="C23" i="21"/>
  <c r="C24" i="21"/>
  <c r="C25" i="21"/>
  <c r="C16" i="21"/>
  <c r="D26" i="21" l="1"/>
  <c r="D51" i="21" s="1"/>
  <c r="D63" i="21" s="1"/>
  <c r="P22" i="21"/>
  <c r="P19" i="21"/>
  <c r="P20" i="21"/>
  <c r="P18" i="21"/>
  <c r="P24" i="21"/>
  <c r="P16" i="21"/>
  <c r="P25" i="21"/>
  <c r="P17" i="21"/>
  <c r="P21" i="21"/>
  <c r="P23" i="21"/>
  <c r="P26" i="21" l="1"/>
  <c r="C7" i="21"/>
  <c r="C8" i="21"/>
  <c r="P8" i="21" l="1"/>
  <c r="P7" i="21"/>
  <c r="D15" i="21" l="1"/>
  <c r="D64" i="21" s="1"/>
  <c r="P9" i="21" l="1"/>
  <c r="P10" i="21"/>
  <c r="P11" i="21"/>
  <c r="P12" i="21"/>
  <c r="P13" i="21"/>
  <c r="P14" i="21"/>
  <c r="P6" i="21"/>
  <c r="P39" i="21" l="1"/>
  <c r="P5" i="21"/>
  <c r="P15" i="21" s="1"/>
  <c r="C9" i="21" l="1"/>
  <c r="C10" i="21"/>
  <c r="C11" i="21"/>
  <c r="C12" i="21"/>
  <c r="C13" i="21"/>
  <c r="C14" i="21"/>
  <c r="P53" i="21" l="1"/>
  <c r="P45" i="21"/>
  <c r="P52" i="21"/>
  <c r="P48" i="21"/>
  <c r="P54" i="21"/>
  <c r="P44" i="21"/>
  <c r="P59" i="21"/>
  <c r="P46" i="21"/>
  <c r="P47" i="21"/>
  <c r="P41" i="21"/>
  <c r="P55" i="21"/>
  <c r="P56" i="21"/>
  <c r="P42" i="21"/>
  <c r="P43" i="21"/>
  <c r="P57" i="21"/>
  <c r="P60" i="21"/>
  <c r="P61" i="21"/>
  <c r="P40" i="21"/>
  <c r="P58" i="21"/>
  <c r="C6" i="21"/>
  <c r="C5" i="21"/>
  <c r="P49" i="21" l="1"/>
  <c r="P51" i="21" s="1"/>
  <c r="P62" i="21"/>
  <c r="P63" i="21" l="1"/>
  <c r="P64" i="21" s="1"/>
</calcChain>
</file>

<file path=xl/sharedStrings.xml><?xml version="1.0" encoding="utf-8"?>
<sst xmlns="http://schemas.openxmlformats.org/spreadsheetml/2006/main" count="966" uniqueCount="234">
  <si>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</si>
  <si>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</si>
  <si>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</si>
  <si>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</si>
  <si>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</si>
  <si>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</si>
  <si>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</si>
  <si>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</si>
  <si>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</si>
  <si>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</si>
  <si>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</si>
  <si>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費目</t>
    <rPh sb="0" eb="2">
      <t>ヒモク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</si>
  <si>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</si>
  <si>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</si>
  <si>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</si>
  <si>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</si>
  <si>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</si>
  <si>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</si>
  <si>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</si>
  <si>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</si>
  <si>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環境設定</t>
    <rPh sb="0" eb="2">
      <t>カンキョウ</t>
    </rPh>
    <rPh sb="2" eb="4">
      <t>セッテイ</t>
    </rPh>
    <phoneticPr fontId="1"/>
  </si>
  <si>
    <t>特別費</t>
    <rPh sb="0" eb="2">
      <t>トクベツ</t>
    </rPh>
    <rPh sb="2" eb="3">
      <t>ヒ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</si>
  <si>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</si>
  <si>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</si>
  <si>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</si>
  <si>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</si>
  <si>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</si>
  <si>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</si>
  <si>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住居費</t>
  </si>
  <si>
    <t>光熱費</t>
  </si>
  <si>
    <t>支出合計</t>
    <rPh sb="0" eb="2">
      <t>シシュツ</t>
    </rPh>
    <rPh sb="2" eb="4">
      <t>ゴウケイ</t>
    </rPh>
    <phoneticPr fontId="1"/>
  </si>
  <si>
    <t>健康保険</t>
    <rPh sb="0" eb="2">
      <t>ケンコウ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</si>
  <si>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</si>
  <si>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</si>
  <si>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</t>
    <rPh sb="0" eb="2">
      <t>カイゴ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</si>
  <si>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</si>
  <si>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</si>
  <si>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</si>
  <si>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</si>
  <si>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</si>
  <si>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特別費</t>
    <rPh sb="0" eb="2">
      <t>トクベツ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</si>
  <si>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</si>
  <si>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</si>
  <si>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</si>
  <si>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</si>
  <si>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</si>
  <si>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</si>
  <si>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</si>
  <si>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</si>
  <si>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</si>
  <si>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</si>
  <si>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</si>
  <si>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</si>
  <si>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</si>
  <si>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予算</t>
    <rPh sb="0" eb="2">
      <t>ヨサン</t>
    </rPh>
    <phoneticPr fontId="1"/>
  </si>
  <si>
    <t>実費</t>
    <rPh sb="0" eb="2">
      <t>ジッピ</t>
    </rPh>
    <phoneticPr fontId="1"/>
  </si>
  <si>
    <t>合計</t>
    <rPh sb="0" eb="2">
      <t>ゴウケイ</t>
    </rPh>
    <phoneticPr fontId="1"/>
  </si>
  <si>
    <t>決まっている支出</t>
    <rPh sb="0" eb="1">
      <t>キ</t>
    </rPh>
    <rPh sb="6" eb="8">
      <t>シシュツ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</si>
  <si>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</si>
  <si>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</si>
  <si>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</si>
  <si>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合計</t>
    <rPh sb="0" eb="2">
      <t>ゴウケイ</t>
    </rPh>
    <phoneticPr fontId="1"/>
  </si>
  <si>
    <t>変動費</t>
    <rPh sb="0" eb="2">
      <t>ヘンドウ</t>
    </rPh>
    <rPh sb="2" eb="3">
      <t>ヒ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</si>
  <si>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</si>
  <si>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</si>
  <si>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</si>
  <si>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</si>
  <si>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</si>
  <si>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</si>
  <si>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</si>
  <si>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</si>
  <si>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</si>
  <si>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</si>
  <si>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</si>
  <si>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</si>
  <si>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</si>
  <si>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</si>
  <si>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</si>
  <si>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</si>
  <si>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</si>
  <si>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</si>
  <si>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</si>
  <si>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</si>
  <si>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</si>
  <si>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</si>
  <si>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</si>
  <si>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</si>
  <si>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</si>
  <si>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</si>
  <si>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</si>
  <si>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</si>
  <si>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</si>
  <si>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</si>
  <si>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</si>
  <si>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メモ</t>
    <phoneticPr fontId="1"/>
  </si>
  <si>
    <t>合計</t>
    <rPh sb="0" eb="2">
      <t>ゴウケイ</t>
    </rPh>
    <phoneticPr fontId="1"/>
  </si>
  <si>
    <t>今月の特別費合計</t>
    <rPh sb="0" eb="2">
      <t>コンゲツ</t>
    </rPh>
    <rPh sb="3" eb="5">
      <t>トクベツ</t>
    </rPh>
    <rPh sb="5" eb="6">
      <t>ヒ</t>
    </rPh>
    <rPh sb="6" eb="8">
      <t>ゴウケイ</t>
    </rPh>
    <phoneticPr fontId="1"/>
  </si>
  <si>
    <t>自己投資</t>
    <rPh sb="0" eb="4">
      <t>ジコトウシ</t>
    </rPh>
    <phoneticPr fontId="1"/>
  </si>
  <si>
    <t>自己投資</t>
    <rPh sb="0" eb="4">
      <t>ジコトウシ</t>
    </rPh>
    <phoneticPr fontId="1"/>
  </si>
  <si>
    <t>自己投資合計</t>
    <rPh sb="0" eb="4">
      <t>ジコトウシ</t>
    </rPh>
    <rPh sb="4" eb="6">
      <t>ゴウケイ</t>
    </rPh>
    <phoneticPr fontId="1"/>
  </si>
  <si>
    <t>食費</t>
    <rPh sb="0" eb="2">
      <t>ショクヒ</t>
    </rPh>
    <phoneticPr fontId="1"/>
  </si>
  <si>
    <t>夫</t>
    <rPh sb="0" eb="1">
      <t>オット</t>
    </rPh>
    <phoneticPr fontId="1"/>
  </si>
  <si>
    <t>靴下</t>
    <rPh sb="0" eb="2">
      <t>クツシタ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</si>
  <si>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</si>
  <si>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</si>
  <si>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</si>
  <si>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</si>
  <si>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5週目</t>
    <rPh sb="1" eb="3">
      <t>シュウメ</t>
    </rPh>
    <phoneticPr fontId="1"/>
  </si>
  <si>
    <t>収入―支出合計</t>
    <rPh sb="0" eb="2">
      <t>シュウニュウ</t>
    </rPh>
    <rPh sb="2" eb="5">
      <t>ーシシュツ</t>
    </rPh>
    <rPh sb="5" eb="7">
      <t>ゴウケイ</t>
    </rPh>
    <phoneticPr fontId="1"/>
  </si>
  <si>
    <t>残高</t>
    <rPh sb="0" eb="2">
      <t>ザンダカ</t>
    </rPh>
    <phoneticPr fontId="1"/>
  </si>
  <si>
    <t>金</t>
  </si>
  <si>
    <t>金</t>
    <rPh sb="0" eb="1">
      <t>キン</t>
    </rPh>
    <phoneticPr fontId="1"/>
  </si>
  <si>
    <t>土</t>
  </si>
  <si>
    <t>日</t>
  </si>
  <si>
    <t>月</t>
  </si>
  <si>
    <t>火</t>
  </si>
  <si>
    <t>水</t>
  </si>
  <si>
    <t>木</t>
  </si>
  <si>
    <t>木</t>
    <rPh sb="0" eb="1">
      <t>モク</t>
    </rPh>
    <phoneticPr fontId="1"/>
  </si>
  <si>
    <t>曜日</t>
    <rPh sb="0" eb="2">
      <t>ヨウビ</t>
    </rPh>
    <phoneticPr fontId="1"/>
  </si>
  <si>
    <t>1日～3日</t>
    <rPh sb="1" eb="2">
      <t>ニチ</t>
    </rPh>
    <rPh sb="4" eb="5">
      <t>ニチ</t>
    </rPh>
    <phoneticPr fontId="1"/>
  </si>
  <si>
    <t>4日～10日</t>
    <rPh sb="1" eb="2">
      <t>ニチ</t>
    </rPh>
    <rPh sb="5" eb="6">
      <t>ニチ</t>
    </rPh>
    <phoneticPr fontId="1"/>
  </si>
  <si>
    <t>11日～17日</t>
    <rPh sb="2" eb="3">
      <t>ニチ</t>
    </rPh>
    <rPh sb="6" eb="7">
      <t>ニチ</t>
    </rPh>
    <phoneticPr fontId="1"/>
  </si>
  <si>
    <t>18日～24日</t>
    <rPh sb="2" eb="3">
      <t>ニチ</t>
    </rPh>
    <rPh sb="6" eb="7">
      <t>ニチ</t>
    </rPh>
    <phoneticPr fontId="1"/>
  </si>
  <si>
    <t>25日～31日</t>
    <rPh sb="2" eb="3">
      <t>ニチ</t>
    </rPh>
    <rPh sb="6" eb="7">
      <t>ニチ</t>
    </rPh>
    <phoneticPr fontId="1"/>
  </si>
  <si>
    <t>1日～31日</t>
    <rPh sb="1" eb="2">
      <t>ニチ</t>
    </rPh>
    <rPh sb="5" eb="6">
      <t>ニチ</t>
    </rPh>
    <phoneticPr fontId="1"/>
  </si>
  <si>
    <t>日付</t>
    <rPh sb="0" eb="2">
      <t>ヒヅケ</t>
    </rPh>
    <phoneticPr fontId="1"/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</si>
  <si>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日付</t>
    </r>
    <rPh sb="0" eb="2">
      <t>ヒモク</t>
    </rPh>
    <rPh sb="4" eb="6">
      <t>ヒヅケ</t>
    </rPh>
    <phoneticPr fontId="1"/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</si>
  <si>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週間</t>
    </r>
    <rPh sb="0" eb="2">
      <t>ヒモク</t>
    </rPh>
    <rPh sb="4" eb="6">
      <t>シュウカン</t>
    </rPh>
    <phoneticPr fontId="1"/>
  </si>
  <si>
    <t>収入―(税金＋貯蓄＋自己投資＋固定費+特別費)</t>
    <rPh sb="0" eb="2">
      <t>シュウニュウ</t>
    </rPh>
    <rPh sb="4" eb="6">
      <t>ゼイキン</t>
    </rPh>
    <rPh sb="7" eb="9">
      <t>チョチク</t>
    </rPh>
    <rPh sb="10" eb="14">
      <t>ジコトウシ</t>
    </rPh>
    <rPh sb="15" eb="18">
      <t>コテイヒ</t>
    </rPh>
    <rPh sb="19" eb="22">
      <t>トクベツヒ</t>
    </rPh>
    <phoneticPr fontId="1"/>
  </si>
  <si>
    <t>税金＋貯蓄＋自己投資＋固定費＋変動費+特別費</t>
    <rPh sb="0" eb="2">
      <t>ゼイキン</t>
    </rPh>
    <rPh sb="3" eb="5">
      <t>チョチク</t>
    </rPh>
    <rPh sb="6" eb="10">
      <t>ジコトウシ</t>
    </rPh>
    <rPh sb="11" eb="14">
      <t>コテイヒ</t>
    </rPh>
    <rPh sb="15" eb="18">
      <t>ヘンドウヒ</t>
    </rPh>
    <rPh sb="19" eb="22">
      <t>トクベツヒ</t>
    </rPh>
    <phoneticPr fontId="1"/>
  </si>
  <si>
    <t>こども貯金</t>
  </si>
  <si>
    <t>こども貯金</t>
    <rPh sb="3" eb="5">
      <t>チョキン</t>
    </rPh>
    <phoneticPr fontId="1"/>
  </si>
  <si>
    <t>iDeco</t>
  </si>
  <si>
    <t>本</t>
    <rPh sb="0" eb="1">
      <t>ホン</t>
    </rPh>
    <phoneticPr fontId="1"/>
  </si>
  <si>
    <t>セミナー</t>
    <phoneticPr fontId="1"/>
  </si>
  <si>
    <t>妻パート</t>
    <rPh sb="0" eb="1">
      <t>ツマ</t>
    </rPh>
    <phoneticPr fontId="1"/>
  </si>
  <si>
    <t>夫</t>
  </si>
  <si>
    <t>児童手当</t>
  </si>
  <si>
    <t>臨時収入</t>
  </si>
  <si>
    <t>所得税</t>
  </si>
  <si>
    <t>住民税</t>
  </si>
  <si>
    <t>健康保険</t>
  </si>
  <si>
    <t>介護保険</t>
  </si>
  <si>
    <t>厚生年金</t>
  </si>
  <si>
    <t>水道費</t>
  </si>
  <si>
    <t>通信費</t>
  </si>
  <si>
    <t>車費</t>
  </si>
  <si>
    <t>食費</t>
  </si>
  <si>
    <t>外食費</t>
  </si>
  <si>
    <t>日用品</t>
  </si>
  <si>
    <t>娯楽費</t>
  </si>
  <si>
    <t>美容・医療</t>
  </si>
  <si>
    <t>被服費</t>
  </si>
  <si>
    <t>交際費</t>
  </si>
  <si>
    <t>　　　自動入力</t>
    <rPh sb="3" eb="7">
      <t>ジドウニュウリョク</t>
    </rPh>
    <phoneticPr fontId="1"/>
  </si>
  <si>
    <t>　　　手動で入力</t>
    <rPh sb="3" eb="5">
      <t>シュドウ</t>
    </rPh>
    <rPh sb="6" eb="8">
      <t>ニュウリョク</t>
    </rPh>
    <phoneticPr fontId="1"/>
  </si>
  <si>
    <t>クリーニング</t>
    <phoneticPr fontId="1"/>
  </si>
  <si>
    <t>美容院</t>
    <rPh sb="0" eb="3">
      <t>ビヨウイン</t>
    </rPh>
    <phoneticPr fontId="1"/>
  </si>
  <si>
    <t>変動費の表も手動入力</t>
    <rPh sb="6" eb="8">
      <t>シュドウ</t>
    </rPh>
    <rPh sb="8" eb="10">
      <t>ニュウリョク</t>
    </rPh>
    <phoneticPr fontId="1"/>
  </si>
  <si>
    <t>環境設定</t>
    <rPh sb="0" eb="4">
      <t>カンキョウセッテイ</t>
    </rPh>
    <phoneticPr fontId="1"/>
  </si>
  <si>
    <t>特別費</t>
    <rPh sb="0" eb="3">
      <t>トクベツヒ</t>
    </rPh>
    <phoneticPr fontId="1"/>
  </si>
  <si>
    <t>毎月の入力</t>
    <rPh sb="0" eb="2">
      <t>マイツキ</t>
    </rPh>
    <rPh sb="3" eb="5">
      <t>ニュウリョク</t>
    </rPh>
    <phoneticPr fontId="1"/>
  </si>
  <si>
    <t>収支表</t>
    <rPh sb="0" eb="3">
      <t>シュウシヒョウ</t>
    </rPh>
    <phoneticPr fontId="1"/>
  </si>
  <si>
    <t>住居費</t>
    <phoneticPr fontId="1"/>
  </si>
  <si>
    <t>妻パート</t>
    <rPh sb="0" eb="1">
      <t>ツマ</t>
    </rPh>
    <phoneticPr fontId="1"/>
  </si>
  <si>
    <t>ボーナス</t>
    <phoneticPr fontId="1"/>
  </si>
  <si>
    <t>児童手当</t>
    <rPh sb="0" eb="4">
      <t>ジドウテアテ</t>
    </rPh>
    <phoneticPr fontId="1"/>
  </si>
  <si>
    <t>iDeco</t>
    <phoneticPr fontId="1"/>
  </si>
  <si>
    <t>水道</t>
    <rPh sb="0" eb="2">
      <t>スイドウ</t>
    </rPh>
    <phoneticPr fontId="1"/>
  </si>
  <si>
    <t>ガス</t>
    <phoneticPr fontId="1"/>
  </si>
  <si>
    <t>電気</t>
    <rPh sb="0" eb="2">
      <t>デンキ</t>
    </rPh>
    <phoneticPr fontId="1"/>
  </si>
  <si>
    <t>車費</t>
    <rPh sb="0" eb="1">
      <t>クルマ</t>
    </rPh>
    <rPh sb="1" eb="2">
      <t>ヒ</t>
    </rPh>
    <phoneticPr fontId="1"/>
  </si>
  <si>
    <t>教育費</t>
    <rPh sb="0" eb="3">
      <t>キョウイクヒ</t>
    </rPh>
    <phoneticPr fontId="1"/>
  </si>
  <si>
    <t>通信費</t>
    <rPh sb="0" eb="3">
      <t>ツウシンヒ</t>
    </rPh>
    <phoneticPr fontId="1"/>
  </si>
  <si>
    <t>外食費</t>
    <rPh sb="0" eb="3">
      <t>ガイショクヒ</t>
    </rPh>
    <phoneticPr fontId="1"/>
  </si>
  <si>
    <t>日用品</t>
    <rPh sb="0" eb="3">
      <t>ニチヨウヒン</t>
    </rPh>
    <phoneticPr fontId="1"/>
  </si>
  <si>
    <t>娯楽費</t>
    <rPh sb="0" eb="3">
      <t>ゴラクヒ</t>
    </rPh>
    <phoneticPr fontId="1"/>
  </si>
  <si>
    <t>美容費</t>
    <rPh sb="0" eb="3">
      <t>ビヨウヒ</t>
    </rPh>
    <phoneticPr fontId="1"/>
  </si>
  <si>
    <t>交際費</t>
    <rPh sb="0" eb="3">
      <t>コウサイヒ</t>
    </rPh>
    <phoneticPr fontId="1"/>
  </si>
  <si>
    <t>その他</t>
    <rPh sb="2" eb="3">
      <t>タ</t>
    </rPh>
    <phoneticPr fontId="1"/>
  </si>
  <si>
    <t>イベント</t>
    <phoneticPr fontId="1"/>
  </si>
  <si>
    <t>交際費</t>
    <rPh sb="0" eb="3">
      <t xml:space="preserve">コウサイヒ </t>
    </rPh>
    <phoneticPr fontId="1"/>
  </si>
  <si>
    <t>娯楽費</t>
    <rPh sb="0" eb="3">
      <t xml:space="preserve">ゴラクヒ </t>
    </rPh>
    <phoneticPr fontId="1"/>
  </si>
  <si>
    <t>年払い費</t>
    <rPh sb="0" eb="2">
      <t xml:space="preserve">ネンバライヒ </t>
    </rPh>
    <phoneticPr fontId="1"/>
  </si>
  <si>
    <t>旅行</t>
    <rPh sb="0" eb="2">
      <t xml:space="preserve">リョコウ </t>
    </rPh>
    <phoneticPr fontId="1"/>
  </si>
  <si>
    <t>環境設定で項目の内容を記入します。</t>
    <rPh sb="0" eb="4">
      <t xml:space="preserve">カンキョウセッテイ </t>
    </rPh>
    <rPh sb="5" eb="7">
      <t xml:space="preserve">コウモク </t>
    </rPh>
    <rPh sb="8" eb="10">
      <t xml:space="preserve">ナイヨウ </t>
    </rPh>
    <rPh sb="11" eb="13">
      <t xml:space="preserve">キニュウシマス </t>
    </rPh>
    <phoneticPr fontId="1"/>
  </si>
  <si>
    <t>記入した内容が毎月の入力と収支表に反映されます。</t>
    <rPh sb="0" eb="2">
      <t xml:space="preserve">キニュウ </t>
    </rPh>
    <rPh sb="4" eb="6">
      <t xml:space="preserve">ナイヨウ </t>
    </rPh>
    <rPh sb="7" eb="9">
      <t xml:space="preserve">マイツキ </t>
    </rPh>
    <rPh sb="10" eb="12">
      <t xml:space="preserve">ニュウリョク </t>
    </rPh>
    <rPh sb="13" eb="16">
      <t xml:space="preserve">シュウシヒョウ </t>
    </rPh>
    <rPh sb="17" eb="19">
      <t xml:space="preserve">ハンエイ </t>
    </rPh>
    <phoneticPr fontId="1"/>
  </si>
  <si>
    <t>特別費の費目を分類します。</t>
    <rPh sb="0" eb="3">
      <t xml:space="preserve">トクベツヒ </t>
    </rPh>
    <rPh sb="4" eb="6">
      <t xml:space="preserve">ヒモク </t>
    </rPh>
    <rPh sb="7" eb="9">
      <t xml:space="preserve">ブンルイ </t>
    </rPh>
    <phoneticPr fontId="1"/>
  </si>
  <si>
    <t>1年に発生する特別費を月別に洗い出します。</t>
    <rPh sb="1" eb="2">
      <t xml:space="preserve">ネン </t>
    </rPh>
    <rPh sb="3" eb="5">
      <t xml:space="preserve">ハッセイ </t>
    </rPh>
    <rPh sb="7" eb="10">
      <t xml:space="preserve">トクベツヒ </t>
    </rPh>
    <rPh sb="11" eb="12">
      <t xml:space="preserve">ツキ </t>
    </rPh>
    <rPh sb="12" eb="13">
      <t xml:space="preserve">ベツ </t>
    </rPh>
    <rPh sb="14" eb="15">
      <t xml:space="preserve">アライダシマス </t>
    </rPh>
    <phoneticPr fontId="1"/>
  </si>
  <si>
    <t>特別費の金額は毎月のシートに合計金額が反映されます。</t>
    <rPh sb="0" eb="1">
      <t xml:space="preserve">トクベツヒ </t>
    </rPh>
    <rPh sb="3" eb="4">
      <t>ノ</t>
    </rPh>
    <rPh sb="4" eb="6">
      <t xml:space="preserve">キンガク </t>
    </rPh>
    <rPh sb="7" eb="9">
      <t xml:space="preserve">マイツキ </t>
    </rPh>
    <rPh sb="14" eb="16">
      <t xml:space="preserve">ゴウケイ </t>
    </rPh>
    <rPh sb="16" eb="18">
      <t xml:space="preserve">キンガク </t>
    </rPh>
    <rPh sb="19" eb="21">
      <t xml:space="preserve">ハンエイ </t>
    </rPh>
    <phoneticPr fontId="1"/>
  </si>
  <si>
    <t>毎月の入力内容が年間の収支表に反映されます。</t>
    <rPh sb="0" eb="2">
      <t xml:space="preserve">マイツキ </t>
    </rPh>
    <rPh sb="3" eb="5">
      <t xml:space="preserve">ニュウリョク </t>
    </rPh>
    <rPh sb="5" eb="7">
      <t xml:space="preserve">ナイヨウ </t>
    </rPh>
    <rPh sb="8" eb="10">
      <t xml:space="preserve">ネンカン </t>
    </rPh>
    <rPh sb="11" eb="14">
      <t xml:space="preserve">シュウシヒョウ </t>
    </rPh>
    <rPh sb="15" eb="17">
      <t xml:space="preserve">ハンエイ </t>
    </rPh>
    <phoneticPr fontId="1"/>
  </si>
  <si>
    <t>セルB4をクリックして空白セルまたは０のチェックを外してください。</t>
    <rPh sb="11" eb="13">
      <t xml:space="preserve">クウハクセル </t>
    </rPh>
    <rPh sb="25" eb="26">
      <t xml:space="preserve">ハズシテクダサイ </t>
    </rPh>
    <phoneticPr fontId="1"/>
  </si>
  <si>
    <t>サンプルを参照</t>
    <rPh sb="5" eb="7">
      <t>サンショウ</t>
    </rPh>
    <phoneticPr fontId="1"/>
  </si>
  <si>
    <t>https://ari-mama.com/excel-kakeibo/</t>
  </si>
  <si>
    <t>詳しくは、</t>
    <rPh sb="0" eb="1">
      <t xml:space="preserve">クワシクハ </t>
    </rPh>
    <phoneticPr fontId="1"/>
  </si>
  <si>
    <t>をご参照ください。</t>
    <phoneticPr fontId="1"/>
  </si>
  <si>
    <t>2021/1/1</t>
  </si>
  <si>
    <t>元日</t>
  </si>
  <si>
    <t>2021/1/11</t>
  </si>
  <si>
    <t>成人の日</t>
  </si>
  <si>
    <t>2021/2/11</t>
  </si>
  <si>
    <t>建国記念の日</t>
  </si>
  <si>
    <t>開始日</t>
    <rPh sb="0" eb="2">
      <t>カイシ</t>
    </rPh>
    <rPh sb="2" eb="3">
      <t>ヒ</t>
    </rPh>
    <phoneticPr fontId="1"/>
  </si>
  <si>
    <t>2021/2/23</t>
  </si>
  <si>
    <t>天皇誕生日</t>
  </si>
  <si>
    <t>日始まり</t>
    <rPh sb="0" eb="1">
      <t>ニチ</t>
    </rPh>
    <rPh sb="1" eb="2">
      <t>ハジ</t>
    </rPh>
    <phoneticPr fontId="1"/>
  </si>
  <si>
    <t>2021/3/20</t>
  </si>
  <si>
    <t>春分の日</t>
  </si>
  <si>
    <t>2021/4/29</t>
  </si>
  <si>
    <t>昭和の日</t>
  </si>
  <si>
    <t>2021/5/3</t>
  </si>
  <si>
    <t>憲法記念日</t>
  </si>
  <si>
    <t>2021/5/4</t>
  </si>
  <si>
    <t>みどりの日</t>
  </si>
  <si>
    <t>2021/5/5</t>
  </si>
  <si>
    <t>こどもの日</t>
  </si>
  <si>
    <t>2021/7/22</t>
  </si>
  <si>
    <t>海の日</t>
  </si>
  <si>
    <t>2021/7/23</t>
  </si>
  <si>
    <t>スポーツの日</t>
  </si>
  <si>
    <t>2021/8/8</t>
  </si>
  <si>
    <t>山の日</t>
  </si>
  <si>
    <t>2021/8/9</t>
  </si>
  <si>
    <t>振替休日</t>
  </si>
  <si>
    <t>2021/9/20</t>
  </si>
  <si>
    <t>敬老の日</t>
  </si>
  <si>
    <t>2021/9/23</t>
  </si>
  <si>
    <t>秋分の日</t>
  </si>
  <si>
    <t>2021/11/3</t>
  </si>
  <si>
    <t>文化の日</t>
  </si>
  <si>
    <t>2021/11/23</t>
  </si>
  <si>
    <t>勤労感謝の日</t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</si>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</sst>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&quot;¥&quot;#,##0_);\(&quot;¥&quot;#,##0\)"/>
    <numFmt numFmtId="177" formatCode="&quot;¥&quot;#,##0_);[Red]\(&quot;¥&quot;#,##0\)"/>
    <numFmt numFmtId="178" formatCode="#"/>
    <numFmt numFmtId="179" formatCode="[&lt;=999]000;[&lt;=9999]000\-00;000\-0000"/>
    <numFmt numFmtId="180" formatCode="d"/>
    <numFmt numFmtId="181" formatCode="aaa"/>
  </numFmts>
  <fonts count="6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7"/>
      <name val="游ゴシック"/>
      <family val="2"/>
      <scheme val="minor"/>
    </font>
    <font>
      <b/>
      <sz val="14"/>
      <color theme="5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color theme="1" tint="0.34998626667073579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sz val="11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b/>
      <sz val="9"/>
      <color theme="1" tint="0.34998626667073579"/>
      <name val="メイリオ"/>
      <family val="3"/>
      <charset val="128"/>
    </font>
    <font>
      <b/>
      <sz val="26"/>
      <color theme="1" tint="0.34998626667073579"/>
      <name val="游ゴシック"/>
      <family val="3"/>
      <charset val="128"/>
      <scheme val="minor"/>
    </font>
    <font>
      <b/>
      <sz val="28"/>
      <color theme="1" tint="0.34998626667073579"/>
      <name val="メイリオ"/>
      <family val="3"/>
      <charset val="128"/>
    </font>
    <font>
      <b/>
      <sz val="28"/>
      <color theme="1" tint="0.34998626667073579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u/>
      <sz val="18"/>
      <color theme="1" tint="0.34998626667073579"/>
      <name val="游ゴシック"/>
      <family val="3"/>
      <charset val="128"/>
      <scheme val="minor"/>
    </font>
    <font>
      <b/>
      <sz val="8"/>
      <color theme="1" tint="0.34998626667073579"/>
      <name val="メイリオ"/>
      <family val="3"/>
      <charset val="128"/>
    </font>
    <font>
      <b/>
      <sz val="12"/>
      <color theme="1" tint="0.34998626667073579"/>
      <name val="メイリオ"/>
      <family val="3"/>
      <charset val="128"/>
    </font>
    <font>
      <b/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2"/>
      <scheme val="minor"/>
    </font>
    <font>
      <b/>
      <u/>
      <sz val="11"/>
      <color theme="1" tint="0.34998626667073579"/>
      <name val="SimHei"/>
      <family val="3"/>
      <charset val="134"/>
    </font>
    <font>
      <sz val="9"/>
      <color theme="1" tint="0.34998626667073579"/>
      <name val="メイリオ"/>
      <family val="3"/>
      <charset val="128"/>
    </font>
    <font>
      <sz val="9"/>
      <color theme="4" tint="-0.249977111117893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vertAlign val="superscript"/>
      <sz val="10"/>
      <color theme="1" tint="0.34998626667073579"/>
      <name val="メイリオ"/>
      <family val="3"/>
      <charset val="128"/>
    </font>
    <font>
      <vertAlign val="superscript"/>
      <sz val="12"/>
      <color theme="1" tint="0.34998626667073579"/>
      <name val="メイリオ"/>
      <family val="3"/>
      <charset val="128"/>
    </font>
    <font>
      <vertAlign val="subscript"/>
      <sz val="12"/>
      <color theme="1" tint="0.34998626667073579"/>
      <name val="メイリオ"/>
      <family val="3"/>
      <charset val="128"/>
    </font>
    <font>
      <sz val="10"/>
      <color theme="5"/>
      <name val="メイリオ"/>
      <family val="3"/>
      <charset val="128"/>
    </font>
    <font>
      <sz val="10"/>
      <color theme="1" tint="0.34998626667073579"/>
      <name val="游ゴシック"/>
      <family val="2"/>
      <scheme val="minor"/>
    </font>
    <font>
      <b/>
      <sz val="10"/>
      <color theme="5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34998626667073579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34998626667073579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dashed">
        <color theme="9" tint="0.3999450666829432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1" fillId="0" borderId="0" applyNumberFormat="0" applyFill="0" applyBorder="0" applyAlignment="0" applyProtection="0"/>
  </cellStyleXfs>
  <cellXfs count="47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10" borderId="9" xfId="0" applyFont="1" applyFill="1" applyBorder="1" applyAlignment="1">
      <alignment horizontal="center"/>
    </xf>
    <xf numFmtId="0" fontId="0" fillId="10" borderId="15" xfId="0" applyFill="1" applyBorder="1"/>
    <xf numFmtId="0" fontId="4" fillId="10" borderId="16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0" fillId="10" borderId="28" xfId="0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2" fillId="0" borderId="21" xfId="0" applyNumberFormat="1" applyFont="1" applyFill="1" applyBorder="1"/>
    <xf numFmtId="177" fontId="12" fillId="0" borderId="29" xfId="0" applyNumberFormat="1" applyFont="1" applyFill="1" applyBorder="1"/>
    <xf numFmtId="177" fontId="12" fillId="0" borderId="20" xfId="0" applyNumberFormat="1" applyFont="1" applyFill="1" applyBorder="1"/>
    <xf numFmtId="177" fontId="12" fillId="2" borderId="5" xfId="0" applyNumberFormat="1" applyFont="1" applyFill="1" applyBorder="1"/>
    <xf numFmtId="177" fontId="12" fillId="2" borderId="30" xfId="0" applyNumberFormat="1" applyFont="1" applyFill="1" applyBorder="1"/>
    <xf numFmtId="177" fontId="12" fillId="2" borderId="26" xfId="0" applyNumberFormat="1" applyFont="1" applyFill="1" applyBorder="1"/>
    <xf numFmtId="177" fontId="12" fillId="0" borderId="4" xfId="0" applyNumberFormat="1" applyFont="1" applyFill="1" applyBorder="1"/>
    <xf numFmtId="177" fontId="12" fillId="0" borderId="13" xfId="0" applyNumberFormat="1" applyFont="1" applyFill="1" applyBorder="1"/>
    <xf numFmtId="177" fontId="12" fillId="0" borderId="14" xfId="0" applyNumberFormat="1" applyFont="1" applyFill="1" applyBorder="1"/>
    <xf numFmtId="177" fontId="12" fillId="2" borderId="4" xfId="0" applyNumberFormat="1" applyFont="1" applyFill="1" applyBorder="1"/>
    <xf numFmtId="177" fontId="12" fillId="2" borderId="13" xfId="0" applyNumberFormat="1" applyFont="1" applyFill="1" applyBorder="1"/>
    <xf numFmtId="177" fontId="12" fillId="2" borderId="14" xfId="0" applyNumberFormat="1" applyFont="1" applyFill="1" applyBorder="1"/>
    <xf numFmtId="176" fontId="12" fillId="0" borderId="4" xfId="0" applyNumberFormat="1" applyFont="1" applyFill="1" applyBorder="1"/>
    <xf numFmtId="176" fontId="12" fillId="0" borderId="13" xfId="0" applyNumberFormat="1" applyFont="1" applyFill="1" applyBorder="1"/>
    <xf numFmtId="176" fontId="12" fillId="0" borderId="14" xfId="0" applyNumberFormat="1" applyFont="1" applyFill="1" applyBorder="1"/>
    <xf numFmtId="176" fontId="12" fillId="2" borderId="4" xfId="0" applyNumberFormat="1" applyFont="1" applyFill="1" applyBorder="1"/>
    <xf numFmtId="176" fontId="12" fillId="2" borderId="13" xfId="0" applyNumberFormat="1" applyFont="1" applyFill="1" applyBorder="1"/>
    <xf numFmtId="176" fontId="12" fillId="2" borderId="14" xfId="0" applyNumberFormat="1" applyFont="1" applyFill="1" applyBorder="1"/>
    <xf numFmtId="177" fontId="13" fillId="5" borderId="23" xfId="0" applyNumberFormat="1" applyFont="1" applyFill="1" applyBorder="1"/>
    <xf numFmtId="176" fontId="12" fillId="0" borderId="21" xfId="0" applyNumberFormat="1" applyFont="1" applyFill="1" applyBorder="1"/>
    <xf numFmtId="176" fontId="12" fillId="0" borderId="29" xfId="0" applyNumberFormat="1" applyFont="1" applyFill="1" applyBorder="1"/>
    <xf numFmtId="176" fontId="12" fillId="0" borderId="20" xfId="0" applyNumberFormat="1" applyFont="1" applyFill="1" applyBorder="1"/>
    <xf numFmtId="176" fontId="14" fillId="13" borderId="4" xfId="0" applyNumberFormat="1" applyFont="1" applyFill="1" applyBorder="1"/>
    <xf numFmtId="176" fontId="14" fillId="13" borderId="13" xfId="0" applyNumberFormat="1" applyFont="1" applyFill="1" applyBorder="1"/>
    <xf numFmtId="176" fontId="14" fillId="13" borderId="14" xfId="0" applyNumberFormat="1" applyFont="1" applyFill="1" applyBorder="1"/>
    <xf numFmtId="177" fontId="13" fillId="12" borderId="23" xfId="0" applyNumberFormat="1" applyFont="1" applyFill="1" applyBorder="1"/>
    <xf numFmtId="177" fontId="12" fillId="0" borderId="6" xfId="0" applyNumberFormat="1" applyFont="1" applyFill="1" applyBorder="1"/>
    <xf numFmtId="177" fontId="12" fillId="0" borderId="31" xfId="0" applyNumberFormat="1" applyFont="1" applyFill="1" applyBorder="1"/>
    <xf numFmtId="177" fontId="12" fillId="0" borderId="19" xfId="0" applyNumberFormat="1" applyFont="1" applyFill="1" applyBorder="1"/>
    <xf numFmtId="176" fontId="12" fillId="2" borderId="5" xfId="0" applyNumberFormat="1" applyFont="1" applyFill="1" applyBorder="1"/>
    <xf numFmtId="176" fontId="12" fillId="2" borderId="30" xfId="0" applyNumberFormat="1" applyFont="1" applyFill="1" applyBorder="1"/>
    <xf numFmtId="176" fontId="12" fillId="2" borderId="26" xfId="0" applyNumberFormat="1" applyFont="1" applyFill="1" applyBorder="1"/>
    <xf numFmtId="177" fontId="13" fillId="3" borderId="23" xfId="0" applyNumberFormat="1" applyFont="1" applyFill="1" applyBorder="1"/>
    <xf numFmtId="0" fontId="15" fillId="0" borderId="0" xfId="0" applyFont="1"/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6" borderId="0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8" borderId="3" xfId="0" applyFont="1" applyFill="1" applyBorder="1" applyProtection="1">
      <protection locked="0"/>
    </xf>
    <xf numFmtId="0" fontId="16" fillId="6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Border="1" applyProtection="1">
      <protection locked="0"/>
    </xf>
    <xf numFmtId="0" fontId="18" fillId="0" borderId="0" xfId="0" applyFont="1"/>
    <xf numFmtId="0" fontId="3" fillId="0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177" fontId="22" fillId="14" borderId="11" xfId="0" applyNumberFormat="1" applyFont="1" applyFill="1" applyBorder="1" applyAlignment="1">
      <alignment horizontal="center" vertical="center"/>
    </xf>
    <xf numFmtId="177" fontId="21" fillId="14" borderId="24" xfId="0" applyNumberFormat="1" applyFont="1" applyFill="1" applyBorder="1" applyAlignment="1">
      <alignment horizontal="center" vertical="center"/>
    </xf>
    <xf numFmtId="177" fontId="22" fillId="14" borderId="45" xfId="0" applyNumberFormat="1" applyFont="1" applyFill="1" applyBorder="1" applyAlignment="1">
      <alignment horizontal="center" vertical="center"/>
    </xf>
    <xf numFmtId="177" fontId="21" fillId="14" borderId="32" xfId="0" applyNumberFormat="1" applyFont="1" applyFill="1" applyBorder="1" applyAlignment="1">
      <alignment horizontal="center" vertical="center"/>
    </xf>
    <xf numFmtId="0" fontId="21" fillId="14" borderId="11" xfId="0" applyFont="1" applyFill="1" applyBorder="1" applyAlignment="1">
      <alignment horizontal="center" vertical="center"/>
    </xf>
    <xf numFmtId="177" fontId="12" fillId="11" borderId="23" xfId="0" applyNumberFormat="1" applyFont="1" applyFill="1" applyBorder="1"/>
    <xf numFmtId="177" fontId="12" fillId="2" borderId="21" xfId="0" applyNumberFormat="1" applyFont="1" applyFill="1" applyBorder="1"/>
    <xf numFmtId="177" fontId="12" fillId="2" borderId="29" xfId="0" applyNumberFormat="1" applyFont="1" applyFill="1" applyBorder="1"/>
    <xf numFmtId="177" fontId="12" fillId="2" borderId="20" xfId="0" applyNumberFormat="1" applyFont="1" applyFill="1" applyBorder="1"/>
    <xf numFmtId="177" fontId="13" fillId="15" borderId="23" xfId="0" applyNumberFormat="1" applyFont="1" applyFill="1" applyBorder="1"/>
    <xf numFmtId="177" fontId="13" fillId="15" borderId="25" xfId="0" applyNumberFormat="1" applyFont="1" applyFill="1" applyBorder="1"/>
    <xf numFmtId="177" fontId="13" fillId="4" borderId="23" xfId="0" applyNumberFormat="1" applyFont="1" applyFill="1" applyBorder="1"/>
    <xf numFmtId="177" fontId="13" fillId="16" borderId="23" xfId="0" applyNumberFormat="1" applyFont="1" applyFill="1" applyBorder="1"/>
    <xf numFmtId="178" fontId="0" fillId="6" borderId="33" xfId="0" applyNumberFormat="1" applyFill="1" applyBorder="1"/>
    <xf numFmtId="178" fontId="0" fillId="2" borderId="34" xfId="0" applyNumberFormat="1" applyFill="1" applyBorder="1"/>
    <xf numFmtId="178" fontId="0" fillId="6" borderId="35" xfId="0" applyNumberFormat="1" applyFill="1" applyBorder="1"/>
    <xf numFmtId="178" fontId="5" fillId="5" borderId="11" xfId="0" applyNumberFormat="1" applyFont="1" applyFill="1" applyBorder="1"/>
    <xf numFmtId="178" fontId="2" fillId="13" borderId="34" xfId="0" applyNumberFormat="1" applyFont="1" applyFill="1" applyBorder="1"/>
    <xf numFmtId="178" fontId="0" fillId="6" borderId="34" xfId="0" applyNumberFormat="1" applyFill="1" applyBorder="1"/>
    <xf numFmtId="178" fontId="5" fillId="12" borderId="11" xfId="0" applyNumberFormat="1" applyFont="1" applyFill="1" applyBorder="1"/>
    <xf numFmtId="178" fontId="12" fillId="0" borderId="6" xfId="0" applyNumberFormat="1" applyFont="1" applyFill="1" applyBorder="1"/>
    <xf numFmtId="178" fontId="12" fillId="2" borderId="5" xfId="0" applyNumberFormat="1" applyFont="1" applyFill="1" applyBorder="1"/>
    <xf numFmtId="178" fontId="12" fillId="0" borderId="4" xfId="0" applyNumberFormat="1" applyFont="1" applyFill="1" applyBorder="1"/>
    <xf numFmtId="178" fontId="12" fillId="2" borderId="4" xfId="0" applyNumberFormat="1" applyFont="1" applyFill="1" applyBorder="1"/>
    <xf numFmtId="178" fontId="5" fillId="3" borderId="11" xfId="0" applyNumberFormat="1" applyFont="1" applyFill="1" applyBorder="1"/>
    <xf numFmtId="178" fontId="12" fillId="0" borderId="21" xfId="0" applyNumberFormat="1" applyFont="1" applyFill="1" applyBorder="1"/>
    <xf numFmtId="178" fontId="0" fillId="11" borderId="18" xfId="0" applyNumberFormat="1" applyFill="1" applyBorder="1" applyAlignment="1">
      <alignment horizontal="center" vertical="center"/>
    </xf>
    <xf numFmtId="178" fontId="0" fillId="11" borderId="11" xfId="0" applyNumberFormat="1" applyFill="1" applyBorder="1"/>
    <xf numFmtId="178" fontId="0" fillId="15" borderId="11" xfId="0" applyNumberFormat="1" applyFill="1" applyBorder="1" applyAlignment="1">
      <alignment vertical="center"/>
    </xf>
    <xf numFmtId="178" fontId="5" fillId="15" borderId="11" xfId="0" applyNumberFormat="1" applyFont="1" applyFill="1" applyBorder="1"/>
    <xf numFmtId="178" fontId="5" fillId="4" borderId="11" xfId="0" applyNumberFormat="1" applyFont="1" applyFill="1" applyBorder="1"/>
    <xf numFmtId="178" fontId="12" fillId="2" borderId="21" xfId="0" applyNumberFormat="1" applyFont="1" applyFill="1" applyBorder="1"/>
    <xf numFmtId="177" fontId="26" fillId="0" borderId="43" xfId="0" applyNumberFormat="1" applyFont="1" applyBorder="1"/>
    <xf numFmtId="177" fontId="26" fillId="0" borderId="40" xfId="0" applyNumberFormat="1" applyFont="1" applyBorder="1"/>
    <xf numFmtId="177" fontId="26" fillId="0" borderId="44" xfId="0" applyNumberFormat="1" applyFont="1" applyBorder="1"/>
    <xf numFmtId="177" fontId="26" fillId="0" borderId="42" xfId="0" applyNumberFormat="1" applyFont="1" applyBorder="1"/>
    <xf numFmtId="0" fontId="15" fillId="8" borderId="46" xfId="0" applyFont="1" applyFill="1" applyBorder="1" applyProtection="1">
      <protection locked="0"/>
    </xf>
    <xf numFmtId="177" fontId="13" fillId="16" borderId="47" xfId="0" applyNumberFormat="1" applyFont="1" applyFill="1" applyBorder="1"/>
    <xf numFmtId="177" fontId="13" fillId="15" borderId="32" xfId="0" applyNumberFormat="1" applyFont="1" applyFill="1" applyBorder="1"/>
    <xf numFmtId="176" fontId="12" fillId="2" borderId="19" xfId="0" applyNumberFormat="1" applyFont="1" applyFill="1" applyBorder="1"/>
    <xf numFmtId="176" fontId="14" fillId="13" borderId="19" xfId="0" applyNumberFormat="1" applyFont="1" applyFill="1" applyBorder="1"/>
    <xf numFmtId="176" fontId="12" fillId="0" borderId="48" xfId="0" applyNumberFormat="1" applyFont="1" applyFill="1" applyBorder="1"/>
    <xf numFmtId="177" fontId="13" fillId="15" borderId="10" xfId="0" applyNumberFormat="1" applyFont="1" applyFill="1" applyBorder="1"/>
    <xf numFmtId="176" fontId="12" fillId="0" borderId="26" xfId="0" applyNumberFormat="1" applyFont="1" applyFill="1" applyBorder="1"/>
    <xf numFmtId="178" fontId="5" fillId="16" borderId="11" xfId="0" applyNumberFormat="1" applyFont="1" applyFill="1" applyBorder="1" applyAlignment="1"/>
    <xf numFmtId="178" fontId="5" fillId="16" borderId="45" xfId="0" applyNumberFormat="1" applyFont="1" applyFill="1" applyBorder="1" applyAlignment="1"/>
    <xf numFmtId="178" fontId="0" fillId="17" borderId="10" xfId="0" applyNumberFormat="1" applyFill="1" applyBorder="1" applyAlignment="1">
      <alignment horizontal="center" vertical="center"/>
    </xf>
    <xf numFmtId="178" fontId="5" fillId="17" borderId="68" xfId="0" applyNumberFormat="1" applyFont="1" applyFill="1" applyBorder="1"/>
    <xf numFmtId="177" fontId="13" fillId="17" borderId="16" xfId="0" applyNumberFormat="1" applyFont="1" applyFill="1" applyBorder="1"/>
    <xf numFmtId="177" fontId="13" fillId="17" borderId="28" xfId="0" applyNumberFormat="1" applyFont="1" applyFill="1" applyBorder="1"/>
    <xf numFmtId="0" fontId="30" fillId="0" borderId="0" xfId="0" applyFont="1" applyAlignment="1" applyProtection="1">
      <alignment vertical="center"/>
      <protection locked="0"/>
    </xf>
    <xf numFmtId="176" fontId="33" fillId="0" borderId="0" xfId="0" applyNumberFormat="1" applyFont="1" applyFill="1" applyAlignment="1">
      <alignment vertical="center"/>
    </xf>
    <xf numFmtId="176" fontId="35" fillId="0" borderId="0" xfId="0" applyNumberFormat="1" applyFont="1" applyFill="1" applyAlignment="1">
      <alignment horizontal="left" vertical="center"/>
    </xf>
    <xf numFmtId="0" fontId="36" fillId="0" borderId="0" xfId="0" applyFont="1" applyAlignment="1">
      <alignment horizontal="center"/>
    </xf>
    <xf numFmtId="0" fontId="37" fillId="0" borderId="0" xfId="0" applyFont="1"/>
    <xf numFmtId="176" fontId="36" fillId="0" borderId="0" xfId="0" applyNumberFormat="1" applyFont="1"/>
    <xf numFmtId="176" fontId="36" fillId="6" borderId="0" xfId="0" applyNumberFormat="1" applyFont="1" applyFill="1" applyBorder="1"/>
    <xf numFmtId="0" fontId="36" fillId="0" borderId="0" xfId="0" applyFont="1"/>
    <xf numFmtId="176" fontId="38" fillId="0" borderId="0" xfId="0" applyNumberFormat="1" applyFont="1"/>
    <xf numFmtId="177" fontId="31" fillId="6" borderId="0" xfId="0" applyNumberFormat="1" applyFont="1" applyFill="1" applyBorder="1" applyAlignment="1">
      <alignment vertical="center"/>
    </xf>
    <xf numFmtId="176" fontId="31" fillId="6" borderId="0" xfId="0" applyNumberFormat="1" applyFont="1" applyFill="1" applyBorder="1" applyAlignment="1">
      <alignment vertical="center" wrapText="1"/>
    </xf>
    <xf numFmtId="176" fontId="39" fillId="6" borderId="0" xfId="0" applyNumberFormat="1" applyFont="1" applyFill="1" applyBorder="1" applyAlignment="1">
      <alignment vertical="center" wrapText="1"/>
    </xf>
    <xf numFmtId="179" fontId="31" fillId="6" borderId="0" xfId="0" applyNumberFormat="1" applyFont="1" applyFill="1" applyBorder="1" applyAlignment="1">
      <alignment horizontal="left" vertical="center"/>
    </xf>
    <xf numFmtId="0" fontId="30" fillId="0" borderId="0" xfId="0" applyFont="1"/>
    <xf numFmtId="0" fontId="36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Protection="1">
      <protection locked="0"/>
    </xf>
    <xf numFmtId="0" fontId="3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Protection="1">
      <protection locked="0"/>
    </xf>
    <xf numFmtId="178" fontId="30" fillId="6" borderId="71" xfId="0" applyNumberFormat="1" applyFont="1" applyFill="1" applyBorder="1" applyAlignment="1">
      <alignment horizontal="left" vertical="center"/>
    </xf>
    <xf numFmtId="177" fontId="30" fillId="2" borderId="37" xfId="0" applyNumberFormat="1" applyFont="1" applyFill="1" applyBorder="1" applyAlignment="1" applyProtection="1">
      <alignment horizontal="center" vertical="center"/>
      <protection locked="0"/>
    </xf>
    <xf numFmtId="177" fontId="30" fillId="0" borderId="37" xfId="0" applyNumberFormat="1" applyFont="1" applyBorder="1" applyAlignment="1">
      <alignment horizontal="center" vertical="center"/>
    </xf>
    <xf numFmtId="177" fontId="30" fillId="0" borderId="37" xfId="0" applyNumberFormat="1" applyFont="1" applyBorder="1" applyAlignment="1" applyProtection="1">
      <alignment horizontal="center" vertical="center"/>
      <protection locked="0"/>
    </xf>
    <xf numFmtId="177" fontId="30" fillId="0" borderId="72" xfId="0" applyNumberFormat="1" applyFont="1" applyBorder="1" applyAlignment="1" applyProtection="1">
      <alignment horizontal="center" vertical="center"/>
      <protection locked="0"/>
    </xf>
    <xf numFmtId="178" fontId="28" fillId="6" borderId="73" xfId="0" applyNumberFormat="1" applyFont="1" applyFill="1" applyBorder="1" applyAlignment="1">
      <alignment horizontal="center" vertical="center"/>
    </xf>
    <xf numFmtId="177" fontId="28" fillId="2" borderId="74" xfId="0" applyNumberFormat="1" applyFont="1" applyFill="1" applyBorder="1" applyAlignment="1">
      <alignment horizontal="center" vertical="center"/>
    </xf>
    <xf numFmtId="177" fontId="28" fillId="2" borderId="75" xfId="0" applyNumberFormat="1" applyFont="1" applyFill="1" applyBorder="1" applyAlignment="1">
      <alignment horizontal="center" vertical="center"/>
    </xf>
    <xf numFmtId="178" fontId="36" fillId="6" borderId="0" xfId="0" applyNumberFormat="1" applyFont="1" applyFill="1" applyBorder="1" applyAlignment="1">
      <alignment horizontal="left"/>
    </xf>
    <xf numFmtId="177" fontId="36" fillId="6" borderId="0" xfId="0" applyNumberFormat="1" applyFont="1" applyFill="1" applyBorder="1" applyAlignment="1">
      <alignment horizontal="center"/>
    </xf>
    <xf numFmtId="0" fontId="36" fillId="6" borderId="0" xfId="0" applyFont="1" applyFill="1" applyProtection="1">
      <protection locked="0"/>
    </xf>
    <xf numFmtId="177" fontId="30" fillId="6" borderId="37" xfId="0" applyNumberFormat="1" applyFont="1" applyFill="1" applyBorder="1" applyAlignment="1">
      <alignment horizontal="center" vertical="center"/>
    </xf>
    <xf numFmtId="177" fontId="30" fillId="6" borderId="37" xfId="0" applyNumberFormat="1" applyFont="1" applyFill="1" applyBorder="1" applyAlignment="1" applyProtection="1">
      <alignment horizontal="center" vertical="center"/>
      <protection locked="0"/>
    </xf>
    <xf numFmtId="177" fontId="30" fillId="6" borderId="72" xfId="0" applyNumberFormat="1" applyFont="1" applyFill="1" applyBorder="1" applyAlignment="1" applyProtection="1">
      <alignment horizontal="center" vertical="center"/>
      <protection locked="0"/>
    </xf>
    <xf numFmtId="178" fontId="30" fillId="2" borderId="76" xfId="0" applyNumberFormat="1" applyFont="1" applyFill="1" applyBorder="1" applyAlignment="1">
      <alignment horizontal="left" vertical="center"/>
    </xf>
    <xf numFmtId="177" fontId="30" fillId="2" borderId="77" xfId="0" applyNumberFormat="1" applyFont="1" applyFill="1" applyBorder="1" applyAlignment="1">
      <alignment horizontal="center" vertical="center"/>
    </xf>
    <xf numFmtId="177" fontId="30" fillId="2" borderId="77" xfId="0" applyNumberFormat="1" applyFont="1" applyFill="1" applyBorder="1" applyAlignment="1" applyProtection="1">
      <alignment horizontal="center" vertical="center"/>
      <protection locked="0"/>
    </xf>
    <xf numFmtId="177" fontId="30" fillId="2" borderId="78" xfId="0" applyNumberFormat="1" applyFont="1" applyFill="1" applyBorder="1" applyAlignment="1" applyProtection="1">
      <alignment horizontal="center" vertical="center"/>
      <protection locked="0"/>
    </xf>
    <xf numFmtId="177" fontId="28" fillId="2" borderId="72" xfId="0" applyNumberFormat="1" applyFont="1" applyFill="1" applyBorder="1" applyAlignment="1" applyProtection="1">
      <alignment horizontal="center" vertical="center"/>
      <protection locked="0"/>
    </xf>
    <xf numFmtId="177" fontId="28" fillId="6" borderId="72" xfId="0" applyNumberFormat="1" applyFont="1" applyFill="1" applyBorder="1" applyAlignment="1">
      <alignment horizontal="center" vertical="center"/>
    </xf>
    <xf numFmtId="178" fontId="28" fillId="14" borderId="73" xfId="0" applyNumberFormat="1" applyFont="1" applyFill="1" applyBorder="1" applyAlignment="1">
      <alignment horizontal="center" vertical="center"/>
    </xf>
    <xf numFmtId="177" fontId="28" fillId="14" borderId="74" xfId="0" applyNumberFormat="1" applyFont="1" applyFill="1" applyBorder="1" applyAlignment="1">
      <alignment horizontal="center" vertical="center"/>
    </xf>
    <xf numFmtId="0" fontId="28" fillId="17" borderId="69" xfId="0" applyFont="1" applyFill="1" applyBorder="1" applyAlignment="1">
      <alignment horizontal="center" vertical="center"/>
    </xf>
    <xf numFmtId="0" fontId="28" fillId="17" borderId="70" xfId="0" applyFont="1" applyFill="1" applyBorder="1" applyAlignment="1">
      <alignment horizontal="center" vertical="center"/>
    </xf>
    <xf numFmtId="176" fontId="29" fillId="17" borderId="53" xfId="0" applyNumberFormat="1" applyFont="1" applyFill="1" applyBorder="1" applyAlignment="1" applyProtection="1">
      <alignment horizontal="center" vertical="center"/>
      <protection locked="0"/>
    </xf>
    <xf numFmtId="176" fontId="29" fillId="17" borderId="54" xfId="0" applyNumberFormat="1" applyFont="1" applyFill="1" applyBorder="1" applyAlignment="1" applyProtection="1">
      <alignment horizontal="center" vertical="center"/>
      <protection locked="0"/>
    </xf>
    <xf numFmtId="176" fontId="29" fillId="17" borderId="49" xfId="0" applyNumberFormat="1" applyFont="1" applyFill="1" applyBorder="1" applyAlignment="1" applyProtection="1">
      <alignment horizontal="center" vertical="center"/>
      <protection locked="0"/>
    </xf>
    <xf numFmtId="176" fontId="43" fillId="0" borderId="0" xfId="0" applyNumberFormat="1" applyFont="1"/>
    <xf numFmtId="0" fontId="36" fillId="0" borderId="0" xfId="0" applyFont="1" applyAlignment="1" applyProtection="1">
      <protection locked="0"/>
    </xf>
    <xf numFmtId="177" fontId="39" fillId="6" borderId="0" xfId="0" applyNumberFormat="1" applyFont="1" applyFill="1" applyBorder="1" applyAlignment="1">
      <alignment vertical="center"/>
    </xf>
    <xf numFmtId="0" fontId="44" fillId="6" borderId="74" xfId="0" applyFont="1" applyFill="1" applyBorder="1" applyAlignment="1">
      <alignment horizontal="center" vertical="center"/>
    </xf>
    <xf numFmtId="0" fontId="45" fillId="6" borderId="74" xfId="0" applyFont="1" applyFill="1" applyBorder="1" applyAlignment="1">
      <alignment horizontal="center" vertical="center"/>
    </xf>
    <xf numFmtId="0" fontId="28" fillId="17" borderId="81" xfId="0" applyFont="1" applyFill="1" applyBorder="1" applyAlignment="1">
      <alignment horizontal="center" vertical="center"/>
    </xf>
    <xf numFmtId="0" fontId="44" fillId="6" borderId="82" xfId="0" applyFont="1" applyFill="1" applyBorder="1" applyAlignment="1">
      <alignment horizontal="center" vertical="center"/>
    </xf>
    <xf numFmtId="177" fontId="30" fillId="2" borderId="83" xfId="0" applyNumberFormat="1" applyFont="1" applyFill="1" applyBorder="1" applyAlignment="1">
      <alignment horizontal="center" vertical="center"/>
    </xf>
    <xf numFmtId="177" fontId="30" fillId="6" borderId="84" xfId="0" applyNumberFormat="1" applyFont="1" applyFill="1" applyBorder="1" applyAlignment="1">
      <alignment horizontal="center" vertical="center"/>
    </xf>
    <xf numFmtId="177" fontId="28" fillId="2" borderId="82" xfId="0" applyNumberFormat="1" applyFont="1" applyFill="1" applyBorder="1" applyAlignment="1">
      <alignment horizontal="center" vertical="center"/>
    </xf>
    <xf numFmtId="0" fontId="28" fillId="17" borderId="85" xfId="0" applyFont="1" applyFill="1" applyBorder="1" applyAlignment="1">
      <alignment horizontal="center" vertical="center"/>
    </xf>
    <xf numFmtId="0" fontId="46" fillId="6" borderId="86" xfId="0" applyFont="1" applyFill="1" applyBorder="1" applyAlignment="1">
      <alignment horizontal="center" vertical="center"/>
    </xf>
    <xf numFmtId="177" fontId="30" fillId="2" borderId="83" xfId="0" applyNumberFormat="1" applyFont="1" applyFill="1" applyBorder="1" applyAlignment="1" applyProtection="1">
      <alignment horizontal="center" vertical="center"/>
      <protection locked="0"/>
    </xf>
    <xf numFmtId="177" fontId="30" fillId="6" borderId="84" xfId="0" applyNumberFormat="1" applyFont="1" applyFill="1" applyBorder="1" applyAlignment="1" applyProtection="1">
      <alignment horizontal="center" vertical="center"/>
      <protection locked="0"/>
    </xf>
    <xf numFmtId="177" fontId="30" fillId="0" borderId="84" xfId="0" applyNumberFormat="1" applyFont="1" applyBorder="1" applyAlignment="1" applyProtection="1">
      <alignment horizontal="center" vertical="center"/>
      <protection locked="0"/>
    </xf>
    <xf numFmtId="0" fontId="28" fillId="17" borderId="89" xfId="0" applyFont="1" applyFill="1" applyBorder="1" applyAlignment="1">
      <alignment horizontal="center" vertical="center"/>
    </xf>
    <xf numFmtId="0" fontId="44" fillId="6" borderId="90" xfId="0" applyFont="1" applyFill="1" applyBorder="1" applyAlignment="1">
      <alignment horizontal="center" vertical="center"/>
    </xf>
    <xf numFmtId="177" fontId="28" fillId="14" borderId="82" xfId="0" applyNumberFormat="1" applyFont="1" applyFill="1" applyBorder="1" applyAlignment="1">
      <alignment horizontal="center" vertical="center"/>
    </xf>
    <xf numFmtId="0" fontId="44" fillId="6" borderId="73" xfId="0" applyFont="1" applyFill="1" applyBorder="1" applyAlignment="1">
      <alignment horizontal="center" vertical="center"/>
    </xf>
    <xf numFmtId="0" fontId="44" fillId="6" borderId="37" xfId="0" applyFont="1" applyFill="1" applyBorder="1" applyAlignment="1">
      <alignment horizontal="center" vertical="center"/>
    </xf>
    <xf numFmtId="0" fontId="46" fillId="6" borderId="90" xfId="0" applyFont="1" applyFill="1" applyBorder="1" applyAlignment="1">
      <alignment horizontal="center" vertical="center"/>
    </xf>
    <xf numFmtId="177" fontId="44" fillId="6" borderId="72" xfId="0" applyNumberFormat="1" applyFont="1" applyFill="1" applyBorder="1" applyAlignment="1">
      <alignment horizontal="center" vertical="center"/>
    </xf>
    <xf numFmtId="0" fontId="47" fillId="17" borderId="80" xfId="0" applyFont="1" applyFill="1" applyBorder="1" applyAlignment="1">
      <alignment horizontal="center" vertical="top"/>
    </xf>
    <xf numFmtId="0" fontId="44" fillId="6" borderId="75" xfId="0" applyFont="1" applyFill="1" applyBorder="1" applyAlignment="1">
      <alignment horizontal="center" vertical="center"/>
    </xf>
    <xf numFmtId="178" fontId="47" fillId="6" borderId="71" xfId="0" applyNumberFormat="1" applyFont="1" applyFill="1" applyBorder="1" applyAlignment="1">
      <alignment horizontal="center" vertical="center"/>
    </xf>
    <xf numFmtId="177" fontId="30" fillId="6" borderId="93" xfId="0" applyNumberFormat="1" applyFont="1" applyFill="1" applyBorder="1" applyAlignment="1">
      <alignment horizontal="center" vertical="center"/>
    </xf>
    <xf numFmtId="177" fontId="30" fillId="2" borderId="94" xfId="0" applyNumberFormat="1" applyFont="1" applyFill="1" applyBorder="1" applyAlignment="1">
      <alignment horizontal="center" vertical="center"/>
    </xf>
    <xf numFmtId="177" fontId="30" fillId="0" borderId="84" xfId="0" applyNumberFormat="1" applyFont="1" applyBorder="1" applyAlignment="1">
      <alignment horizontal="center" vertical="center"/>
    </xf>
    <xf numFmtId="177" fontId="30" fillId="2" borderId="94" xfId="0" applyNumberFormat="1" applyFont="1" applyFill="1" applyBorder="1" applyAlignment="1" applyProtection="1">
      <alignment horizontal="center" vertical="center"/>
      <protection locked="0"/>
    </xf>
    <xf numFmtId="177" fontId="30" fillId="6" borderId="93" xfId="0" applyNumberFormat="1" applyFont="1" applyFill="1" applyBorder="1" applyAlignment="1" applyProtection="1">
      <alignment horizontal="center" vertical="center"/>
      <protection locked="0"/>
    </xf>
    <xf numFmtId="177" fontId="30" fillId="0" borderId="93" xfId="0" applyNumberFormat="1" applyFont="1" applyBorder="1" applyAlignment="1" applyProtection="1">
      <alignment horizontal="center" vertical="center"/>
      <protection locked="0"/>
    </xf>
    <xf numFmtId="177" fontId="28" fillId="2" borderId="95" xfId="0" applyNumberFormat="1" applyFont="1" applyFill="1" applyBorder="1" applyAlignment="1">
      <alignment horizontal="center" vertical="center"/>
    </xf>
    <xf numFmtId="177" fontId="30" fillId="6" borderId="96" xfId="0" applyNumberFormat="1" applyFont="1" applyFill="1" applyBorder="1" applyAlignment="1" applyProtection="1">
      <alignment horizontal="center" vertical="center"/>
      <protection locked="0"/>
    </xf>
    <xf numFmtId="177" fontId="30" fillId="2" borderId="97" xfId="0" applyNumberFormat="1" applyFont="1" applyFill="1" applyBorder="1" applyAlignment="1" applyProtection="1">
      <alignment horizontal="center" vertical="center"/>
      <protection locked="0"/>
    </xf>
    <xf numFmtId="178" fontId="47" fillId="6" borderId="73" xfId="0" applyNumberFormat="1" applyFont="1" applyFill="1" applyBorder="1" applyAlignment="1">
      <alignment horizontal="center" vertical="center"/>
    </xf>
    <xf numFmtId="178" fontId="44" fillId="6" borderId="73" xfId="0" applyNumberFormat="1" applyFont="1" applyFill="1" applyBorder="1" applyAlignment="1">
      <alignment horizontal="center" vertical="center"/>
    </xf>
    <xf numFmtId="177" fontId="44" fillId="6" borderId="74" xfId="0" applyNumberFormat="1" applyFont="1" applyFill="1" applyBorder="1" applyAlignment="1">
      <alignment horizontal="center" vertical="center"/>
    </xf>
    <xf numFmtId="177" fontId="45" fillId="6" borderId="74" xfId="0" applyNumberFormat="1" applyFont="1" applyFill="1" applyBorder="1" applyAlignment="1">
      <alignment horizontal="center" vertical="center"/>
    </xf>
    <xf numFmtId="177" fontId="46" fillId="6" borderId="86" xfId="0" applyNumberFormat="1" applyFont="1" applyFill="1" applyBorder="1" applyAlignment="1">
      <alignment horizontal="center" vertical="center"/>
    </xf>
    <xf numFmtId="177" fontId="44" fillId="6" borderId="82" xfId="0" applyNumberFormat="1" applyFont="1" applyFill="1" applyBorder="1" applyAlignment="1">
      <alignment horizontal="center" vertical="center"/>
    </xf>
    <xf numFmtId="177" fontId="45" fillId="6" borderId="74" xfId="0" applyNumberFormat="1" applyFont="1" applyFill="1" applyBorder="1" applyAlignment="1" applyProtection="1">
      <alignment horizontal="center" vertical="center"/>
      <protection locked="0"/>
    </xf>
    <xf numFmtId="177" fontId="46" fillId="6" borderId="75" xfId="0" applyNumberFormat="1" applyFont="1" applyFill="1" applyBorder="1" applyAlignment="1" applyProtection="1">
      <alignment horizontal="center" vertical="center"/>
      <protection locked="0"/>
    </xf>
    <xf numFmtId="177" fontId="30" fillId="0" borderId="96" xfId="0" applyNumberFormat="1" applyFont="1" applyBorder="1" applyAlignment="1" applyProtection="1">
      <alignment horizontal="center" vertical="center"/>
      <protection locked="0"/>
    </xf>
    <xf numFmtId="177" fontId="28" fillId="2" borderId="98" xfId="0" applyNumberFormat="1" applyFont="1" applyFill="1" applyBorder="1" applyAlignment="1">
      <alignment horizontal="center" vertical="center"/>
    </xf>
    <xf numFmtId="178" fontId="31" fillId="14" borderId="57" xfId="0" applyNumberFormat="1" applyFont="1" applyFill="1" applyBorder="1" applyAlignment="1" applyProtection="1">
      <alignment horizontal="left" vertical="center"/>
      <protection locked="0"/>
    </xf>
    <xf numFmtId="177" fontId="31" fillId="14" borderId="5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178" fontId="29" fillId="0" borderId="55" xfId="0" applyNumberFormat="1" applyFont="1" applyFill="1" applyBorder="1" applyAlignment="1" applyProtection="1">
      <alignment horizontal="left" vertical="center"/>
      <protection locked="0"/>
    </xf>
    <xf numFmtId="177" fontId="29" fillId="0" borderId="56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0" xfId="0" applyNumberFormat="1" applyFont="1" applyFill="1" applyBorder="1" applyAlignment="1" applyProtection="1">
      <alignment horizontal="right" vertical="center"/>
      <protection locked="0"/>
    </xf>
    <xf numFmtId="178" fontId="29" fillId="0" borderId="55" xfId="0" applyNumberFormat="1" applyFont="1" applyBorder="1" applyAlignment="1" applyProtection="1">
      <alignment horizontal="left" vertical="center"/>
      <protection locked="0"/>
    </xf>
    <xf numFmtId="177" fontId="29" fillId="0" borderId="56" xfId="0" applyNumberFormat="1" applyFont="1" applyBorder="1" applyAlignment="1" applyProtection="1">
      <alignment horizontal="right" vertical="center"/>
      <protection locked="0"/>
    </xf>
    <xf numFmtId="177" fontId="29" fillId="0" borderId="0" xfId="0" applyNumberFormat="1" applyFont="1" applyBorder="1" applyAlignment="1" applyProtection="1">
      <alignment horizontal="right" vertical="center"/>
      <protection locked="0"/>
    </xf>
    <xf numFmtId="177" fontId="51" fillId="0" borderId="0" xfId="0" applyNumberFormat="1" applyFont="1" applyBorder="1" applyAlignment="1" applyProtection="1">
      <alignment horizontal="right" vertical="center"/>
      <protection locked="0"/>
    </xf>
    <xf numFmtId="178" fontId="29" fillId="2" borderId="76" xfId="0" applyNumberFormat="1" applyFont="1" applyFill="1" applyBorder="1" applyAlignment="1">
      <alignment horizontal="left" vertical="center"/>
    </xf>
    <xf numFmtId="177" fontId="29" fillId="2" borderId="77" xfId="0" applyNumberFormat="1" applyFont="1" applyFill="1" applyBorder="1" applyAlignment="1">
      <alignment horizontal="center" vertical="center"/>
    </xf>
    <xf numFmtId="177" fontId="29" fillId="2" borderId="87" xfId="0" applyNumberFormat="1" applyFont="1" applyFill="1" applyBorder="1" applyAlignment="1">
      <alignment horizontal="center" vertical="center"/>
    </xf>
    <xf numFmtId="177" fontId="29" fillId="2" borderId="91" xfId="0" applyNumberFormat="1" applyFont="1" applyFill="1" applyBorder="1" applyAlignment="1">
      <alignment horizontal="center" vertical="center"/>
    </xf>
    <xf numFmtId="177" fontId="29" fillId="2" borderId="87" xfId="0" applyNumberFormat="1" applyFont="1" applyFill="1" applyBorder="1" applyAlignment="1" applyProtection="1">
      <alignment horizontal="center" vertical="center"/>
      <protection locked="0"/>
    </xf>
    <xf numFmtId="177" fontId="29" fillId="2" borderId="91" xfId="0" applyNumberFormat="1" applyFont="1" applyFill="1" applyBorder="1" applyAlignment="1" applyProtection="1">
      <alignment horizontal="center" vertical="center"/>
      <protection locked="0"/>
    </xf>
    <xf numFmtId="177" fontId="29" fillId="2" borderId="77" xfId="0" applyNumberFormat="1" applyFont="1" applyFill="1" applyBorder="1" applyAlignment="1" applyProtection="1">
      <alignment horizontal="center" vertical="center"/>
      <protection locked="0"/>
    </xf>
    <xf numFmtId="177" fontId="29" fillId="2" borderId="83" xfId="0" applyNumberFormat="1" applyFont="1" applyFill="1" applyBorder="1" applyAlignment="1" applyProtection="1">
      <alignment horizontal="center" vertical="center"/>
      <protection locked="0"/>
    </xf>
    <xf numFmtId="177" fontId="29" fillId="2" borderId="78" xfId="0" applyNumberFormat="1" applyFont="1" applyFill="1" applyBorder="1" applyAlignment="1" applyProtection="1">
      <alignment horizontal="center" vertical="center"/>
      <protection locked="0"/>
    </xf>
    <xf numFmtId="178" fontId="29" fillId="6" borderId="71" xfId="0" applyNumberFormat="1" applyFont="1" applyFill="1" applyBorder="1" applyAlignment="1">
      <alignment horizontal="left" vertical="center"/>
    </xf>
    <xf numFmtId="177" fontId="29" fillId="6" borderId="37" xfId="0" applyNumberFormat="1" applyFont="1" applyFill="1" applyBorder="1" applyAlignment="1">
      <alignment horizontal="center" vertical="center"/>
    </xf>
    <xf numFmtId="177" fontId="29" fillId="6" borderId="88" xfId="0" applyNumberFormat="1" applyFont="1" applyFill="1" applyBorder="1" applyAlignment="1">
      <alignment horizontal="center" vertical="center"/>
    </xf>
    <xf numFmtId="177" fontId="29" fillId="6" borderId="92" xfId="0" applyNumberFormat="1" applyFont="1" applyFill="1" applyBorder="1" applyAlignment="1">
      <alignment horizontal="center" vertical="center"/>
    </xf>
    <xf numFmtId="177" fontId="29" fillId="6" borderId="88" xfId="0" applyNumberFormat="1" applyFont="1" applyFill="1" applyBorder="1" applyAlignment="1" applyProtection="1">
      <alignment horizontal="center" vertical="center"/>
      <protection locked="0"/>
    </xf>
    <xf numFmtId="177" fontId="29" fillId="6" borderId="92" xfId="0" applyNumberFormat="1" applyFont="1" applyFill="1" applyBorder="1" applyAlignment="1" applyProtection="1">
      <alignment horizontal="center" vertical="center"/>
      <protection locked="0"/>
    </xf>
    <xf numFmtId="177" fontId="29" fillId="6" borderId="37" xfId="0" applyNumberFormat="1" applyFont="1" applyFill="1" applyBorder="1" applyAlignment="1" applyProtection="1">
      <alignment horizontal="center" vertical="center"/>
      <protection locked="0"/>
    </xf>
    <xf numFmtId="177" fontId="29" fillId="6" borderId="84" xfId="0" applyNumberFormat="1" applyFont="1" applyFill="1" applyBorder="1" applyAlignment="1" applyProtection="1">
      <alignment horizontal="center" vertical="center"/>
      <protection locked="0"/>
    </xf>
    <xf numFmtId="177" fontId="29" fillId="6" borderId="72" xfId="0" applyNumberFormat="1" applyFont="1" applyFill="1" applyBorder="1" applyAlignment="1" applyProtection="1">
      <alignment horizontal="center" vertical="center"/>
      <protection locked="0"/>
    </xf>
    <xf numFmtId="177" fontId="29" fillId="0" borderId="37" xfId="0" applyNumberFormat="1" applyFont="1" applyBorder="1" applyAlignment="1">
      <alignment horizontal="center" vertical="center"/>
    </xf>
    <xf numFmtId="177" fontId="29" fillId="0" borderId="88" xfId="0" applyNumberFormat="1" applyFont="1" applyBorder="1" applyAlignment="1">
      <alignment horizontal="center" vertical="center"/>
    </xf>
    <xf numFmtId="177" fontId="29" fillId="0" borderId="92" xfId="0" applyNumberFormat="1" applyFont="1" applyBorder="1" applyAlignment="1">
      <alignment horizontal="center" vertical="center"/>
    </xf>
    <xf numFmtId="177" fontId="29" fillId="0" borderId="88" xfId="0" applyNumberFormat="1" applyFont="1" applyBorder="1" applyAlignment="1" applyProtection="1">
      <alignment horizontal="center" vertical="center"/>
      <protection locked="0"/>
    </xf>
    <xf numFmtId="177" fontId="29" fillId="0" borderId="92" xfId="0" applyNumberFormat="1" applyFont="1" applyBorder="1" applyAlignment="1" applyProtection="1">
      <alignment horizontal="center" vertical="center"/>
      <protection locked="0"/>
    </xf>
    <xf numFmtId="177" fontId="29" fillId="0" borderId="37" xfId="0" applyNumberFormat="1" applyFont="1" applyBorder="1" applyAlignment="1" applyProtection="1">
      <alignment horizontal="center" vertical="center"/>
      <protection locked="0"/>
    </xf>
    <xf numFmtId="177" fontId="29" fillId="0" borderId="84" xfId="0" applyNumberFormat="1" applyFont="1" applyBorder="1" applyAlignment="1" applyProtection="1">
      <alignment horizontal="center" vertical="center"/>
      <protection locked="0"/>
    </xf>
    <xf numFmtId="177" fontId="29" fillId="0" borderId="72" xfId="0" applyNumberFormat="1" applyFont="1" applyBorder="1" applyAlignment="1" applyProtection="1">
      <alignment horizontal="center" vertical="center"/>
      <protection locked="0"/>
    </xf>
    <xf numFmtId="178" fontId="31" fillId="6" borderId="73" xfId="0" applyNumberFormat="1" applyFont="1" applyFill="1" applyBorder="1" applyAlignment="1">
      <alignment horizontal="center" vertical="center"/>
    </xf>
    <xf numFmtId="177" fontId="31" fillId="2" borderId="74" xfId="0" applyNumberFormat="1" applyFont="1" applyFill="1" applyBorder="1" applyAlignment="1">
      <alignment horizontal="center" vertical="center"/>
    </xf>
    <xf numFmtId="177" fontId="31" fillId="2" borderId="86" xfId="0" applyNumberFormat="1" applyFont="1" applyFill="1" applyBorder="1" applyAlignment="1">
      <alignment horizontal="center" vertical="center"/>
    </xf>
    <xf numFmtId="177" fontId="31" fillId="2" borderId="90" xfId="0" applyNumberFormat="1" applyFont="1" applyFill="1" applyBorder="1" applyAlignment="1">
      <alignment horizontal="center" vertical="center"/>
    </xf>
    <xf numFmtId="177" fontId="31" fillId="2" borderId="82" xfId="0" applyNumberFormat="1" applyFont="1" applyFill="1" applyBorder="1" applyAlignment="1">
      <alignment horizontal="center" vertical="center"/>
    </xf>
    <xf numFmtId="177" fontId="31" fillId="2" borderId="75" xfId="0" applyNumberFormat="1" applyFont="1" applyFill="1" applyBorder="1" applyAlignment="1">
      <alignment horizontal="center" vertical="center"/>
    </xf>
    <xf numFmtId="177" fontId="29" fillId="2" borderId="83" xfId="0" applyNumberFormat="1" applyFont="1" applyFill="1" applyBorder="1" applyAlignment="1">
      <alignment horizontal="center" vertical="center"/>
    </xf>
    <xf numFmtId="176" fontId="52" fillId="0" borderId="0" xfId="0" applyNumberFormat="1" applyFont="1"/>
    <xf numFmtId="178" fontId="29" fillId="2" borderId="71" xfId="0" applyNumberFormat="1" applyFont="1" applyFill="1" applyBorder="1" applyAlignment="1">
      <alignment horizontal="left" vertical="center"/>
    </xf>
    <xf numFmtId="177" fontId="29" fillId="2" borderId="37" xfId="0" applyNumberFormat="1" applyFont="1" applyFill="1" applyBorder="1" applyAlignment="1" applyProtection="1">
      <alignment horizontal="center" vertical="center"/>
      <protection locked="0"/>
    </xf>
    <xf numFmtId="177" fontId="31" fillId="2" borderId="72" xfId="0" applyNumberFormat="1" applyFont="1" applyFill="1" applyBorder="1" applyAlignment="1" applyProtection="1">
      <alignment horizontal="center" vertical="center"/>
      <protection locked="0"/>
    </xf>
    <xf numFmtId="177" fontId="29" fillId="6" borderId="84" xfId="0" applyNumberFormat="1" applyFont="1" applyFill="1" applyBorder="1" applyAlignment="1">
      <alignment horizontal="center" vertical="center"/>
    </xf>
    <xf numFmtId="177" fontId="31" fillId="6" borderId="72" xfId="0" applyNumberFormat="1" applyFont="1" applyFill="1" applyBorder="1" applyAlignment="1">
      <alignment horizontal="center" vertical="center"/>
    </xf>
    <xf numFmtId="177" fontId="31" fillId="14" borderId="74" xfId="0" applyNumberFormat="1" applyFont="1" applyFill="1" applyBorder="1" applyAlignment="1">
      <alignment horizontal="center" vertical="center"/>
    </xf>
    <xf numFmtId="177" fontId="31" fillId="14" borderId="75" xfId="0" applyNumberFormat="1" applyFont="1" applyFill="1" applyBorder="1" applyAlignment="1">
      <alignment horizontal="center" vertical="center"/>
    </xf>
    <xf numFmtId="0" fontId="31" fillId="14" borderId="73" xfId="0" applyFont="1" applyFill="1" applyBorder="1" applyAlignment="1">
      <alignment horizontal="center" vertical="center"/>
    </xf>
    <xf numFmtId="0" fontId="29" fillId="0" borderId="0" xfId="0" applyFont="1" applyAlignment="1" applyProtection="1">
      <protection locked="0"/>
    </xf>
    <xf numFmtId="0" fontId="52" fillId="0" borderId="0" xfId="0" applyFont="1" applyAlignment="1" applyProtection="1">
      <protection locked="0"/>
    </xf>
    <xf numFmtId="0" fontId="29" fillId="0" borderId="0" xfId="0" applyFont="1" applyProtection="1">
      <protection locked="0"/>
    </xf>
    <xf numFmtId="0" fontId="47" fillId="0" borderId="0" xfId="0" applyFont="1"/>
    <xf numFmtId="178" fontId="29" fillId="6" borderId="76" xfId="0" applyNumberFormat="1" applyFont="1" applyFill="1" applyBorder="1" applyAlignment="1">
      <alignment horizontal="left" vertical="center"/>
    </xf>
    <xf numFmtId="177" fontId="29" fillId="6" borderId="77" xfId="0" applyNumberFormat="1" applyFont="1" applyFill="1" applyBorder="1" applyAlignment="1">
      <alignment horizontal="center" vertical="center"/>
    </xf>
    <xf numFmtId="177" fontId="29" fillId="6" borderId="87" xfId="0" applyNumberFormat="1" applyFont="1" applyFill="1" applyBorder="1" applyAlignment="1">
      <alignment horizontal="center" vertical="center"/>
    </xf>
    <xf numFmtId="177" fontId="29" fillId="6" borderId="83" xfId="0" applyNumberFormat="1" applyFont="1" applyFill="1" applyBorder="1" applyAlignment="1">
      <alignment horizontal="center" vertical="center"/>
    </xf>
    <xf numFmtId="177" fontId="29" fillId="6" borderId="77" xfId="0" applyNumberFormat="1" applyFont="1" applyFill="1" applyBorder="1" applyAlignment="1" applyProtection="1">
      <alignment horizontal="center" vertical="center"/>
      <protection locked="0"/>
    </xf>
    <xf numFmtId="177" fontId="29" fillId="6" borderId="78" xfId="0" applyNumberFormat="1" applyFont="1" applyFill="1" applyBorder="1" applyAlignment="1" applyProtection="1">
      <alignment horizontal="center" vertical="center"/>
      <protection locked="0"/>
    </xf>
    <xf numFmtId="176" fontId="52" fillId="6" borderId="0" xfId="0" applyNumberFormat="1" applyFont="1" applyFill="1"/>
    <xf numFmtId="177" fontId="31" fillId="6" borderId="72" xfId="0" applyNumberFormat="1" applyFont="1" applyFill="1" applyBorder="1" applyAlignment="1" applyProtection="1">
      <alignment horizontal="center" vertical="center"/>
      <protection locked="0"/>
    </xf>
    <xf numFmtId="178" fontId="30" fillId="6" borderId="76" xfId="0" applyNumberFormat="1" applyFont="1" applyFill="1" applyBorder="1" applyAlignment="1">
      <alignment horizontal="left" vertical="center"/>
    </xf>
    <xf numFmtId="177" fontId="30" fillId="6" borderId="83" xfId="0" applyNumberFormat="1" applyFont="1" applyFill="1" applyBorder="1" applyAlignment="1">
      <alignment horizontal="center" vertical="center"/>
    </xf>
    <xf numFmtId="177" fontId="30" fillId="6" borderId="77" xfId="0" applyNumberFormat="1" applyFont="1" applyFill="1" applyBorder="1" applyAlignment="1">
      <alignment horizontal="center" vertical="center"/>
    </xf>
    <xf numFmtId="177" fontId="30" fillId="6" borderId="94" xfId="0" applyNumberFormat="1" applyFont="1" applyFill="1" applyBorder="1" applyAlignment="1">
      <alignment horizontal="center" vertical="center"/>
    </xf>
    <xf numFmtId="176" fontId="36" fillId="6" borderId="0" xfId="0" applyNumberFormat="1" applyFont="1" applyFill="1"/>
    <xf numFmtId="0" fontId="36" fillId="6" borderId="0" xfId="0" applyFont="1" applyFill="1"/>
    <xf numFmtId="177" fontId="30" fillId="6" borderId="77" xfId="0" applyNumberFormat="1" applyFont="1" applyFill="1" applyBorder="1" applyAlignment="1" applyProtection="1">
      <alignment horizontal="center" vertical="center"/>
      <protection locked="0"/>
    </xf>
    <xf numFmtId="177" fontId="30" fillId="6" borderId="78" xfId="0" applyNumberFormat="1" applyFont="1" applyFill="1" applyBorder="1" applyAlignment="1" applyProtection="1">
      <alignment horizontal="center" vertical="center"/>
      <protection locked="0"/>
    </xf>
    <xf numFmtId="177" fontId="30" fillId="6" borderId="97" xfId="0" applyNumberFormat="1" applyFont="1" applyFill="1" applyBorder="1" applyAlignment="1" applyProtection="1">
      <alignment horizontal="center" vertical="center"/>
      <protection locked="0"/>
    </xf>
    <xf numFmtId="177" fontId="30" fillId="6" borderId="83" xfId="0" applyNumberFormat="1" applyFont="1" applyFill="1" applyBorder="1" applyAlignment="1" applyProtection="1">
      <alignment horizontal="center" vertical="center"/>
      <protection locked="0"/>
    </xf>
    <xf numFmtId="177" fontId="53" fillId="14" borderId="58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horizontal="left" vertical="center"/>
      <protection locked="0"/>
    </xf>
    <xf numFmtId="177" fontId="29" fillId="0" borderId="0" xfId="0" applyNumberFormat="1" applyFont="1" applyBorder="1" applyAlignment="1" applyProtection="1">
      <alignment horizontal="left" vertical="center"/>
      <protection locked="0"/>
    </xf>
    <xf numFmtId="178" fontId="29" fillId="18" borderId="55" xfId="0" applyNumberFormat="1" applyFont="1" applyFill="1" applyBorder="1" applyAlignment="1" applyProtection="1">
      <alignment horizontal="left" vertical="center"/>
      <protection locked="0"/>
    </xf>
    <xf numFmtId="0" fontId="36" fillId="18" borderId="0" xfId="0" applyFont="1" applyFill="1" applyProtection="1">
      <protection locked="0"/>
    </xf>
    <xf numFmtId="177" fontId="29" fillId="8" borderId="56" xfId="0" applyNumberFormat="1" applyFont="1" applyFill="1" applyBorder="1" applyAlignment="1" applyProtection="1">
      <alignment horizontal="right" vertical="center"/>
      <protection locked="0"/>
    </xf>
    <xf numFmtId="177" fontId="29" fillId="8" borderId="0" xfId="0" applyNumberFormat="1" applyFont="1" applyFill="1" applyBorder="1" applyAlignment="1" applyProtection="1">
      <alignment horizontal="left" vertical="center"/>
      <protection locked="0"/>
    </xf>
    <xf numFmtId="177" fontId="29" fillId="8" borderId="0" xfId="0" applyNumberFormat="1" applyFont="1" applyFill="1" applyBorder="1" applyAlignment="1" applyProtection="1">
      <alignment horizontal="right" vertical="center"/>
      <protection locked="0"/>
    </xf>
    <xf numFmtId="177" fontId="51" fillId="8" borderId="0" xfId="0" applyNumberFormat="1" applyFont="1" applyFill="1" applyBorder="1" applyAlignment="1" applyProtection="1">
      <alignment horizontal="right" vertical="center"/>
      <protection locked="0"/>
    </xf>
    <xf numFmtId="177" fontId="29" fillId="18" borderId="56" xfId="0" applyNumberFormat="1" applyFont="1" applyFill="1" applyBorder="1" applyAlignment="1" applyProtection="1">
      <alignment horizontal="right" vertical="center"/>
      <protection locked="0"/>
    </xf>
    <xf numFmtId="0" fontId="36" fillId="8" borderId="0" xfId="0" applyFont="1" applyFill="1" applyProtection="1">
      <protection locked="0"/>
    </xf>
    <xf numFmtId="178" fontId="29" fillId="18" borderId="76" xfId="0" applyNumberFormat="1" applyFont="1" applyFill="1" applyBorder="1" applyAlignment="1">
      <alignment horizontal="left" vertical="center"/>
    </xf>
    <xf numFmtId="178" fontId="29" fillId="18" borderId="71" xfId="0" applyNumberFormat="1" applyFont="1" applyFill="1" applyBorder="1" applyAlignment="1">
      <alignment horizontal="left" vertical="center"/>
    </xf>
    <xf numFmtId="177" fontId="29" fillId="18" borderId="37" xfId="0" applyNumberFormat="1" applyFont="1" applyFill="1" applyBorder="1" applyAlignment="1" applyProtection="1">
      <alignment horizontal="center" vertical="center"/>
      <protection locked="0"/>
    </xf>
    <xf numFmtId="177" fontId="31" fillId="18" borderId="72" xfId="0" applyNumberFormat="1" applyFont="1" applyFill="1" applyBorder="1" applyAlignment="1" applyProtection="1">
      <alignment horizontal="center" vertical="center"/>
      <protection locked="0"/>
    </xf>
    <xf numFmtId="177" fontId="29" fillId="18" borderId="37" xfId="0" applyNumberFormat="1" applyFont="1" applyFill="1" applyBorder="1" applyAlignment="1">
      <alignment horizontal="center" vertical="center"/>
    </xf>
    <xf numFmtId="177" fontId="31" fillId="18" borderId="72" xfId="0" applyNumberFormat="1" applyFont="1" applyFill="1" applyBorder="1" applyAlignment="1">
      <alignment horizontal="center" vertical="center"/>
    </xf>
    <xf numFmtId="178" fontId="31" fillId="2" borderId="73" xfId="0" applyNumberFormat="1" applyFont="1" applyFill="1" applyBorder="1" applyAlignment="1">
      <alignment horizontal="center" vertical="center"/>
    </xf>
    <xf numFmtId="178" fontId="28" fillId="2" borderId="73" xfId="0" applyNumberFormat="1" applyFont="1" applyFill="1" applyBorder="1" applyAlignment="1">
      <alignment horizontal="center" vertical="center"/>
    </xf>
    <xf numFmtId="0" fontId="52" fillId="0" borderId="0" xfId="0" applyFont="1" applyProtection="1">
      <protection locked="0"/>
    </xf>
    <xf numFmtId="177" fontId="29" fillId="6" borderId="56" xfId="0" applyNumberFormat="1" applyFont="1" applyFill="1" applyBorder="1" applyAlignment="1" applyProtection="1">
      <alignment horizontal="right" vertical="center"/>
      <protection locked="0"/>
    </xf>
    <xf numFmtId="177" fontId="29" fillId="6" borderId="0" xfId="0" applyNumberFormat="1" applyFont="1" applyFill="1" applyBorder="1" applyAlignment="1" applyProtection="1">
      <alignment horizontal="right" vertical="center"/>
      <protection locked="0"/>
    </xf>
    <xf numFmtId="0" fontId="55" fillId="14" borderId="11" xfId="0" applyFont="1" applyFill="1" applyBorder="1" applyAlignment="1">
      <alignment horizontal="center" vertical="center"/>
    </xf>
    <xf numFmtId="177" fontId="56" fillId="14" borderId="11" xfId="0" applyNumberFormat="1" applyFont="1" applyFill="1" applyBorder="1" applyAlignment="1">
      <alignment horizontal="center" vertical="center"/>
    </xf>
    <xf numFmtId="177" fontId="55" fillId="14" borderId="24" xfId="0" applyNumberFormat="1" applyFont="1" applyFill="1" applyBorder="1" applyAlignment="1">
      <alignment horizontal="center" vertical="center"/>
    </xf>
    <xf numFmtId="177" fontId="56" fillId="14" borderId="45" xfId="0" applyNumberFormat="1" applyFont="1" applyFill="1" applyBorder="1" applyAlignment="1">
      <alignment horizontal="center" vertical="center"/>
    </xf>
    <xf numFmtId="177" fontId="55" fillId="14" borderId="32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7" borderId="11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56" fillId="7" borderId="25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177" fontId="58" fillId="0" borderId="43" xfId="0" applyNumberFormat="1" applyFont="1" applyBorder="1"/>
    <xf numFmtId="177" fontId="58" fillId="0" borderId="40" xfId="0" applyNumberFormat="1" applyFont="1" applyBorder="1"/>
    <xf numFmtId="177" fontId="58" fillId="0" borderId="44" xfId="0" applyNumberFormat="1" applyFont="1" applyBorder="1"/>
    <xf numFmtId="177" fontId="58" fillId="0" borderId="42" xfId="0" applyNumberFormat="1" applyFont="1" applyBorder="1"/>
    <xf numFmtId="0" fontId="15" fillId="0" borderId="0" xfId="0" applyFont="1" applyAlignment="1" applyProtection="1">
      <alignment horizontal="left"/>
      <protection locked="0"/>
    </xf>
    <xf numFmtId="0" fontId="16" fillId="6" borderId="7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6" fillId="6" borderId="0" xfId="0" applyFont="1" applyFill="1" applyBorder="1" applyAlignment="1" applyProtection="1">
      <alignment horizontal="left"/>
      <protection locked="0"/>
    </xf>
    <xf numFmtId="0" fontId="39" fillId="0" borderId="79" xfId="0" applyFont="1" applyBorder="1" applyAlignment="1" applyProtection="1">
      <protection locked="0"/>
    </xf>
    <xf numFmtId="176" fontId="34" fillId="0" borderId="0" xfId="0" applyNumberFormat="1" applyFont="1" applyFill="1" applyAlignment="1">
      <alignment vertical="top"/>
    </xf>
    <xf numFmtId="176" fontId="35" fillId="0" borderId="0" xfId="0" applyNumberFormat="1" applyFont="1" applyFill="1" applyAlignment="1">
      <alignment vertical="top"/>
    </xf>
    <xf numFmtId="176" fontId="33" fillId="0" borderId="0" xfId="0" applyNumberFormat="1" applyFont="1" applyFill="1" applyAlignment="1">
      <alignment horizontal="center" vertical="center"/>
    </xf>
    <xf numFmtId="177" fontId="13" fillId="5" borderId="24" xfId="0" applyNumberFormat="1" applyFont="1" applyFill="1" applyBorder="1"/>
    <xf numFmtId="177" fontId="13" fillId="12" borderId="24" xfId="0" applyNumberFormat="1" applyFont="1" applyFill="1" applyBorder="1"/>
    <xf numFmtId="177" fontId="13" fillId="3" borderId="24" xfId="0" applyNumberFormat="1" applyFont="1" applyFill="1" applyBorder="1"/>
    <xf numFmtId="177" fontId="13" fillId="17" borderId="114" xfId="0" applyNumberFormat="1" applyFont="1" applyFill="1" applyBorder="1"/>
    <xf numFmtId="177" fontId="12" fillId="11" borderId="24" xfId="0" applyNumberFormat="1" applyFont="1" applyFill="1" applyBorder="1"/>
    <xf numFmtId="177" fontId="13" fillId="16" borderId="24" xfId="0" applyNumberFormat="1" applyFont="1" applyFill="1" applyBorder="1"/>
    <xf numFmtId="177" fontId="13" fillId="4" borderId="24" xfId="0" applyNumberFormat="1" applyFont="1" applyFill="1" applyBorder="1"/>
    <xf numFmtId="177" fontId="13" fillId="16" borderId="115" xfId="0" applyNumberFormat="1" applyFont="1" applyFill="1" applyBorder="1"/>
    <xf numFmtId="177" fontId="51" fillId="0" borderId="43" xfId="0" applyNumberFormat="1" applyFont="1" applyBorder="1"/>
    <xf numFmtId="177" fontId="58" fillId="0" borderId="0" xfId="0" applyNumberFormat="1" applyFont="1" applyBorder="1"/>
    <xf numFmtId="177" fontId="56" fillId="0" borderId="0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" fillId="19" borderId="0" xfId="0" applyFont="1" applyFill="1"/>
    <xf numFmtId="0" fontId="0" fillId="19" borderId="0" xfId="0" applyFill="1"/>
    <xf numFmtId="0" fontId="59" fillId="6" borderId="0" xfId="0" applyFont="1" applyFill="1" applyBorder="1" applyAlignment="1">
      <alignment horizontal="left" vertical="center"/>
    </xf>
    <xf numFmtId="0" fontId="61" fillId="0" borderId="0" xfId="1"/>
    <xf numFmtId="0" fontId="0" fillId="8" borderId="118" xfId="0" applyFill="1" applyBorder="1" applyAlignment="1">
      <alignment horizontal="center" vertical="center"/>
    </xf>
    <xf numFmtId="0" fontId="0" fillId="8" borderId="119" xfId="0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180" fontId="28" fillId="17" borderId="69" xfId="0" applyNumberFormat="1" applyFont="1" applyFill="1" applyBorder="1" applyAlignment="1">
      <alignment horizontal="center" vertical="center"/>
    </xf>
    <xf numFmtId="180" fontId="28" fillId="17" borderId="70" xfId="0" applyNumberFormat="1" applyFont="1" applyFill="1" applyBorder="1" applyAlignment="1">
      <alignment horizontal="center" vertical="center"/>
    </xf>
    <xf numFmtId="181" fontId="44" fillId="6" borderId="74" xfId="0" applyNumberFormat="1" applyFont="1" applyFill="1" applyBorder="1" applyAlignment="1">
      <alignment horizontal="center" vertical="center"/>
    </xf>
    <xf numFmtId="181" fontId="44" fillId="6" borderId="75" xfId="0" applyNumberFormat="1" applyFont="1" applyFill="1" applyBorder="1" applyAlignment="1">
      <alignment horizontal="center" vertical="center"/>
    </xf>
    <xf numFmtId="180" fontId="44" fillId="6" borderId="74" xfId="0" applyNumberFormat="1" applyFont="1" applyFill="1" applyBorder="1" applyAlignment="1">
      <alignment horizontal="center" vertical="center"/>
    </xf>
    <xf numFmtId="177" fontId="28" fillId="2" borderId="78" xfId="0" applyNumberFormat="1" applyFont="1" applyFill="1" applyBorder="1" applyAlignment="1" applyProtection="1">
      <alignment horizontal="center" vertical="center"/>
      <protection locked="0"/>
    </xf>
    <xf numFmtId="177" fontId="29" fillId="0" borderId="84" xfId="0" applyNumberFormat="1" applyFont="1" applyBorder="1" applyAlignment="1">
      <alignment horizontal="center" vertical="center"/>
    </xf>
    <xf numFmtId="177" fontId="29" fillId="2" borderId="69" xfId="0" applyNumberFormat="1" applyFont="1" applyFill="1" applyBorder="1" applyAlignment="1">
      <alignment horizontal="center" vertical="center"/>
    </xf>
    <xf numFmtId="177" fontId="29" fillId="2" borderId="69" xfId="0" applyNumberFormat="1" applyFont="1" applyFill="1" applyBorder="1" applyAlignment="1" applyProtection="1">
      <alignment horizontal="center" vertical="center"/>
      <protection locked="0"/>
    </xf>
    <xf numFmtId="177" fontId="30" fillId="2" borderId="69" xfId="0" applyNumberFormat="1" applyFont="1" applyFill="1" applyBorder="1" applyAlignment="1">
      <alignment horizontal="center" vertical="center"/>
    </xf>
    <xf numFmtId="177" fontId="30" fillId="2" borderId="69" xfId="0" applyNumberFormat="1" applyFont="1" applyFill="1" applyBorder="1" applyAlignment="1" applyProtection="1">
      <alignment horizontal="center" vertical="center"/>
      <protection locked="0"/>
    </xf>
    <xf numFmtId="177" fontId="30" fillId="2" borderId="70" xfId="0" applyNumberFormat="1" applyFont="1" applyFill="1" applyBorder="1" applyAlignment="1">
      <alignment horizontal="center" vertical="center"/>
    </xf>
    <xf numFmtId="177" fontId="30" fillId="6" borderId="72" xfId="0" applyNumberFormat="1" applyFont="1" applyFill="1" applyBorder="1" applyAlignment="1">
      <alignment horizontal="center" vertical="center"/>
    </xf>
    <xf numFmtId="177" fontId="30" fillId="2" borderId="78" xfId="0" applyNumberFormat="1" applyFont="1" applyFill="1" applyBorder="1" applyAlignment="1">
      <alignment horizontal="center" vertical="center"/>
    </xf>
    <xf numFmtId="177" fontId="30" fillId="6" borderId="78" xfId="0" applyNumberFormat="1" applyFont="1" applyFill="1" applyBorder="1" applyAlignment="1">
      <alignment horizontal="center" vertical="center"/>
    </xf>
    <xf numFmtId="177" fontId="30" fillId="2" borderId="70" xfId="0" applyNumberFormat="1" applyFont="1" applyFill="1" applyBorder="1" applyAlignment="1" applyProtection="1">
      <alignment horizontal="center" vertical="center"/>
      <protection locked="0"/>
    </xf>
    <xf numFmtId="177" fontId="30" fillId="2" borderId="120" xfId="0" applyNumberFormat="1" applyFont="1" applyFill="1" applyBorder="1" applyAlignment="1">
      <alignment horizontal="center" vertical="center"/>
    </xf>
    <xf numFmtId="177" fontId="30" fillId="6" borderId="121" xfId="0" applyNumberFormat="1" applyFont="1" applyFill="1" applyBorder="1" applyAlignment="1">
      <alignment horizontal="center" vertical="center"/>
    </xf>
    <xf numFmtId="177" fontId="30" fillId="6" borderId="120" xfId="0" applyNumberFormat="1" applyFont="1" applyFill="1" applyBorder="1" applyAlignment="1">
      <alignment horizontal="center" vertical="center"/>
    </xf>
    <xf numFmtId="177" fontId="28" fillId="14" borderId="122" xfId="0" applyNumberFormat="1" applyFont="1" applyFill="1" applyBorder="1" applyAlignment="1">
      <alignment horizontal="center" vertical="center"/>
    </xf>
    <xf numFmtId="0" fontId="62" fillId="6" borderId="0" xfId="0" applyFont="1" applyFill="1" applyProtection="1">
      <protection locked="0"/>
    </xf>
    <xf numFmtId="0" fontId="62" fillId="0" borderId="0" xfId="0" applyFont="1" applyProtection="1">
      <protection locked="0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0" fillId="9" borderId="104" xfId="0" applyFont="1" applyFill="1" applyBorder="1" applyAlignment="1" applyProtection="1">
      <alignment horizontal="center" vertical="center"/>
      <protection locked="0"/>
    </xf>
    <xf numFmtId="0" fontId="60" fillId="9" borderId="105" xfId="0" applyFont="1" applyFill="1" applyBorder="1" applyAlignment="1" applyProtection="1">
      <alignment horizontal="center" vertical="center"/>
      <protection locked="0"/>
    </xf>
    <xf numFmtId="0" fontId="10" fillId="9" borderId="104" xfId="0" applyFont="1" applyFill="1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177" fontId="54" fillId="0" borderId="11" xfId="0" applyNumberFormat="1" applyFont="1" applyFill="1" applyBorder="1" applyAlignment="1">
      <alignment horizontal="center" vertical="center"/>
    </xf>
    <xf numFmtId="177" fontId="54" fillId="0" borderId="12" xfId="0" applyNumberFormat="1" applyFont="1" applyFill="1" applyBorder="1" applyAlignment="1">
      <alignment horizontal="center" vertical="center"/>
    </xf>
    <xf numFmtId="177" fontId="54" fillId="0" borderId="45" xfId="0" applyNumberFormat="1" applyFont="1" applyFill="1" applyBorder="1" applyAlignment="1">
      <alignment horizontal="center" vertical="center"/>
    </xf>
    <xf numFmtId="0" fontId="15" fillId="8" borderId="106" xfId="0" applyFont="1" applyFill="1" applyBorder="1" applyAlignment="1" applyProtection="1">
      <alignment horizontal="left"/>
      <protection locked="0"/>
    </xf>
    <xf numFmtId="0" fontId="15" fillId="8" borderId="107" xfId="0" applyFont="1" applyFill="1" applyBorder="1" applyAlignment="1" applyProtection="1">
      <alignment horizontal="left"/>
      <protection locked="0"/>
    </xf>
    <xf numFmtId="0" fontId="15" fillId="8" borderId="108" xfId="0" applyFont="1" applyFill="1" applyBorder="1" applyAlignment="1" applyProtection="1">
      <alignment horizontal="left"/>
      <protection locked="0"/>
    </xf>
    <xf numFmtId="0" fontId="15" fillId="8" borderId="109" xfId="0" applyFont="1" applyFill="1" applyBorder="1" applyAlignment="1" applyProtection="1">
      <alignment horizontal="left"/>
      <protection locked="0"/>
    </xf>
    <xf numFmtId="0" fontId="15" fillId="8" borderId="106" xfId="0" applyFont="1" applyFill="1" applyBorder="1" applyAlignment="1" applyProtection="1">
      <protection locked="0"/>
    </xf>
    <xf numFmtId="0" fontId="15" fillId="8" borderId="107" xfId="0" applyFont="1" applyFill="1" applyBorder="1" applyAlignment="1" applyProtection="1">
      <protection locked="0"/>
    </xf>
    <xf numFmtId="0" fontId="15" fillId="8" borderId="112" xfId="0" applyFont="1" applyFill="1" applyBorder="1" applyAlignment="1" applyProtection="1">
      <protection locked="0"/>
    </xf>
    <xf numFmtId="0" fontId="15" fillId="8" borderId="113" xfId="0" applyFont="1" applyFill="1" applyBorder="1" applyAlignment="1" applyProtection="1">
      <protection locked="0"/>
    </xf>
    <xf numFmtId="0" fontId="57" fillId="7" borderId="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177" fontId="58" fillId="0" borderId="100" xfId="0" applyNumberFormat="1" applyFont="1" applyBorder="1" applyAlignment="1">
      <alignment horizontal="center"/>
    </xf>
    <xf numFmtId="177" fontId="58" fillId="0" borderId="101" xfId="0" applyNumberFormat="1" applyFont="1" applyBorder="1" applyAlignment="1">
      <alignment horizontal="center"/>
    </xf>
    <xf numFmtId="177" fontId="58" fillId="0" borderId="102" xfId="0" applyNumberFormat="1" applyFont="1" applyBorder="1" applyAlignment="1">
      <alignment horizontal="center"/>
    </xf>
    <xf numFmtId="177" fontId="58" fillId="0" borderId="103" xfId="0" applyNumberFormat="1" applyFont="1" applyBorder="1" applyAlignment="1">
      <alignment horizontal="center"/>
    </xf>
    <xf numFmtId="177" fontId="56" fillId="0" borderId="38" xfId="0" applyNumberFormat="1" applyFont="1" applyBorder="1" applyAlignment="1">
      <alignment horizontal="center" vertical="center"/>
    </xf>
    <xf numFmtId="177" fontId="56" fillId="0" borderId="39" xfId="0" applyNumberFormat="1" applyFont="1" applyBorder="1" applyAlignment="1">
      <alignment horizontal="center" vertical="center"/>
    </xf>
    <xf numFmtId="177" fontId="56" fillId="0" borderId="41" xfId="0" applyNumberFormat="1" applyFont="1" applyBorder="1" applyAlignment="1">
      <alignment horizontal="center" vertical="center"/>
    </xf>
    <xf numFmtId="177" fontId="55" fillId="0" borderId="9" xfId="0" applyNumberFormat="1" applyFont="1" applyBorder="1" applyAlignment="1">
      <alignment horizontal="center" vertical="center"/>
    </xf>
    <xf numFmtId="177" fontId="55" fillId="0" borderId="36" xfId="0" applyNumberFormat="1" applyFont="1" applyBorder="1" applyAlignment="1">
      <alignment horizontal="center" vertical="center"/>
    </xf>
    <xf numFmtId="177" fontId="55" fillId="0" borderId="27" xfId="0" applyNumberFormat="1" applyFont="1" applyBorder="1" applyAlignment="1">
      <alignment horizontal="center" vertical="center"/>
    </xf>
    <xf numFmtId="0" fontId="15" fillId="8" borderId="110" xfId="0" applyFont="1" applyFill="1" applyBorder="1" applyAlignment="1" applyProtection="1">
      <alignment horizontal="left"/>
      <protection locked="0"/>
    </xf>
    <xf numFmtId="0" fontId="15" fillId="8" borderId="111" xfId="0" applyFont="1" applyFill="1" applyBorder="1" applyAlignment="1" applyProtection="1">
      <alignment horizontal="left"/>
      <protection locked="0"/>
    </xf>
    <xf numFmtId="177" fontId="31" fillId="18" borderId="62" xfId="0" applyNumberFormat="1" applyFont="1" applyFill="1" applyBorder="1" applyAlignment="1" applyProtection="1">
      <alignment horizontal="center" wrapText="1"/>
      <protection locked="0"/>
    </xf>
    <xf numFmtId="177" fontId="31" fillId="18" borderId="63" xfId="0" applyNumberFormat="1" applyFont="1" applyFill="1" applyBorder="1" applyAlignment="1" applyProtection="1">
      <alignment horizontal="center" wrapText="1"/>
      <protection locked="0"/>
    </xf>
    <xf numFmtId="177" fontId="31" fillId="18" borderId="64" xfId="0" applyNumberFormat="1" applyFont="1" applyFill="1" applyBorder="1" applyAlignment="1" applyProtection="1">
      <alignment horizontal="center" wrapText="1"/>
      <protection locked="0"/>
    </xf>
    <xf numFmtId="0" fontId="39" fillId="0" borderId="79" xfId="0" applyFont="1" applyBorder="1" applyAlignment="1" applyProtection="1">
      <alignment horizontal="left"/>
      <protection locked="0"/>
    </xf>
    <xf numFmtId="0" fontId="31" fillId="14" borderId="65" xfId="0" applyFont="1" applyFill="1" applyBorder="1" applyAlignment="1" applyProtection="1">
      <alignment horizontal="center"/>
      <protection locked="0"/>
    </xf>
    <xf numFmtId="0" fontId="31" fillId="14" borderId="66" xfId="0" applyFont="1" applyFill="1" applyBorder="1" applyAlignment="1" applyProtection="1">
      <alignment horizontal="center"/>
      <protection locked="0"/>
    </xf>
    <xf numFmtId="0" fontId="31" fillId="14" borderId="67" xfId="0" applyFont="1" applyFill="1" applyBorder="1" applyAlignment="1" applyProtection="1">
      <alignment horizontal="center"/>
      <protection locked="0"/>
    </xf>
    <xf numFmtId="177" fontId="31" fillId="18" borderId="62" xfId="0" applyNumberFormat="1" applyFont="1" applyFill="1" applyBorder="1" applyAlignment="1" applyProtection="1">
      <alignment horizontal="center"/>
      <protection locked="0"/>
    </xf>
    <xf numFmtId="177" fontId="31" fillId="18" borderId="63" xfId="0" applyNumberFormat="1" applyFont="1" applyFill="1" applyBorder="1" applyAlignment="1" applyProtection="1">
      <alignment horizontal="center"/>
      <protection locked="0"/>
    </xf>
    <xf numFmtId="177" fontId="31" fillId="18" borderId="64" xfId="0" applyNumberFormat="1" applyFont="1" applyFill="1" applyBorder="1" applyAlignment="1" applyProtection="1">
      <alignment horizontal="center"/>
      <protection locked="0"/>
    </xf>
    <xf numFmtId="0" fontId="31" fillId="6" borderId="50" xfId="0" applyNumberFormat="1" applyFont="1" applyFill="1" applyBorder="1" applyAlignment="1" applyProtection="1">
      <alignment horizontal="center"/>
      <protection locked="0"/>
    </xf>
    <xf numFmtId="0" fontId="31" fillId="6" borderId="51" xfId="0" applyNumberFormat="1" applyFont="1" applyFill="1" applyBorder="1" applyAlignment="1" applyProtection="1">
      <alignment horizontal="center"/>
      <protection locked="0"/>
    </xf>
    <xf numFmtId="0" fontId="31" fillId="6" borderId="52" xfId="0" applyNumberFormat="1" applyFont="1" applyFill="1" applyBorder="1" applyAlignment="1" applyProtection="1">
      <alignment horizontal="center"/>
      <protection locked="0"/>
    </xf>
    <xf numFmtId="0" fontId="31" fillId="6" borderId="60" xfId="0" applyNumberFormat="1" applyFont="1" applyFill="1" applyBorder="1" applyAlignment="1" applyProtection="1">
      <alignment horizontal="center"/>
      <protection locked="0"/>
    </xf>
    <xf numFmtId="0" fontId="31" fillId="6" borderId="61" xfId="0" applyNumberFormat="1" applyFont="1" applyFill="1" applyBorder="1" applyAlignment="1" applyProtection="1">
      <alignment horizontal="center"/>
      <protection locked="0"/>
    </xf>
    <xf numFmtId="177" fontId="31" fillId="0" borderId="62" xfId="0" applyNumberFormat="1" applyFont="1" applyBorder="1" applyAlignment="1" applyProtection="1">
      <alignment horizontal="center"/>
      <protection locked="0"/>
    </xf>
    <xf numFmtId="177" fontId="31" fillId="0" borderId="63" xfId="0" applyNumberFormat="1" applyFont="1" applyBorder="1" applyAlignment="1" applyProtection="1">
      <alignment horizontal="center"/>
      <protection locked="0"/>
    </xf>
    <xf numFmtId="177" fontId="31" fillId="0" borderId="64" xfId="0" applyNumberFormat="1" applyFont="1" applyBorder="1" applyAlignment="1" applyProtection="1">
      <alignment horizontal="center"/>
      <protection locked="0"/>
    </xf>
    <xf numFmtId="177" fontId="31" fillId="0" borderId="62" xfId="0" applyNumberFormat="1" applyFont="1" applyBorder="1" applyAlignment="1" applyProtection="1">
      <alignment horizontal="center" wrapText="1"/>
      <protection locked="0"/>
    </xf>
    <xf numFmtId="177" fontId="31" fillId="0" borderId="63" xfId="0" applyNumberFormat="1" applyFont="1" applyBorder="1" applyAlignment="1" applyProtection="1">
      <alignment horizontal="center" wrapText="1"/>
      <protection locked="0"/>
    </xf>
    <xf numFmtId="177" fontId="31" fillId="0" borderId="64" xfId="0" applyNumberFormat="1" applyFont="1" applyBorder="1" applyAlignment="1" applyProtection="1">
      <alignment horizontal="center" wrapText="1"/>
      <protection locked="0"/>
    </xf>
    <xf numFmtId="0" fontId="28" fillId="6" borderId="60" xfId="0" applyNumberFormat="1" applyFont="1" applyFill="1" applyBorder="1" applyAlignment="1" applyProtection="1">
      <alignment horizontal="center"/>
      <protection locked="0"/>
    </xf>
    <xf numFmtId="0" fontId="28" fillId="6" borderId="61" xfId="0" applyNumberFormat="1" applyFont="1" applyFill="1" applyBorder="1" applyAlignment="1" applyProtection="1">
      <alignment horizontal="center"/>
      <protection locked="0"/>
    </xf>
    <xf numFmtId="177" fontId="40" fillId="0" borderId="62" xfId="0" applyNumberFormat="1" applyFont="1" applyBorder="1" applyAlignment="1" applyProtection="1">
      <alignment horizontal="center"/>
      <protection locked="0"/>
    </xf>
    <xf numFmtId="177" fontId="40" fillId="0" borderId="63" xfId="0" applyNumberFormat="1" applyFont="1" applyBorder="1" applyAlignment="1" applyProtection="1">
      <alignment horizontal="center"/>
      <protection locked="0"/>
    </xf>
    <xf numFmtId="177" fontId="40" fillId="0" borderId="64" xfId="0" applyNumberFormat="1" applyFont="1" applyBorder="1" applyAlignment="1" applyProtection="1">
      <alignment horizontal="center"/>
      <protection locked="0"/>
    </xf>
    <xf numFmtId="0" fontId="32" fillId="14" borderId="65" xfId="0" applyFont="1" applyFill="1" applyBorder="1" applyAlignment="1" applyProtection="1">
      <alignment horizontal="center"/>
      <protection locked="0"/>
    </xf>
    <xf numFmtId="0" fontId="32" fillId="14" borderId="66" xfId="0" applyFont="1" applyFill="1" applyBorder="1" applyAlignment="1" applyProtection="1">
      <alignment horizontal="center"/>
      <protection locked="0"/>
    </xf>
    <xf numFmtId="0" fontId="32" fillId="14" borderId="67" xfId="0" applyFont="1" applyFill="1" applyBorder="1" applyAlignment="1" applyProtection="1">
      <alignment horizontal="center"/>
      <protection locked="0"/>
    </xf>
    <xf numFmtId="0" fontId="28" fillId="6" borderId="99" xfId="0" applyNumberFormat="1" applyFont="1" applyFill="1" applyBorder="1" applyAlignment="1" applyProtection="1">
      <alignment horizontal="center"/>
      <protection locked="0"/>
    </xf>
    <xf numFmtId="177" fontId="40" fillId="0" borderId="62" xfId="0" applyNumberFormat="1" applyFont="1" applyBorder="1" applyAlignment="1" applyProtection="1">
      <alignment horizontal="center" wrapText="1"/>
      <protection locked="0"/>
    </xf>
    <xf numFmtId="177" fontId="40" fillId="0" borderId="63" xfId="0" applyNumberFormat="1" applyFont="1" applyBorder="1" applyAlignment="1" applyProtection="1">
      <alignment horizontal="center" wrapText="1"/>
      <protection locked="0"/>
    </xf>
    <xf numFmtId="177" fontId="40" fillId="0" borderId="64" xfId="0" applyNumberFormat="1" applyFont="1" applyBorder="1" applyAlignment="1" applyProtection="1">
      <alignment horizontal="center" wrapText="1"/>
      <protection locked="0"/>
    </xf>
    <xf numFmtId="176" fontId="34" fillId="0" borderId="0" xfId="0" applyNumberFormat="1" applyFont="1" applyFill="1" applyAlignment="1">
      <alignment horizontal="left" vertical="top"/>
    </xf>
    <xf numFmtId="176" fontId="35" fillId="0" borderId="0" xfId="0" applyNumberFormat="1" applyFont="1" applyFill="1" applyAlignment="1">
      <alignment horizontal="left" vertical="top"/>
    </xf>
    <xf numFmtId="0" fontId="28" fillId="6" borderId="50" xfId="0" applyNumberFormat="1" applyFont="1" applyFill="1" applyBorder="1" applyAlignment="1" applyProtection="1">
      <alignment horizontal="center"/>
      <protection locked="0"/>
    </xf>
    <xf numFmtId="0" fontId="28" fillId="6" borderId="51" xfId="0" applyNumberFormat="1" applyFont="1" applyFill="1" applyBorder="1" applyAlignment="1" applyProtection="1">
      <alignment horizontal="center"/>
      <protection locked="0"/>
    </xf>
    <xf numFmtId="0" fontId="28" fillId="6" borderId="52" xfId="0" applyNumberFormat="1" applyFont="1" applyFill="1" applyBorder="1" applyAlignment="1" applyProtection="1">
      <alignment horizontal="center"/>
      <protection locked="0"/>
    </xf>
    <xf numFmtId="177" fontId="26" fillId="0" borderId="102" xfId="0" applyNumberFormat="1" applyFont="1" applyBorder="1" applyAlignment="1">
      <alignment horizontal="center"/>
    </xf>
    <xf numFmtId="177" fontId="26" fillId="0" borderId="103" xfId="0" applyNumberFormat="1" applyFont="1" applyBorder="1" applyAlignment="1">
      <alignment horizontal="center"/>
    </xf>
    <xf numFmtId="177" fontId="26" fillId="0" borderId="100" xfId="0" applyNumberFormat="1" applyFont="1" applyBorder="1" applyAlignment="1">
      <alignment horizontal="center"/>
    </xf>
    <xf numFmtId="177" fontId="26" fillId="0" borderId="101" xfId="0" applyNumberFormat="1" applyFont="1" applyBorder="1" applyAlignment="1">
      <alignment horizontal="center"/>
    </xf>
    <xf numFmtId="177" fontId="20" fillId="0" borderId="9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19" fillId="0" borderId="38" xfId="0" applyNumberFormat="1" applyFont="1" applyBorder="1" applyAlignment="1">
      <alignment horizontal="center" vertical="center"/>
    </xf>
    <xf numFmtId="177" fontId="19" fillId="0" borderId="39" xfId="0" applyNumberFormat="1" applyFont="1" applyBorder="1" applyAlignment="1">
      <alignment horizontal="center" vertical="center"/>
    </xf>
    <xf numFmtId="177" fontId="19" fillId="0" borderId="41" xfId="0" applyNumberFormat="1" applyFont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177" fontId="27" fillId="0" borderId="12" xfId="0" applyNumberFormat="1" applyFont="1" applyFill="1" applyBorder="1" applyAlignment="1">
      <alignment horizontal="center" vertical="center"/>
    </xf>
    <xf numFmtId="177" fontId="27" fillId="0" borderId="4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36" xfId="0" applyNumberFormat="1" applyFill="1" applyBorder="1" applyAlignment="1">
      <alignment horizontal="center" vertical="center"/>
    </xf>
    <xf numFmtId="178" fontId="0" fillId="4" borderId="27" xfId="0" applyNumberFormat="1" applyFill="1" applyBorder="1" applyAlignment="1">
      <alignment horizontal="center" vertical="center"/>
    </xf>
    <xf numFmtId="178" fontId="0" fillId="5" borderId="17" xfId="0" applyNumberFormat="1" applyFill="1" applyBorder="1" applyAlignment="1">
      <alignment horizontal="center" vertical="center"/>
    </xf>
    <xf numFmtId="178" fontId="0" fillId="5" borderId="18" xfId="0" applyNumberFormat="1" applyFill="1" applyBorder="1" applyAlignment="1">
      <alignment horizontal="center" vertical="center"/>
    </xf>
    <xf numFmtId="178" fontId="0" fillId="12" borderId="8" xfId="0" applyNumberFormat="1" applyFill="1" applyBorder="1" applyAlignment="1">
      <alignment horizontal="center" vertical="center"/>
    </xf>
    <xf numFmtId="178" fontId="0" fillId="12" borderId="17" xfId="0" applyNumberFormat="1" applyFill="1" applyBorder="1" applyAlignment="1">
      <alignment horizontal="center" vertical="center"/>
    </xf>
    <xf numFmtId="178" fontId="0" fillId="12" borderId="18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178" fontId="0" fillId="3" borderId="36" xfId="0" applyNumberFormat="1" applyFill="1" applyBorder="1" applyAlignment="1">
      <alignment horizontal="center" vertical="center"/>
    </xf>
    <xf numFmtId="178" fontId="0" fillId="11" borderId="9" xfId="0" applyNumberFormat="1" applyFill="1" applyBorder="1" applyAlignment="1">
      <alignment horizontal="center" vertical="center"/>
    </xf>
    <xf numFmtId="178" fontId="0" fillId="11" borderId="36" xfId="0" applyNumberFormat="1" applyFill="1" applyBorder="1" applyAlignment="1">
      <alignment horizontal="center" vertical="center"/>
    </xf>
    <xf numFmtId="0" fontId="63" fillId="9" borderId="116" xfId="0" applyFont="1" applyFill="1" applyBorder="1" applyAlignment="1">
      <alignment horizontal="center" vertical="center"/>
    </xf>
    <xf numFmtId="0" fontId="63" fillId="9" borderId="117" xfId="0" applyFont="1" applyFill="1" applyBorder="1" applyAlignment="1">
      <alignment horizontal="center" vertical="center"/>
    </xf>
    <xf numFmtId="0" fontId="63" fillId="9" borderId="1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3" fillId="6" borderId="7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24"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523"/>
      <tableStyleElement type="headerRow" dxfId="522"/>
      <tableStyleElement type="totalRow" dxfId="521"/>
      <tableStyleElement type="firstRowStripe" dxfId="520"/>
      <tableStyleElement type="secondRowStripe" dxfId="519"/>
    </tableStyle>
  </tableStyles>
  <colors>
    <mruColors>
      <color rgb="FFF7FBFF"/>
      <color rgb="FFEFF4FF"/>
      <color rgb="FFE1EFFF"/>
      <color rgb="FFD3C9C1"/>
      <color rgb="FFD6E0FE"/>
      <color rgb="FF93A0FF"/>
      <color rgb="FFFDCD01"/>
      <color rgb="FFFEDB44"/>
      <color rgb="FF4169A5"/>
      <color rgb="FF385B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59-47F4-B266-FCD1227066A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59-47F4-B266-FCD1227066AA}"/>
              </c:ext>
            </c:extLst>
          </c:dPt>
          <c:dPt>
            <c:idx val="2"/>
            <c:bubble3D val="0"/>
            <c:explosion val="1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59-47F4-B266-FCD1227066A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59-47F4-B266-FCD1227066AA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59-47F4-B266-FCD1227066AA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59-47F4-B266-FCD1227066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(収支表!$C$26,収支表!$C$37,収支表!$C$38,収支表!$C$49,収支表!$C$50,収支表!$C$62)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(収支表!$D$26,収支表!$D$37,収支表!$D$38,収支表!$D$49,収支表!$D$50,収支表!$D$62)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59-47F4-B266-FCD12270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2"/>
          <c:order val="8"/>
          <c:tx>
            <c:strRef>
              <c:f>収支表!$L$4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107-4854-B0F3-C5F95C317B17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107-4854-B0F3-C5F95C317B17}"/>
              </c:ext>
            </c:extLst>
          </c:dPt>
          <c:dPt>
            <c:idx val="2"/>
            <c:bubble3D val="0"/>
            <c:explosion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107-4854-B0F3-C5F95C317B1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107-4854-B0F3-C5F95C317B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107-4854-B0F3-C5F95C317B17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107-4854-B0F3-C5F95C317B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(収支表!$L$26,収支表!$L$37:$L$38,収支表!$L$49:$L$50,収支表!$L$62)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74-E107-4854-B0F3-C5F95C317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107-4854-B0F3-C5F95C317B17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E107-4854-B0F3-C5F95C317B17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07-4854-B0F3-C5F95C317B17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E107-4854-B0F3-C5F95C317B17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107-4854-B0F3-C5F95C317B17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107-4854-B0F3-C5F95C317B17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107-4854-B0F3-C5F95C317B17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E107-4854-B0F3-C5F95C317B17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E107-4854-B0F3-C5F95C317B17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107-4854-B0F3-C5F95C317B17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107-4854-B0F3-C5F95C317B17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107-4854-B0F3-C5F95C317B17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E107-4854-B0F3-C5F95C317B1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E107-4854-B0F3-C5F95C317B1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3"/>
          <c:order val="9"/>
          <c:tx>
            <c:strRef>
              <c:f>収支表!$M$4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6-53B5-400A-8D31-3BC7FD185062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8-53B5-400A-8D31-3BC7FD185062}"/>
              </c:ext>
            </c:extLst>
          </c:dPt>
          <c:dPt>
            <c:idx val="2"/>
            <c:bubble3D val="0"/>
            <c:explosion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A-53B5-400A-8D31-3BC7FD18506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C-53B5-400A-8D31-3BC7FD185062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E-53B5-400A-8D31-3BC7FD185062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0-53B5-400A-8D31-3BC7FD1850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(収支表!$M$26,収支表!$M$37:$M$38,収支表!$M$49:$M$50,収支表!$M$62)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81-53B5-400A-8D31-3BC7FD18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53B5-400A-8D31-3BC7FD185062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3B5-400A-8D31-3BC7FD185062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3B5-400A-8D31-3BC7FD185062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3B5-400A-8D31-3BC7FD185062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53B5-400A-8D31-3BC7FD185062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53B5-400A-8D31-3BC7FD185062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53B5-400A-8D31-3BC7FD185062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53B5-400A-8D31-3BC7FD185062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53B5-400A-8D31-3BC7FD185062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53B5-400A-8D31-3BC7FD185062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53B5-400A-8D31-3BC7FD185062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53B5-400A-8D31-3BC7FD185062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53B5-400A-8D31-3BC7FD18506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53B5-400A-8D31-3BC7FD18506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4"/>
          <c:order val="10"/>
          <c:tx>
            <c:strRef>
              <c:f>収支表!$N$4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FC4F-4F74-850F-429B119487A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FC4F-4F74-850F-429B119487AA}"/>
              </c:ext>
            </c:extLst>
          </c:dPt>
          <c:dPt>
            <c:idx val="2"/>
            <c:bubble3D val="0"/>
            <c:explosion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FC4F-4F74-850F-429B119487A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FC4F-4F74-850F-429B119487AA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FC4F-4F74-850F-429B119487AA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FC4F-4F74-850F-429B119487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(収支表!$N$26,収支表!$N$37:$N$38,収支表!$N$49:$N$50,収支表!$N$62)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8E-FC4F-4F74-850F-429B1194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FC4F-4F74-850F-429B119487AA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FC4F-4F74-850F-429B119487AA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C4F-4F74-850F-429B119487AA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FC4F-4F74-850F-429B119487AA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FC4F-4F74-850F-429B119487AA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FC4F-4F74-850F-429B119487AA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FC4F-4F74-850F-429B119487AA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FC4F-4F74-850F-429B119487AA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FC4F-4F74-850F-429B119487AA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FC4F-4F74-850F-429B119487AA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FC4F-4F74-850F-429B119487AA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FC4F-4F74-850F-429B119487AA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FC4F-4F74-850F-429B119487A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FC4F-4F74-850F-429B119487A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5"/>
          <c:order val="11"/>
          <c:tx>
            <c:strRef>
              <c:f>収支表!$O$4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079D-49DF-8876-62B5E74D5D09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2-079D-49DF-8876-62B5E74D5D09}"/>
              </c:ext>
            </c:extLst>
          </c:dPt>
          <c:dPt>
            <c:idx val="2"/>
            <c:bubble3D val="0"/>
            <c:explosion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4-079D-49DF-8876-62B5E74D5D0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079D-49DF-8876-62B5E74D5D09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079D-49DF-8876-62B5E74D5D09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A-079D-49DF-8876-62B5E74D5D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(収支表!$O$26,収支表!$O$37:$O$38,収支表!$O$49:$O$50,収支表!$O$62)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9B-079D-49DF-8876-62B5E74D5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079D-49DF-8876-62B5E74D5D09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079D-49DF-8876-62B5E74D5D09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79D-49DF-8876-62B5E74D5D09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079D-49DF-8876-62B5E74D5D09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079D-49DF-8876-62B5E74D5D09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079D-49DF-8876-62B5E74D5D09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079D-49DF-8876-62B5E74D5D09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079D-49DF-8876-62B5E74D5D09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079D-49DF-8876-62B5E74D5D09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079D-49DF-8876-62B5E74D5D09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079D-49DF-8876-62B5E74D5D09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079D-49DF-8876-62B5E74D5D09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079D-49DF-8876-62B5E74D5D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079D-49DF-8876-62B5E74D5D0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収支推移表</a:t>
            </a:r>
            <a:endParaRPr lang="en-US" altLang="ja-JP"/>
          </a:p>
        </c:rich>
      </c:tx>
      <c:layout>
        <c:manualLayout>
          <c:xMode val="edge"/>
          <c:yMode val="edge"/>
          <c:x val="8.1847420318011833E-3"/>
          <c:y val="4.9924827357745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477361164759785E-2"/>
          <c:y val="0.10148520755293937"/>
          <c:w val="0.89034696783458478"/>
          <c:h val="0.751681523300153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収支表!$C$26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収支表!$D$26:$O$26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F-4364-BE01-0B1F2260AAF4}"/>
            </c:ext>
          </c:extLst>
        </c:ser>
        <c:ser>
          <c:idx val="2"/>
          <c:order val="2"/>
          <c:tx>
            <c:strRef>
              <c:f>収支表!$C$37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収支表!$D$37:$O$37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F-4364-BE01-0B1F2260AAF4}"/>
            </c:ext>
          </c:extLst>
        </c:ser>
        <c:ser>
          <c:idx val="4"/>
          <c:order val="3"/>
          <c:tx>
            <c:strRef>
              <c:f>収支表!$C$49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収支表!$D$49:$O$49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F-4364-BE01-0B1F2260AAF4}"/>
            </c:ext>
          </c:extLst>
        </c:ser>
        <c:ser>
          <c:idx val="5"/>
          <c:order val="4"/>
          <c:tx>
            <c:strRef>
              <c:f>収支表!$C$50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収支表!$D$50:$O$50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F-4364-BE01-0B1F2260AAF4}"/>
            </c:ext>
          </c:extLst>
        </c:ser>
        <c:ser>
          <c:idx val="85"/>
          <c:order val="5"/>
          <c:tx>
            <c:strRef>
              <c:f>収支表!$C$62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収支表!$D$62:$O$62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7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39600"/>
        <c:axId val="759946816"/>
      </c:barChart>
      <c:lineChart>
        <c:grouping val="standard"/>
        <c:varyColors val="0"/>
        <c:ser>
          <c:idx val="21"/>
          <c:order val="0"/>
          <c:tx>
            <c:strRef>
              <c:f>収支表!$C$15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571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収支表!$D$15:$O$15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CE6-4248-89E9-F0975B9AE854}"/>
            </c:ext>
          </c:extLst>
        </c:ser>
        <c:ser>
          <c:idx val="0"/>
          <c:order val="6"/>
          <c:tx>
            <c:strRef>
              <c:f>収支表!$C$38</c:f>
              <c:strCache>
                <c:ptCount val="1"/>
                <c:pt idx="0">
                  <c:v>自己投資合計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収支表!$D$38:$O$38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B-469E-A8AD-58FCE93F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39600"/>
        <c:axId val="759946816"/>
      </c:lineChart>
      <c:catAx>
        <c:axId val="7599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46816"/>
        <c:crosses val="autoZero"/>
        <c:auto val="1"/>
        <c:lblAlgn val="ctr"/>
        <c:lblOffset val="100"/>
        <c:noMultiLvlLbl val="0"/>
      </c:catAx>
      <c:valAx>
        <c:axId val="759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978348727019"/>
          <c:y val="3.0937974858405857E-2"/>
          <c:w val="0.74424800453190387"/>
          <c:h val="3.157177852997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8ED-4DB2-8B58-4B48FED26EF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8ED-4DB2-8B58-4B48FED26EFA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8ED-4DB2-8B58-4B48FED26E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8ED-4DB2-8B58-4B48FED26EFA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8ED-4DB2-8B58-4B48FED26EFA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8ED-4DB2-8B58-4B48FED26E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(収支表!$C$26,収支表!$C$37,収支表!$C$38,収支表!$C$49,収支表!$C$50,収支表!$C$62)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(収支表!$D$26,収支表!$D$37,収支表!$D$38,収支表!$D$49,収支表!$D$50,収支表!$D$62)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E-4480-875B-E6A587B5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32"/>
          <c:order val="1"/>
          <c:tx>
            <c:strRef>
              <c:f>収支表!$E$4</c:f>
              <c:strCache>
                <c:ptCount val="1"/>
                <c:pt idx="0">
                  <c:v>2月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5230-4039-99A6-06149D52352F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6-5230-4039-99A6-06149D52352F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5230-4039-99A6-06149D52352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8-5230-4039-99A6-06149D52352F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5230-4039-99A6-06149D52352F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A-5230-4039-99A6-06149D523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(収支表!$E$26,収支表!$E$37:$E$38,収支表!$E$49:$E$50,収支表!$E$62)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4-5230-4039-99A6-06149D52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0CF8-4ADA-BBFB-ECA2852B9CE9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A9-5230-4039-99A6-06149D52352F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B5-5230-4039-99A6-06149D52352F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0-5230-4039-99A6-06149D52352F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1-5230-4039-99A6-06149D52352F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D-5230-4039-99A6-06149D52352F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E-5230-4039-99A6-06149D52352F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F-5230-4039-99A6-06149D52352F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0-5230-4039-99A6-06149D52352F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1-5230-4039-99A6-06149D52352F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2-5230-4039-99A6-06149D52352F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3-5230-4039-99A6-06149D52352F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CF8-4ADA-BBFB-ECA2852B9CE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4-5230-4039-99A6-06149D52352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33"/>
          <c:order val="2"/>
          <c:tx>
            <c:strRef>
              <c:f>収支表!$F$4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0EA-4FCD-B97A-0343469215B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0EA-4FCD-B97A-0343469215B5}"/>
              </c:ext>
            </c:extLst>
          </c:dPt>
          <c:dPt>
            <c:idx val="2"/>
            <c:bubble3D val="0"/>
            <c:explosion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0EA-4FCD-B97A-0343469215B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0EA-4FCD-B97A-0343469215B5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0EA-4FCD-B97A-0343469215B5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0EA-4FCD-B97A-0343469215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(収支表!$F$26,収支表!$F$37:$F$38,収支表!$F$49:$F$50,収支表!$F$62)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6-60EA-4FCD-B97A-03434692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0EA-4FCD-B97A-0343469215B5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0EA-4FCD-B97A-0343469215B5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0EA-4FCD-B97A-0343469215B5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60EA-4FCD-B97A-0343469215B5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60EA-4FCD-B97A-0343469215B5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60EA-4FCD-B97A-0343469215B5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60EA-4FCD-B97A-0343469215B5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60EA-4FCD-B97A-0343469215B5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60EA-4FCD-B97A-0343469215B5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60EA-4FCD-B97A-0343469215B5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60EA-4FCD-B97A-0343469215B5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60EA-4FCD-B97A-0343469215B5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60EA-4FCD-B97A-0343469215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60EA-4FCD-B97A-0343469215B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33"/>
          <c:order val="2"/>
          <c:tx>
            <c:strRef>
              <c:f>収支表!$F$4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960-4D16-865E-59D9CC68659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960-4D16-865E-59D9CC686595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960-4D16-865E-59D9CC68659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960-4D16-865E-59D9CC686595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960-4D16-865E-59D9CC686595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960-4D16-865E-59D9CC686595}"/>
              </c:ext>
            </c:extLst>
          </c:dPt>
          <c:dLbls>
            <c:dLbl>
              <c:idx val="1"/>
              <c:layout>
                <c:manualLayout>
                  <c:x val="-6.4934906003487544E-2"/>
                  <c:y val="-0.132641789341549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960-4D16-865E-59D9CC686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(収支表!$F$26,収支表!$F$37:$F$38,収支表!$F$49:$F$50,収支表!$F$62)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6-8960-4D16-865E-59D9CC68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960-4D16-865E-59D9CC686595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8960-4D16-865E-59D9CC686595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960-4D16-865E-59D9CC686595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8960-4D16-865E-59D9CC686595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8960-4D16-865E-59D9CC686595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8960-4D16-865E-59D9CC686595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8960-4D16-865E-59D9CC686595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8960-4D16-865E-59D9CC686595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8960-4D16-865E-59D9CC686595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8960-4D16-865E-59D9CC686595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8960-4D16-865E-59D9CC686595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8960-4D16-865E-59D9CC686595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8960-4D16-865E-59D9CC68659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8960-4D16-865E-59D9CC68659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45"/>
          <c:order val="4"/>
          <c:tx>
            <c:strRef>
              <c:f>収支表!$H$4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2DC-40F9-8EFF-4BD94F724401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2DC-40F9-8EFF-4BD94F724401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52DC-40F9-8EFF-4BD94F72440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52DC-40F9-8EFF-4BD94F72440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52DC-40F9-8EFF-4BD94F724401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52DC-40F9-8EFF-4BD94F7244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(収支表!$H$26,収支表!$H$37:$H$38,収支表!$H$49:$H$50,収支表!$H$62)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40-52DC-40F9-8EFF-4BD94F72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52DC-40F9-8EFF-4BD94F724401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2DC-40F9-8EFF-4BD94F724401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DC-40F9-8EFF-4BD94F724401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2DC-40F9-8EFF-4BD94F724401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52DC-40F9-8EFF-4BD94F724401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52DC-40F9-8EFF-4BD94F724401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52DC-40F9-8EFF-4BD94F724401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52DC-40F9-8EFF-4BD94F724401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52DC-40F9-8EFF-4BD94F724401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52DC-40F9-8EFF-4BD94F724401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52DC-40F9-8EFF-4BD94F724401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52DC-40F9-8EFF-4BD94F724401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52DC-40F9-8EFF-4BD94F7244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52DC-40F9-8EFF-4BD94F7244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57"/>
          <c:order val="5"/>
          <c:tx>
            <c:strRef>
              <c:f>収支表!$I$4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DB1A-48D1-8B4D-8E19750AE0D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DB1A-48D1-8B4D-8E19750AE0DC}"/>
              </c:ext>
            </c:extLst>
          </c:dPt>
          <c:dPt>
            <c:idx val="2"/>
            <c:bubble3D val="0"/>
            <c:explosion val="4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DB1A-48D1-8B4D-8E19750AE0D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DB1A-48D1-8B4D-8E19750AE0DC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DB1A-48D1-8B4D-8E19750AE0DC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DB1A-48D1-8B4D-8E19750AE0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(収支表!$I$26,収支表!$I$37:$I$38,収支表!$I$49:$I$50,収支表!$I$62)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4D-DB1A-48D1-8B4D-8E19750A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DB1A-48D1-8B4D-8E19750AE0DC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DB1A-48D1-8B4D-8E19750AE0D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B1A-48D1-8B4D-8E19750AE0D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B1A-48D1-8B4D-8E19750AE0D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DB1A-48D1-8B4D-8E19750AE0D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DB1A-48D1-8B4D-8E19750AE0DC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DB1A-48D1-8B4D-8E19750AE0D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DB1A-48D1-8B4D-8E19750AE0DC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DB1A-48D1-8B4D-8E19750AE0DC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DB1A-48D1-8B4D-8E19750AE0D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DB1A-48D1-8B4D-8E19750AE0D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DB1A-48D1-8B4D-8E19750AE0DC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DB1A-48D1-8B4D-8E19750AE0D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DB1A-48D1-8B4D-8E19750AE0D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0"/>
          <c:order val="6"/>
          <c:tx>
            <c:strRef>
              <c:f>収支表!$J$4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F6E-4DE5-8700-43743005D1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F6E-4DE5-8700-43743005D14C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F6E-4DE5-8700-43743005D14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F6E-4DE5-8700-43743005D14C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F6E-4DE5-8700-43743005D14C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AF6E-4DE5-8700-43743005D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(収支表!$J$26,収支表!$J$37:$J$38,収支表!$J$49:$J$50,収支表!$J$62)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5A-AF6E-4DE5-8700-43743005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AF6E-4DE5-8700-43743005D14C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F6E-4DE5-8700-43743005D14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F6E-4DE5-8700-43743005D14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F6E-4DE5-8700-43743005D14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F6E-4DE5-8700-43743005D14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AF6E-4DE5-8700-43743005D14C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AF6E-4DE5-8700-43743005D14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AF6E-4DE5-8700-43743005D14C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AF6E-4DE5-8700-43743005D14C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AF6E-4DE5-8700-43743005D14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AF6E-4DE5-8700-43743005D14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AF6E-4DE5-8700-43743005D14C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AF6E-4DE5-8700-43743005D14C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AF6E-4DE5-8700-43743005D14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pieChart>
        <c:varyColors val="1"/>
        <c:ser>
          <c:idx val="1"/>
          <c:order val="7"/>
          <c:tx>
            <c:strRef>
              <c:f>収支表!$K$4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3EC4-46BC-AB1D-48DD08D7DFD0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3EC4-46BC-AB1D-48DD08D7DFD0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0-3EC4-46BC-AB1D-48DD08D7DFD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2-3EC4-46BC-AB1D-48DD08D7DFD0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4-3EC4-46BC-AB1D-48DD08D7DFD0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6-3EC4-46BC-AB1D-48DD08D7DF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(収支表!$K$26,収支表!$K$37:$K$38,収支表!$K$49:$K$50,収支表!$K$62)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67-3EC4-46BC-AB1D-48DD08D7D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1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EC4-46BC-AB1D-48DD08D7DFD0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3EC4-46BC-AB1D-48DD08D7DFD0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EC4-46BC-AB1D-48DD08D7DFD0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3EC4-46BC-AB1D-48DD08D7DFD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3EC4-46BC-AB1D-48DD08D7DFD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3EC4-46BC-AB1D-48DD08D7DFD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3EC4-46BC-AB1D-48DD08D7DFD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3EC4-46BC-AB1D-48DD08D7DFD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3EC4-46BC-AB1D-48DD08D7DFD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3EC4-46BC-AB1D-48DD08D7DFD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3EC4-46BC-AB1D-48DD08D7DFD0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3EC4-46BC-AB1D-48DD08D7DFD0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3EC4-46BC-AB1D-48DD08D7DFD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3EC4-46BC-AB1D-48DD08D7DFD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800099</xdr:colOff>
      <xdr:row>0</xdr:row>
      <xdr:rowOff>0</xdr:rowOff>
    </xdr:from>
    <xdr:to>
      <xdr:col>28</xdr:col>
      <xdr:colOff>600075</xdr:colOff>
      <xdr:row>13</xdr:row>
      <xdr:rowOff>209550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6EEFBC-3F0C-4A66-8675-2DD04F32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220862</xdr:colOff>
      <xdr:row>0</xdr:row>
      <xdr:rowOff>219075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219EAE1-F78C-4A13-80D1-B5F76E8A440B}"/>
            </a:ext>
          </a:extLst>
        </xdr:cNvPr>
        <xdr:cNvSpPr/>
      </xdr:nvSpPr>
      <xdr:spPr>
        <a:xfrm>
          <a:off x="220862" y="219075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1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287537</xdr:colOff>
      <xdr:row>1</xdr:row>
      <xdr:rowOff>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C437CB7-C492-4CEF-B1C1-1DC0986B64AB}"/>
            </a:ext>
          </a:extLst>
        </xdr:cNvPr>
        <xdr:cNvSpPr/>
      </xdr:nvSpPr>
      <xdr:spPr>
        <a:xfrm>
          <a:off x="287537" y="809625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9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666750</xdr:colOff>
      <xdr:row>0</xdr:row>
      <xdr:rowOff>409575</xdr:rowOff>
    </xdr:from>
    <xdr:to>
      <xdr:col>28</xdr:col>
      <xdr:colOff>466726</xdr:colOff>
      <xdr:row>13</xdr:row>
      <xdr:rowOff>104775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F89BAE1-3B77-4A92-B08A-DA4A84C96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68462</xdr:colOff>
      <xdr:row>1</xdr:row>
      <xdr:rowOff>0</xdr:rowOff>
    </xdr:from>
    <xdr:ext cx="177938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5358499-75CA-4B42-8AAD-04D43ABDEE49}"/>
            </a:ext>
          </a:extLst>
        </xdr:cNvPr>
        <xdr:cNvSpPr/>
      </xdr:nvSpPr>
      <xdr:spPr>
        <a:xfrm>
          <a:off x="68462" y="904875"/>
          <a:ext cx="177938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10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742950</xdr:colOff>
      <xdr:row>0</xdr:row>
      <xdr:rowOff>419100</xdr:rowOff>
    </xdr:from>
    <xdr:to>
      <xdr:col>28</xdr:col>
      <xdr:colOff>542926</xdr:colOff>
      <xdr:row>13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1953B77-9EA8-4459-B41E-607C13AF9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87512</xdr:colOff>
      <xdr:row>1</xdr:row>
      <xdr:rowOff>0</xdr:rowOff>
    </xdr:from>
    <xdr:ext cx="193178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5F10354-BEA7-4306-B2D4-EE5E36C17EF4}"/>
            </a:ext>
          </a:extLst>
        </xdr:cNvPr>
        <xdr:cNvSpPr/>
      </xdr:nvSpPr>
      <xdr:spPr>
        <a:xfrm>
          <a:off x="87512" y="781050"/>
          <a:ext cx="193178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11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23</xdr:col>
      <xdr:colOff>19050</xdr:colOff>
      <xdr:row>0</xdr:row>
      <xdr:rowOff>476250</xdr:rowOff>
    </xdr:from>
    <xdr:to>
      <xdr:col>28</xdr:col>
      <xdr:colOff>628651</xdr:colOff>
      <xdr:row>13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76928DC-2AC4-46D2-9495-22AE2BDC1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0</xdr:rowOff>
    </xdr:from>
    <xdr:ext cx="185558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4A800A-95C1-4EB5-83E8-442611868FF2}"/>
            </a:ext>
          </a:extLst>
        </xdr:cNvPr>
        <xdr:cNvSpPr/>
      </xdr:nvSpPr>
      <xdr:spPr>
        <a:xfrm>
          <a:off x="9525" y="847725"/>
          <a:ext cx="185558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12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23</xdr:col>
      <xdr:colOff>47625</xdr:colOff>
      <xdr:row>0</xdr:row>
      <xdr:rowOff>466725</xdr:rowOff>
    </xdr:from>
    <xdr:to>
      <xdr:col>28</xdr:col>
      <xdr:colOff>657226</xdr:colOff>
      <xdr:row>13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7B7F454-A60D-45D1-83D1-3CDFAF7B2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65</xdr:row>
      <xdr:rowOff>219074</xdr:rowOff>
    </xdr:from>
    <xdr:to>
      <xdr:col>11</xdr:col>
      <xdr:colOff>711200</xdr:colOff>
      <xdr:row>94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695325</xdr:colOff>
      <xdr:row>0</xdr:row>
      <xdr:rowOff>400050</xdr:rowOff>
    </xdr:from>
    <xdr:to>
      <xdr:col>27</xdr:col>
      <xdr:colOff>742950</xdr:colOff>
      <xdr:row>13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87CE0A-2A52-4744-BF69-0B84862C7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220862</xdr:colOff>
      <xdr:row>0</xdr:row>
      <xdr:rowOff>219075</xdr:rowOff>
    </xdr:from>
    <xdr:ext cx="1303138" cy="103650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3C5219-BF6B-4718-88CC-DB48D39B2E0F}"/>
            </a:ext>
          </a:extLst>
        </xdr:cNvPr>
        <xdr:cNvSpPr/>
      </xdr:nvSpPr>
      <xdr:spPr>
        <a:xfrm>
          <a:off x="220862" y="219075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1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152399</xdr:colOff>
      <xdr:row>1</xdr:row>
      <xdr:rowOff>133350</xdr:rowOff>
    </xdr:from>
    <xdr:to>
      <xdr:col>28</xdr:col>
      <xdr:colOff>762000</xdr:colOff>
      <xdr:row>14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D53852-BFF3-4396-8464-E26A685D6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1787</xdr:colOff>
      <xdr:row>0</xdr:row>
      <xdr:rowOff>838200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8056A97-DD18-413F-B346-D1F9AFAD7447}"/>
            </a:ext>
          </a:extLst>
        </xdr:cNvPr>
        <xdr:cNvSpPr/>
      </xdr:nvSpPr>
      <xdr:spPr>
        <a:xfrm>
          <a:off x="392312" y="83820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2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354212</xdr:colOff>
      <xdr:row>0</xdr:row>
      <xdr:rowOff>723900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4D4974E-9ACE-4D40-9280-7446C2A975D1}"/>
            </a:ext>
          </a:extLst>
        </xdr:cNvPr>
        <xdr:cNvSpPr/>
      </xdr:nvSpPr>
      <xdr:spPr>
        <a:xfrm>
          <a:off x="354212" y="72390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3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23</xdr:col>
      <xdr:colOff>85725</xdr:colOff>
      <xdr:row>1</xdr:row>
      <xdr:rowOff>28575</xdr:rowOff>
    </xdr:from>
    <xdr:to>
      <xdr:col>28</xdr:col>
      <xdr:colOff>695326</xdr:colOff>
      <xdr:row>14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201BE92-612B-459D-B172-86FBB2D60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1787</xdr:colOff>
      <xdr:row>0</xdr:row>
      <xdr:rowOff>762000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1BF3ED4-8FD4-488C-BBA5-38AF17AA516F}"/>
            </a:ext>
          </a:extLst>
        </xdr:cNvPr>
        <xdr:cNvSpPr/>
      </xdr:nvSpPr>
      <xdr:spPr>
        <a:xfrm>
          <a:off x="392312" y="76200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4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714375</xdr:colOff>
      <xdr:row>0</xdr:row>
      <xdr:rowOff>828675</xdr:rowOff>
    </xdr:from>
    <xdr:to>
      <xdr:col>28</xdr:col>
      <xdr:colOff>514351</xdr:colOff>
      <xdr:row>13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1F2D26C-340E-4416-9A9A-329A26E1E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354212</xdr:colOff>
      <xdr:row>0</xdr:row>
      <xdr:rowOff>819150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71BC28C-0104-478A-9E34-37E293EA2F65}"/>
            </a:ext>
          </a:extLst>
        </xdr:cNvPr>
        <xdr:cNvSpPr/>
      </xdr:nvSpPr>
      <xdr:spPr>
        <a:xfrm>
          <a:off x="354212" y="81915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5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447675</xdr:colOff>
      <xdr:row>0</xdr:row>
      <xdr:rowOff>857250</xdr:rowOff>
    </xdr:from>
    <xdr:to>
      <xdr:col>28</xdr:col>
      <xdr:colOff>247651</xdr:colOff>
      <xdr:row>13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B1776D7-52B4-40F6-A846-26A58117F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468512</xdr:colOff>
      <xdr:row>0</xdr:row>
      <xdr:rowOff>457200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162121-6B36-4187-A274-9E0C1AFD5C88}"/>
            </a:ext>
          </a:extLst>
        </xdr:cNvPr>
        <xdr:cNvSpPr/>
      </xdr:nvSpPr>
      <xdr:spPr>
        <a:xfrm>
          <a:off x="468512" y="45720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6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733425</xdr:colOff>
      <xdr:row>1</xdr:row>
      <xdr:rowOff>190500</xdr:rowOff>
    </xdr:from>
    <xdr:to>
      <xdr:col>28</xdr:col>
      <xdr:colOff>533401</xdr:colOff>
      <xdr:row>14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177BF9F-392C-48DC-A57E-26564C3A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30362</xdr:colOff>
      <xdr:row>0</xdr:row>
      <xdr:rowOff>409575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9CB4509-47A1-4A42-9A19-EC89FE1FF27D}"/>
            </a:ext>
          </a:extLst>
        </xdr:cNvPr>
        <xdr:cNvSpPr/>
      </xdr:nvSpPr>
      <xdr:spPr>
        <a:xfrm>
          <a:off x="420887" y="409575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7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23</xdr:col>
      <xdr:colOff>180975</xdr:colOff>
      <xdr:row>1</xdr:row>
      <xdr:rowOff>57150</xdr:rowOff>
    </xdr:from>
    <xdr:to>
      <xdr:col>28</xdr:col>
      <xdr:colOff>790576</xdr:colOff>
      <xdr:row>14</xdr:row>
      <xdr:rowOff>28575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C1AA7A8-3864-4CDB-BC0A-9A52E545E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316112</xdr:colOff>
      <xdr:row>0</xdr:row>
      <xdr:rowOff>438150</xdr:rowOff>
    </xdr:from>
    <xdr:ext cx="1303138" cy="103650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DF8BD66-5693-4F03-A947-E45A0FC19B10}"/>
            </a:ext>
          </a:extLst>
        </xdr:cNvPr>
        <xdr:cNvSpPr/>
      </xdr:nvSpPr>
      <xdr:spPr>
        <a:xfrm>
          <a:off x="316112" y="438150"/>
          <a:ext cx="1303138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8</a:t>
          </a:r>
          <a:r>
            <a:rPr lang="ja-JP" alt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Bookman Old Style" panose="02050604050505020204" pitchFamily="18" charset="0"/>
            </a:rPr>
            <a:t>月</a:t>
          </a:r>
        </a:p>
      </xdr:txBody>
    </xdr:sp>
    <xdr:clientData/>
  </xdr:oneCellAnchor>
  <xdr:twoCellAnchor>
    <xdr:from>
      <xdr:col>22</xdr:col>
      <xdr:colOff>571500</xdr:colOff>
      <xdr:row>0</xdr:row>
      <xdr:rowOff>390525</xdr:rowOff>
    </xdr:from>
    <xdr:to>
      <xdr:col>28</xdr:col>
      <xdr:colOff>371476</xdr:colOff>
      <xdr:row>13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E59FF22-1CF5-4CAC-9823-21BA925DF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ta/Downloads/&#12463;&#12524;&#12471;&#12441;&#12483;&#12488;&#23478;&#35336;&#31807;/credit-kakeib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ガイド"/>
      <sheetName val="サンプル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特別費"/>
      <sheetName val="収支表"/>
      <sheetName val="クレカ"/>
      <sheetName val="環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R1" t="str">
            <v>2021/1/1</v>
          </cell>
        </row>
        <row r="2">
          <cell r="R2" t="str">
            <v>2021/1/11</v>
          </cell>
        </row>
        <row r="3">
          <cell r="R3" t="str">
            <v>2021/2/11</v>
          </cell>
        </row>
        <row r="4">
          <cell r="R4" t="str">
            <v>2021/2/23</v>
          </cell>
        </row>
        <row r="5">
          <cell r="R5" t="str">
            <v>2021/3/20</v>
          </cell>
        </row>
        <row r="6">
          <cell r="R6" t="str">
            <v>2021/4/29</v>
          </cell>
        </row>
        <row r="7">
          <cell r="R7" t="str">
            <v>2021/5/3</v>
          </cell>
        </row>
        <row r="8">
          <cell r="R8" t="str">
            <v>2021/5/4</v>
          </cell>
        </row>
        <row r="9">
          <cell r="R9" t="str">
            <v>2021/5/5</v>
          </cell>
        </row>
        <row r="10">
          <cell r="R10" t="str">
            <v>2021/7/22</v>
          </cell>
        </row>
        <row r="11">
          <cell r="R11" t="str">
            <v>2021/7/23</v>
          </cell>
        </row>
        <row r="12">
          <cell r="R12" t="str">
            <v>2021/8/8</v>
          </cell>
        </row>
        <row r="13">
          <cell r="R13" t="str">
            <v>2021/8/9</v>
          </cell>
        </row>
        <row r="14">
          <cell r="R14" t="str">
            <v>2021/9/20</v>
          </cell>
        </row>
        <row r="15">
          <cell r="R15" t="str">
            <v>2021/9/23</v>
          </cell>
        </row>
        <row r="16">
          <cell r="R16" t="str">
            <v>2021/11/3</v>
          </cell>
        </row>
        <row r="17">
          <cell r="R17" t="str">
            <v>2021/11/23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excel-kakeib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FAF1-8243-4EE4-9C87-2A18ECD30146}">
  <sheetPr>
    <tabColor theme="8" tint="0.59999389629810485"/>
  </sheetPr>
  <dimension ref="B2:O45"/>
  <sheetViews>
    <sheetView showGridLines="0" workbookViewId="0"/>
  </sheetViews>
  <sheetFormatPr baseColWidth="10" defaultColWidth="8.83203125" defaultRowHeight="18"/>
  <cols>
    <col min="1" max="1" width="3.6640625" customWidth="1"/>
    <col min="2" max="2" width="7.83203125" customWidth="1"/>
    <col min="3" max="3" width="9" customWidth="1"/>
    <col min="4" max="4" width="8.1640625" bestFit="1" customWidth="1"/>
    <col min="5" max="5" width="7.6640625" customWidth="1"/>
    <col min="6" max="6" width="5.6640625" customWidth="1"/>
    <col min="7" max="7" width="7.6640625" customWidth="1"/>
    <col min="8" max="9" width="8.6640625" customWidth="1"/>
    <col min="10" max="10" width="8.1640625" customWidth="1"/>
    <col min="11" max="11" width="7.6640625" customWidth="1"/>
    <col min="12" max="12" width="9" customWidth="1"/>
    <col min="13" max="13" width="10" customWidth="1"/>
    <col min="14" max="14" width="11" bestFit="1" customWidth="1"/>
    <col min="15" max="15" width="5.6640625" customWidth="1"/>
  </cols>
  <sheetData>
    <row r="2" spans="2:15">
      <c r="B2" s="339" t="s">
        <v>160</v>
      </c>
      <c r="C2" s="340"/>
    </row>
    <row r="4" spans="2:15">
      <c r="B4" s="372" t="s">
        <v>10</v>
      </c>
      <c r="C4" s="373"/>
      <c r="D4" s="49"/>
      <c r="E4" s="370" t="s">
        <v>38</v>
      </c>
      <c r="F4" s="371"/>
      <c r="G4" s="50"/>
      <c r="H4" s="372" t="s">
        <v>0</v>
      </c>
      <c r="I4" s="373"/>
      <c r="K4" s="372" t="s">
        <v>36</v>
      </c>
      <c r="L4" s="373"/>
      <c r="M4" s="9"/>
      <c r="N4" s="372" t="s">
        <v>37</v>
      </c>
      <c r="O4" s="373"/>
    </row>
    <row r="5" spans="2:15">
      <c r="B5" s="377" t="s">
        <v>101</v>
      </c>
      <c r="C5" s="378"/>
      <c r="D5" s="317"/>
      <c r="E5" s="381" t="s">
        <v>32</v>
      </c>
      <c r="F5" s="382"/>
      <c r="G5" s="318"/>
      <c r="H5" s="377" t="s">
        <v>132</v>
      </c>
      <c r="I5" s="378"/>
      <c r="J5" s="319"/>
      <c r="K5" s="377" t="s">
        <v>164</v>
      </c>
      <c r="L5" s="378"/>
      <c r="M5" s="319"/>
      <c r="N5" s="377" t="s">
        <v>100</v>
      </c>
      <c r="O5" s="378"/>
    </row>
    <row r="6" spans="2:15">
      <c r="B6" s="379" t="s">
        <v>165</v>
      </c>
      <c r="C6" s="380"/>
      <c r="D6" s="317"/>
      <c r="E6" s="383" t="s">
        <v>33</v>
      </c>
      <c r="F6" s="384"/>
      <c r="G6" s="318"/>
      <c r="H6" s="379" t="s">
        <v>168</v>
      </c>
      <c r="I6" s="380"/>
      <c r="J6" s="319"/>
      <c r="K6" s="379" t="s">
        <v>169</v>
      </c>
      <c r="L6" s="380"/>
      <c r="M6" s="319"/>
      <c r="N6" s="379" t="s">
        <v>175</v>
      </c>
      <c r="O6" s="380"/>
    </row>
    <row r="7" spans="2:15">
      <c r="B7" s="379" t="s">
        <v>166</v>
      </c>
      <c r="C7" s="380"/>
      <c r="D7" s="317"/>
      <c r="E7" s="383" t="s">
        <v>31</v>
      </c>
      <c r="F7" s="384"/>
      <c r="G7" s="318"/>
      <c r="H7" s="379"/>
      <c r="I7" s="380"/>
      <c r="J7" s="319"/>
      <c r="K7" s="379" t="s">
        <v>170</v>
      </c>
      <c r="L7" s="380"/>
      <c r="M7" s="319"/>
      <c r="N7" s="379" t="s">
        <v>176</v>
      </c>
      <c r="O7" s="380"/>
    </row>
    <row r="8" spans="2:15">
      <c r="B8" s="379" t="s">
        <v>167</v>
      </c>
      <c r="C8" s="380"/>
      <c r="D8" s="317"/>
      <c r="E8" s="383" t="s">
        <v>34</v>
      </c>
      <c r="F8" s="384"/>
      <c r="G8" s="318"/>
      <c r="H8" s="379"/>
      <c r="I8" s="380"/>
      <c r="J8" s="319"/>
      <c r="K8" s="379" t="s">
        <v>171</v>
      </c>
      <c r="L8" s="380"/>
      <c r="M8" s="319"/>
      <c r="N8" s="379" t="s">
        <v>177</v>
      </c>
      <c r="O8" s="380"/>
    </row>
    <row r="9" spans="2:15">
      <c r="B9" s="379"/>
      <c r="C9" s="380"/>
      <c r="D9" s="317"/>
      <c r="E9" s="383" t="s">
        <v>35</v>
      </c>
      <c r="F9" s="384"/>
      <c r="G9" s="318"/>
      <c r="H9" s="379"/>
      <c r="I9" s="380"/>
      <c r="J9" s="319"/>
      <c r="K9" s="379" t="s">
        <v>172</v>
      </c>
      <c r="L9" s="380"/>
      <c r="M9" s="319"/>
      <c r="N9" s="379" t="s">
        <v>178</v>
      </c>
      <c r="O9" s="380"/>
    </row>
    <row r="10" spans="2:15">
      <c r="B10" s="379"/>
      <c r="C10" s="380"/>
      <c r="D10" s="317"/>
      <c r="E10" s="379"/>
      <c r="F10" s="380"/>
      <c r="G10" s="318"/>
      <c r="H10" s="379"/>
      <c r="I10" s="380"/>
      <c r="J10" s="319"/>
      <c r="K10" s="379" t="s">
        <v>173</v>
      </c>
      <c r="L10" s="380"/>
      <c r="M10" s="319"/>
      <c r="N10" s="379" t="s">
        <v>179</v>
      </c>
      <c r="O10" s="380"/>
    </row>
    <row r="11" spans="2:15">
      <c r="B11" s="379"/>
      <c r="C11" s="380"/>
      <c r="D11" s="317"/>
      <c r="E11" s="379"/>
      <c r="F11" s="380"/>
      <c r="G11" s="318"/>
      <c r="H11" s="379"/>
      <c r="I11" s="380"/>
      <c r="J11" s="319"/>
      <c r="K11" s="379" t="s">
        <v>174</v>
      </c>
      <c r="L11" s="380"/>
      <c r="M11" s="319"/>
      <c r="N11" s="379" t="s">
        <v>180</v>
      </c>
      <c r="O11" s="380"/>
    </row>
    <row r="12" spans="2:15">
      <c r="B12" s="379"/>
      <c r="C12" s="380"/>
      <c r="D12" s="317"/>
      <c r="E12" s="379"/>
      <c r="F12" s="380"/>
      <c r="G12" s="318"/>
      <c r="H12" s="379"/>
      <c r="I12" s="380"/>
      <c r="J12" s="319"/>
      <c r="K12" s="379"/>
      <c r="L12" s="380"/>
      <c r="M12" s="319"/>
      <c r="N12" s="379"/>
      <c r="O12" s="380"/>
    </row>
    <row r="13" spans="2:15">
      <c r="B13" s="379"/>
      <c r="C13" s="380"/>
      <c r="D13" s="317"/>
      <c r="E13" s="379"/>
      <c r="F13" s="380"/>
      <c r="G13" s="318"/>
      <c r="H13" s="379"/>
      <c r="I13" s="380"/>
      <c r="J13" s="320"/>
      <c r="K13" s="379"/>
      <c r="L13" s="380"/>
      <c r="M13" s="319"/>
      <c r="N13" s="379"/>
      <c r="O13" s="380"/>
    </row>
    <row r="14" spans="2:15">
      <c r="B14" s="379"/>
      <c r="C14" s="380"/>
      <c r="D14" s="317"/>
      <c r="E14" s="379"/>
      <c r="F14" s="380"/>
      <c r="G14" s="318"/>
      <c r="H14" s="379"/>
      <c r="I14" s="380"/>
      <c r="J14" s="319"/>
      <c r="K14" s="379"/>
      <c r="L14" s="380"/>
      <c r="M14" s="319"/>
      <c r="N14" s="379"/>
      <c r="O14" s="380"/>
    </row>
    <row r="15" spans="2:15">
      <c r="B15" s="398"/>
      <c r="C15" s="399"/>
      <c r="D15" s="317"/>
      <c r="E15" s="398"/>
      <c r="F15" s="399"/>
      <c r="G15" s="321"/>
      <c r="H15" s="398"/>
      <c r="I15" s="399"/>
      <c r="J15" s="319"/>
      <c r="K15" s="398"/>
      <c r="L15" s="399"/>
      <c r="M15" s="319"/>
      <c r="N15" s="398"/>
      <c r="O15" s="399"/>
    </row>
    <row r="17" spans="2:14">
      <c r="B17" t="s">
        <v>186</v>
      </c>
    </row>
    <row r="18" spans="2:14">
      <c r="B18" t="s">
        <v>187</v>
      </c>
    </row>
    <row r="20" spans="2:14">
      <c r="B20" s="339" t="s">
        <v>161</v>
      </c>
    </row>
    <row r="21" spans="2:14" ht="19" thickBot="1"/>
    <row r="22" spans="2:14" ht="20" thickTop="1" thickBot="1">
      <c r="B22" s="302" t="s">
        <v>17</v>
      </c>
      <c r="C22" s="303">
        <f>SUM(C25:C101)</f>
        <v>50000</v>
      </c>
      <c r="D22" s="304">
        <f>SUM(D25:D101)</f>
        <v>50000</v>
      </c>
      <c r="E22" s="305">
        <f t="shared" ref="E22:N22" si="0">SUM(E25:E101)</f>
        <v>0</v>
      </c>
      <c r="F22" s="306">
        <f t="shared" si="0"/>
        <v>0</v>
      </c>
      <c r="G22" s="303">
        <f t="shared" si="0"/>
        <v>0</v>
      </c>
      <c r="H22" s="304">
        <f t="shared" si="0"/>
        <v>0</v>
      </c>
      <c r="I22" s="305">
        <f t="shared" si="0"/>
        <v>0</v>
      </c>
      <c r="J22" s="306">
        <f t="shared" si="0"/>
        <v>0</v>
      </c>
      <c r="K22" s="303">
        <f>SUM(K25:K101)</f>
        <v>0</v>
      </c>
      <c r="L22" s="304">
        <f t="shared" si="0"/>
        <v>0</v>
      </c>
      <c r="M22" s="303">
        <f>SUM(M25:M101)</f>
        <v>50000</v>
      </c>
      <c r="N22" s="304">
        <f t="shared" si="0"/>
        <v>50000</v>
      </c>
    </row>
    <row r="23" spans="2:14" ht="20" thickTop="1" thickBot="1">
      <c r="B23" s="307"/>
      <c r="C23" s="374" t="s">
        <v>181</v>
      </c>
      <c r="D23" s="375"/>
      <c r="E23" s="376" t="s">
        <v>182</v>
      </c>
      <c r="F23" s="376"/>
      <c r="G23" s="374" t="s">
        <v>183</v>
      </c>
      <c r="H23" s="375"/>
      <c r="I23" s="376" t="s">
        <v>184</v>
      </c>
      <c r="J23" s="376"/>
      <c r="K23" s="374"/>
      <c r="L23" s="375"/>
      <c r="M23" s="368" t="s">
        <v>17</v>
      </c>
      <c r="N23" s="369"/>
    </row>
    <row r="24" spans="2:14" ht="20" thickTop="1" thickBot="1">
      <c r="B24" s="308"/>
      <c r="C24" s="309" t="s">
        <v>54</v>
      </c>
      <c r="D24" s="310" t="s">
        <v>55</v>
      </c>
      <c r="E24" s="311" t="s">
        <v>54</v>
      </c>
      <c r="F24" s="312" t="s">
        <v>55</v>
      </c>
      <c r="G24" s="309" t="s">
        <v>54</v>
      </c>
      <c r="H24" s="310" t="s">
        <v>55</v>
      </c>
      <c r="I24" s="311" t="s">
        <v>54</v>
      </c>
      <c r="J24" s="312" t="s">
        <v>55</v>
      </c>
      <c r="K24" s="309" t="s">
        <v>54</v>
      </c>
      <c r="L24" s="310" t="s">
        <v>55</v>
      </c>
      <c r="M24" s="311" t="s">
        <v>54</v>
      </c>
      <c r="N24" s="310" t="s">
        <v>55</v>
      </c>
    </row>
    <row r="25" spans="2:14" ht="20" thickTop="1">
      <c r="B25" s="385" t="s">
        <v>42</v>
      </c>
      <c r="C25" s="388" t="s">
        <v>185</v>
      </c>
      <c r="D25" s="389"/>
      <c r="E25" s="388"/>
      <c r="F25" s="389"/>
      <c r="G25" s="388"/>
      <c r="H25" s="389"/>
      <c r="I25" s="388"/>
      <c r="J25" s="389"/>
      <c r="K25" s="388"/>
      <c r="L25" s="389"/>
      <c r="M25" s="392">
        <f>SUM(C25:C30,E25:E30,G25:G30,I25:I30,K25:K30)</f>
        <v>50000</v>
      </c>
      <c r="N25" s="395">
        <f>SUM(D25:D30,F25:F30,H25:H30,J25:J30,L25:L30)</f>
        <v>50000</v>
      </c>
    </row>
    <row r="26" spans="2:14" ht="19">
      <c r="B26" s="386"/>
      <c r="C26" s="334">
        <v>50000</v>
      </c>
      <c r="D26" s="314">
        <v>50000</v>
      </c>
      <c r="E26" s="313"/>
      <c r="F26" s="314"/>
      <c r="G26" s="313"/>
      <c r="H26" s="314"/>
      <c r="I26" s="313"/>
      <c r="J26" s="314"/>
      <c r="K26" s="313"/>
      <c r="L26" s="314"/>
      <c r="M26" s="393"/>
      <c r="N26" s="396"/>
    </row>
    <row r="27" spans="2:14" ht="19">
      <c r="B27" s="386"/>
      <c r="C27" s="390"/>
      <c r="D27" s="391"/>
      <c r="E27" s="390"/>
      <c r="F27" s="391"/>
      <c r="G27" s="390"/>
      <c r="H27" s="391"/>
      <c r="I27" s="390"/>
      <c r="J27" s="391"/>
      <c r="K27" s="390"/>
      <c r="L27" s="391"/>
      <c r="M27" s="393"/>
      <c r="N27" s="396"/>
    </row>
    <row r="28" spans="2:14" ht="19">
      <c r="B28" s="386"/>
      <c r="C28" s="313"/>
      <c r="D28" s="314"/>
      <c r="E28" s="313"/>
      <c r="F28" s="314"/>
      <c r="G28" s="313"/>
      <c r="H28" s="314"/>
      <c r="I28" s="313"/>
      <c r="J28" s="314"/>
      <c r="K28" s="313"/>
      <c r="L28" s="314"/>
      <c r="M28" s="393"/>
      <c r="N28" s="396"/>
    </row>
    <row r="29" spans="2:14" ht="19">
      <c r="B29" s="386"/>
      <c r="C29" s="390"/>
      <c r="D29" s="391"/>
      <c r="E29" s="390"/>
      <c r="F29" s="391"/>
      <c r="G29" s="390"/>
      <c r="H29" s="391"/>
      <c r="I29" s="390"/>
      <c r="J29" s="391"/>
      <c r="K29" s="390"/>
      <c r="L29" s="391"/>
      <c r="M29" s="393"/>
      <c r="N29" s="396"/>
    </row>
    <row r="30" spans="2:14" ht="20" thickBot="1">
      <c r="B30" s="387"/>
      <c r="C30" s="315"/>
      <c r="D30" s="316"/>
      <c r="E30" s="315"/>
      <c r="F30" s="316"/>
      <c r="G30" s="315"/>
      <c r="H30" s="316"/>
      <c r="I30" s="315"/>
      <c r="J30" s="316"/>
      <c r="K30" s="315"/>
      <c r="L30" s="316"/>
      <c r="M30" s="394"/>
      <c r="N30" s="397"/>
    </row>
    <row r="31" spans="2:14" ht="20" thickTop="1">
      <c r="B31" s="338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6"/>
      <c r="N31" s="337"/>
    </row>
    <row r="32" spans="2:14" ht="19">
      <c r="B32" s="341" t="s">
        <v>188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6"/>
      <c r="N32" s="337"/>
    </row>
    <row r="33" spans="2:14" ht="19">
      <c r="B33" s="341" t="s">
        <v>189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6"/>
      <c r="N33" s="337"/>
    </row>
    <row r="34" spans="2:14" ht="19">
      <c r="B34" s="341" t="s">
        <v>190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337"/>
    </row>
    <row r="36" spans="2:14">
      <c r="B36" s="339" t="s">
        <v>162</v>
      </c>
    </row>
    <row r="37" spans="2:14">
      <c r="B37" t="s">
        <v>193</v>
      </c>
    </row>
    <row r="39" spans="2:14">
      <c r="B39" s="339" t="s">
        <v>163</v>
      </c>
    </row>
    <row r="40" spans="2:14">
      <c r="B40" t="s">
        <v>191</v>
      </c>
    </row>
    <row r="41" spans="2:14">
      <c r="B41" t="s">
        <v>192</v>
      </c>
    </row>
    <row r="43" spans="2:14">
      <c r="B43" t="s">
        <v>195</v>
      </c>
    </row>
    <row r="44" spans="2:14">
      <c r="B44" s="342" t="s">
        <v>194</v>
      </c>
    </row>
    <row r="45" spans="2:14">
      <c r="B45" t="s">
        <v>196</v>
      </c>
    </row>
  </sheetData>
  <mergeCells count="84"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N10:O10"/>
    <mergeCell ref="N11:O11"/>
    <mergeCell ref="N12:O12"/>
    <mergeCell ref="N13:O13"/>
    <mergeCell ref="N14:O14"/>
    <mergeCell ref="N15:O15"/>
    <mergeCell ref="K11:L11"/>
    <mergeCell ref="K12:L12"/>
    <mergeCell ref="K13:L13"/>
    <mergeCell ref="K14:L14"/>
    <mergeCell ref="K15:L15"/>
    <mergeCell ref="N5:O5"/>
    <mergeCell ref="N6:O6"/>
    <mergeCell ref="N7:O7"/>
    <mergeCell ref="N8:O8"/>
    <mergeCell ref="N9:O9"/>
    <mergeCell ref="H13:I13"/>
    <mergeCell ref="H14:I14"/>
    <mergeCell ref="H15:I15"/>
    <mergeCell ref="K5:L5"/>
    <mergeCell ref="K6:L6"/>
    <mergeCell ref="K7:L7"/>
    <mergeCell ref="K8:L8"/>
    <mergeCell ref="K9:L9"/>
    <mergeCell ref="K10:L10"/>
    <mergeCell ref="E14:F14"/>
    <mergeCell ref="E15:F15"/>
    <mergeCell ref="H5:I5"/>
    <mergeCell ref="H6:I6"/>
    <mergeCell ref="H7:I7"/>
    <mergeCell ref="H8:I8"/>
    <mergeCell ref="H9:I9"/>
    <mergeCell ref="H10:I10"/>
    <mergeCell ref="H11:I11"/>
    <mergeCell ref="E7:F7"/>
    <mergeCell ref="E8:F8"/>
    <mergeCell ref="E9:F9"/>
    <mergeCell ref="E10:F10"/>
    <mergeCell ref="E11:F11"/>
    <mergeCell ref="E12:F12"/>
    <mergeCell ref="H12:I12"/>
    <mergeCell ref="M25:M30"/>
    <mergeCell ref="N25:N30"/>
    <mergeCell ref="C27:D27"/>
    <mergeCell ref="E27:F27"/>
    <mergeCell ref="G27:H27"/>
    <mergeCell ref="I27:J27"/>
    <mergeCell ref="K27:L27"/>
    <mergeCell ref="C29:D29"/>
    <mergeCell ref="E29:F29"/>
    <mergeCell ref="G29:H29"/>
    <mergeCell ref="K25:L25"/>
    <mergeCell ref="K29:L29"/>
    <mergeCell ref="B25:B30"/>
    <mergeCell ref="C25:D25"/>
    <mergeCell ref="E25:F25"/>
    <mergeCell ref="G25:H25"/>
    <mergeCell ref="I25:J25"/>
    <mergeCell ref="I29:J29"/>
    <mergeCell ref="M23:N23"/>
    <mergeCell ref="E4:F4"/>
    <mergeCell ref="H4:I4"/>
    <mergeCell ref="K4:L4"/>
    <mergeCell ref="C23:D23"/>
    <mergeCell ref="E23:F23"/>
    <mergeCell ref="G23:H23"/>
    <mergeCell ref="I23:J23"/>
    <mergeCell ref="K23:L23"/>
    <mergeCell ref="B4:C4"/>
    <mergeCell ref="B5:C5"/>
    <mergeCell ref="B6:C6"/>
    <mergeCell ref="N4:O4"/>
    <mergeCell ref="E5:F5"/>
    <mergeCell ref="E6:F6"/>
    <mergeCell ref="E13:F13"/>
  </mergeCells>
  <phoneticPr fontId="1"/>
  <hyperlinks>
    <hyperlink ref="B44" r:id="rId1" xr:uid="{6A341E07-CAF3-DA4B-A09E-4B8271BECCCF}"/>
  </hyperlinks>
  <pageMargins left="0.7" right="0.7" top="0.75" bottom="0.75" header="0.3" footer="0.3"/>
  <pageSetup paperSize="281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70D6-86FC-4872-96C0-BB4C9F5849C5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32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特別費!N48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8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1</v>
      </c>
      <c r="D16" s="345">
        <f t="shared" ref="D16:V16" si="1">WEEKDAY(D17)</f>
        <v>2</v>
      </c>
      <c r="E16" s="345">
        <f t="shared" si="1"/>
        <v>3</v>
      </c>
      <c r="F16" s="345">
        <f t="shared" si="1"/>
        <v>4</v>
      </c>
      <c r="G16" s="345">
        <f t="shared" si="1"/>
        <v>5</v>
      </c>
      <c r="H16" s="345">
        <f t="shared" si="1"/>
        <v>6</v>
      </c>
      <c r="I16" s="345">
        <f t="shared" si="1"/>
        <v>7</v>
      </c>
      <c r="J16" s="345">
        <f t="shared" si="1"/>
        <v>1</v>
      </c>
      <c r="K16" s="345">
        <f t="shared" si="1"/>
        <v>2</v>
      </c>
      <c r="L16" s="345">
        <f t="shared" si="1"/>
        <v>3</v>
      </c>
      <c r="M16" s="345">
        <f t="shared" si="1"/>
        <v>4</v>
      </c>
      <c r="N16" s="345">
        <f t="shared" si="1"/>
        <v>5</v>
      </c>
      <c r="O16" s="345">
        <f t="shared" si="1"/>
        <v>6</v>
      </c>
      <c r="P16" s="345">
        <f t="shared" si="1"/>
        <v>7</v>
      </c>
      <c r="Q16" s="345">
        <f t="shared" si="1"/>
        <v>1</v>
      </c>
      <c r="R16" s="345">
        <f t="shared" si="1"/>
        <v>2</v>
      </c>
      <c r="S16" s="345">
        <f t="shared" si="1"/>
        <v>3</v>
      </c>
      <c r="T16" s="345">
        <f t="shared" si="1"/>
        <v>4</v>
      </c>
      <c r="U16" s="345">
        <f t="shared" si="1"/>
        <v>5</v>
      </c>
      <c r="V16" s="345">
        <f t="shared" si="1"/>
        <v>6</v>
      </c>
    </row>
    <row r="17" spans="1:34" s="128" customFormat="1" ht="22" thickTop="1">
      <c r="A17" s="133"/>
      <c r="B17" s="183" t="s">
        <v>127</v>
      </c>
      <c r="C17" s="346">
        <f>DATE(B14,C14,環境!L5)</f>
        <v>44409</v>
      </c>
      <c r="D17" s="346">
        <f>C17+1</f>
        <v>44410</v>
      </c>
      <c r="E17" s="346">
        <f>D17+1</f>
        <v>44411</v>
      </c>
      <c r="F17" s="346">
        <f t="shared" ref="F17:V17" si="2">E17+1</f>
        <v>44412</v>
      </c>
      <c r="G17" s="346">
        <f t="shared" si="2"/>
        <v>44413</v>
      </c>
      <c r="H17" s="346">
        <f t="shared" si="2"/>
        <v>44414</v>
      </c>
      <c r="I17" s="346">
        <f t="shared" si="2"/>
        <v>44415</v>
      </c>
      <c r="J17" s="346">
        <f t="shared" si="2"/>
        <v>44416</v>
      </c>
      <c r="K17" s="346">
        <f t="shared" si="2"/>
        <v>44417</v>
      </c>
      <c r="L17" s="346">
        <f t="shared" si="2"/>
        <v>44418</v>
      </c>
      <c r="M17" s="346">
        <f t="shared" si="2"/>
        <v>44419</v>
      </c>
      <c r="N17" s="346">
        <f t="shared" si="2"/>
        <v>44420</v>
      </c>
      <c r="O17" s="346">
        <f t="shared" si="2"/>
        <v>44421</v>
      </c>
      <c r="P17" s="346">
        <f t="shared" si="2"/>
        <v>44422</v>
      </c>
      <c r="Q17" s="346">
        <f t="shared" si="2"/>
        <v>44423</v>
      </c>
      <c r="R17" s="346">
        <f t="shared" si="2"/>
        <v>44424</v>
      </c>
      <c r="S17" s="346">
        <f t="shared" si="2"/>
        <v>44425</v>
      </c>
      <c r="T17" s="346">
        <f t="shared" si="2"/>
        <v>44426</v>
      </c>
      <c r="U17" s="346">
        <f t="shared" si="2"/>
        <v>44427</v>
      </c>
      <c r="V17" s="347">
        <f t="shared" si="2"/>
        <v>44428</v>
      </c>
    </row>
    <row r="18" spans="1:34" s="128" customFormat="1" ht="19" thickBot="1">
      <c r="A18" s="133"/>
      <c r="B18" s="179" t="s">
        <v>119</v>
      </c>
      <c r="C18" s="348">
        <f>C17</f>
        <v>44409</v>
      </c>
      <c r="D18" s="348">
        <f t="shared" ref="D18:V18" si="3">D17</f>
        <v>44410</v>
      </c>
      <c r="E18" s="348">
        <f t="shared" si="3"/>
        <v>44411</v>
      </c>
      <c r="F18" s="348">
        <f t="shared" si="3"/>
        <v>44412</v>
      </c>
      <c r="G18" s="348">
        <f t="shared" si="3"/>
        <v>44413</v>
      </c>
      <c r="H18" s="348">
        <f t="shared" si="3"/>
        <v>44414</v>
      </c>
      <c r="I18" s="348">
        <f t="shared" si="3"/>
        <v>44415</v>
      </c>
      <c r="J18" s="348">
        <f t="shared" si="3"/>
        <v>44416</v>
      </c>
      <c r="K18" s="348">
        <f t="shared" si="3"/>
        <v>44417</v>
      </c>
      <c r="L18" s="348">
        <f t="shared" si="3"/>
        <v>44418</v>
      </c>
      <c r="M18" s="348">
        <f t="shared" si="3"/>
        <v>44419</v>
      </c>
      <c r="N18" s="348">
        <f t="shared" si="3"/>
        <v>44420</v>
      </c>
      <c r="O18" s="348">
        <f t="shared" si="3"/>
        <v>44421</v>
      </c>
      <c r="P18" s="348">
        <f t="shared" si="3"/>
        <v>44422</v>
      </c>
      <c r="Q18" s="348">
        <f t="shared" si="3"/>
        <v>44423</v>
      </c>
      <c r="R18" s="348">
        <f t="shared" si="3"/>
        <v>44424</v>
      </c>
      <c r="S18" s="348">
        <f t="shared" si="3"/>
        <v>44425</v>
      </c>
      <c r="T18" s="348">
        <f t="shared" si="3"/>
        <v>44426</v>
      </c>
      <c r="U18" s="348">
        <f t="shared" si="3"/>
        <v>44427</v>
      </c>
      <c r="V18" s="349">
        <f t="shared" si="3"/>
        <v>44428</v>
      </c>
    </row>
    <row r="19" spans="1:34" s="128" customFormat="1" ht="20" thickTop="1">
      <c r="B19" s="148" t="str">
        <f>環境!J5</f>
        <v>食費</v>
      </c>
      <c r="C19" s="353"/>
      <c r="D19" s="168"/>
      <c r="E19" s="149"/>
      <c r="F19" s="149"/>
      <c r="G19" s="149"/>
      <c r="H19" s="149"/>
      <c r="I19" s="149"/>
      <c r="J19" s="355"/>
      <c r="K19" s="168"/>
      <c r="L19" s="150"/>
      <c r="M19" s="150"/>
      <c r="N19" s="150"/>
      <c r="O19" s="150"/>
      <c r="P19" s="150"/>
      <c r="Q19" s="356"/>
      <c r="R19" s="173"/>
      <c r="S19" s="150"/>
      <c r="T19" s="150"/>
      <c r="U19" s="150"/>
      <c r="V19" s="151"/>
    </row>
    <row r="20" spans="1:34" s="128" customFormat="1" ht="19">
      <c r="B20" s="134">
        <f>環境!J6</f>
        <v>0</v>
      </c>
      <c r="C20" s="226"/>
      <c r="D20" s="169"/>
      <c r="E20" s="145"/>
      <c r="F20" s="145"/>
      <c r="G20" s="145"/>
      <c r="H20" s="145"/>
      <c r="I20" s="145"/>
      <c r="J20" s="145"/>
      <c r="K20" s="169"/>
      <c r="L20" s="146"/>
      <c r="M20" s="146"/>
      <c r="N20" s="146"/>
      <c r="O20" s="146"/>
      <c r="P20" s="146"/>
      <c r="Q20" s="146"/>
      <c r="R20" s="174"/>
      <c r="S20" s="146"/>
      <c r="T20" s="146"/>
      <c r="U20" s="146"/>
      <c r="V20" s="147"/>
    </row>
    <row r="21" spans="1:34" s="128" customFormat="1" ht="19">
      <c r="B21" s="148">
        <f>環境!J7</f>
        <v>0</v>
      </c>
      <c r="C21" s="217"/>
      <c r="D21" s="168"/>
      <c r="E21" s="149"/>
      <c r="F21" s="149"/>
      <c r="G21" s="149"/>
      <c r="H21" s="149"/>
      <c r="I21" s="149"/>
      <c r="J21" s="149"/>
      <c r="K21" s="168"/>
      <c r="L21" s="150"/>
      <c r="M21" s="150"/>
      <c r="N21" s="150"/>
      <c r="O21" s="150"/>
      <c r="P21" s="150"/>
      <c r="Q21" s="150"/>
      <c r="R21" s="173"/>
      <c r="S21" s="150"/>
      <c r="T21" s="150"/>
      <c r="U21" s="150"/>
      <c r="V21" s="151"/>
    </row>
    <row r="22" spans="1:34" s="128" customFormat="1" ht="19">
      <c r="B22" s="134">
        <f>環境!J8</f>
        <v>0</v>
      </c>
      <c r="C22" s="226"/>
      <c r="D22" s="169"/>
      <c r="E22" s="145"/>
      <c r="F22" s="145"/>
      <c r="G22" s="145"/>
      <c r="H22" s="145"/>
      <c r="I22" s="145"/>
      <c r="J22" s="145"/>
      <c r="K22" s="169"/>
      <c r="L22" s="146"/>
      <c r="M22" s="146"/>
      <c r="N22" s="146"/>
      <c r="O22" s="146"/>
      <c r="P22" s="146"/>
      <c r="Q22" s="146"/>
      <c r="R22" s="174"/>
      <c r="S22" s="146"/>
      <c r="T22" s="146"/>
      <c r="U22" s="146"/>
      <c r="V22" s="147"/>
    </row>
    <row r="23" spans="1:34" s="128" customFormat="1" ht="19">
      <c r="B23" s="148">
        <f>環境!J9</f>
        <v>0</v>
      </c>
      <c r="C23" s="217"/>
      <c r="D23" s="168"/>
      <c r="E23" s="149"/>
      <c r="F23" s="149"/>
      <c r="G23" s="149"/>
      <c r="H23" s="149"/>
      <c r="I23" s="149"/>
      <c r="J23" s="149"/>
      <c r="K23" s="168"/>
      <c r="L23" s="150"/>
      <c r="M23" s="150"/>
      <c r="N23" s="150"/>
      <c r="O23" s="150"/>
      <c r="P23" s="150"/>
      <c r="Q23" s="150"/>
      <c r="R23" s="173"/>
      <c r="S23" s="150"/>
      <c r="T23" s="150"/>
      <c r="U23" s="150"/>
      <c r="V23" s="151"/>
    </row>
    <row r="24" spans="1:34" s="128" customFormat="1" ht="19">
      <c r="B24" s="134">
        <f>環境!J10</f>
        <v>0</v>
      </c>
      <c r="C24" s="226"/>
      <c r="D24" s="169"/>
      <c r="E24" s="145"/>
      <c r="F24" s="145"/>
      <c r="G24" s="145"/>
      <c r="H24" s="145"/>
      <c r="I24" s="145"/>
      <c r="J24" s="145"/>
      <c r="K24" s="169"/>
      <c r="L24" s="146"/>
      <c r="M24" s="146"/>
      <c r="N24" s="146"/>
      <c r="O24" s="146"/>
      <c r="P24" s="146"/>
      <c r="Q24" s="146"/>
      <c r="R24" s="174"/>
      <c r="S24" s="146"/>
      <c r="T24" s="146"/>
      <c r="U24" s="146"/>
      <c r="V24" s="147"/>
    </row>
    <row r="25" spans="1:34" s="128" customFormat="1" ht="19">
      <c r="B25" s="148">
        <f>環境!J11</f>
        <v>0</v>
      </c>
      <c r="C25" s="217"/>
      <c r="D25" s="168"/>
      <c r="E25" s="149"/>
      <c r="F25" s="149"/>
      <c r="G25" s="149"/>
      <c r="H25" s="149"/>
      <c r="I25" s="149"/>
      <c r="J25" s="149"/>
      <c r="K25" s="168"/>
      <c r="L25" s="150"/>
      <c r="M25" s="150"/>
      <c r="N25" s="150"/>
      <c r="O25" s="150"/>
      <c r="P25" s="150"/>
      <c r="Q25" s="150"/>
      <c r="R25" s="173"/>
      <c r="S25" s="150"/>
      <c r="T25" s="150"/>
      <c r="U25" s="150"/>
      <c r="V25" s="151"/>
    </row>
    <row r="26" spans="1:34" s="128" customFormat="1" ht="19">
      <c r="B26" s="134">
        <f>環境!J12</f>
        <v>0</v>
      </c>
      <c r="C26" s="145"/>
      <c r="D26" s="169"/>
      <c r="E26" s="145"/>
      <c r="F26" s="145"/>
      <c r="G26" s="145"/>
      <c r="H26" s="145"/>
      <c r="I26" s="145"/>
      <c r="J26" s="145"/>
      <c r="K26" s="169"/>
      <c r="L26" s="146"/>
      <c r="M26" s="146"/>
      <c r="N26" s="146"/>
      <c r="O26" s="146"/>
      <c r="P26" s="146"/>
      <c r="Q26" s="146"/>
      <c r="R26" s="174"/>
      <c r="S26" s="146"/>
      <c r="T26" s="146"/>
      <c r="U26" s="146"/>
      <c r="V26" s="147"/>
    </row>
    <row r="27" spans="1:34" s="128" customFormat="1" ht="19">
      <c r="B27" s="148">
        <f>環境!J13</f>
        <v>0</v>
      </c>
      <c r="C27" s="149"/>
      <c r="D27" s="168"/>
      <c r="E27" s="149"/>
      <c r="F27" s="149"/>
      <c r="G27" s="149"/>
      <c r="H27" s="149"/>
      <c r="I27" s="149"/>
      <c r="J27" s="149"/>
      <c r="K27" s="168"/>
      <c r="L27" s="150"/>
      <c r="M27" s="150"/>
      <c r="N27" s="150"/>
      <c r="O27" s="150"/>
      <c r="P27" s="150"/>
      <c r="Q27" s="150"/>
      <c r="R27" s="173"/>
      <c r="S27" s="150"/>
      <c r="T27" s="150"/>
      <c r="U27" s="150"/>
      <c r="V27" s="151"/>
    </row>
    <row r="28" spans="1:34" s="128" customFormat="1" ht="19">
      <c r="B28" s="134">
        <f>環境!J14</f>
        <v>0</v>
      </c>
      <c r="C28" s="145"/>
      <c r="D28" s="169"/>
      <c r="E28" s="145"/>
      <c r="F28" s="145"/>
      <c r="G28" s="145"/>
      <c r="H28" s="145"/>
      <c r="I28" s="145"/>
      <c r="J28" s="145"/>
      <c r="K28" s="169"/>
      <c r="L28" s="146"/>
      <c r="M28" s="146"/>
      <c r="N28" s="146"/>
      <c r="O28" s="146"/>
      <c r="P28" s="146"/>
      <c r="Q28" s="146"/>
      <c r="R28" s="174"/>
      <c r="S28" s="146"/>
      <c r="T28" s="146"/>
      <c r="U28" s="146"/>
      <c r="V28" s="147"/>
    </row>
    <row r="29" spans="1:34" s="128" customFormat="1" ht="19">
      <c r="B29" s="134" t="s">
        <v>94</v>
      </c>
      <c r="C29" s="136"/>
      <c r="D29" s="188"/>
      <c r="E29" s="136"/>
      <c r="F29" s="136"/>
      <c r="G29" s="136"/>
      <c r="H29" s="136"/>
      <c r="I29" s="136"/>
      <c r="J29" s="136"/>
      <c r="K29" s="188"/>
      <c r="L29" s="137"/>
      <c r="M29" s="137"/>
      <c r="N29" s="137"/>
      <c r="O29" s="137"/>
      <c r="P29" s="137"/>
      <c r="Q29" s="137"/>
      <c r="R29" s="175"/>
      <c r="S29" s="137"/>
      <c r="T29" s="137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7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40">
        <f>SUM(H19:H28)</f>
        <v>0</v>
      </c>
      <c r="I30" s="140">
        <f t="shared" si="4"/>
        <v>0</v>
      </c>
      <c r="J30" s="140">
        <f>SUM(J19:J28)</f>
        <v>0</v>
      </c>
      <c r="K30" s="17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40">
        <f t="shared" si="4"/>
        <v>0</v>
      </c>
      <c r="R30" s="17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7</v>
      </c>
      <c r="D31" s="345">
        <f t="shared" ref="D31:M31" si="5">WEEKDAY(D32)</f>
        <v>1</v>
      </c>
      <c r="E31" s="345">
        <f t="shared" si="5"/>
        <v>2</v>
      </c>
      <c r="F31" s="345">
        <f t="shared" si="5"/>
        <v>3</v>
      </c>
      <c r="G31" s="345">
        <f t="shared" si="5"/>
        <v>4</v>
      </c>
      <c r="H31" s="345">
        <f t="shared" si="5"/>
        <v>5</v>
      </c>
      <c r="I31" s="345">
        <f t="shared" si="5"/>
        <v>6</v>
      </c>
      <c r="J31" s="345">
        <f t="shared" si="5"/>
        <v>7</v>
      </c>
      <c r="K31" s="345">
        <f t="shared" si="5"/>
        <v>1</v>
      </c>
      <c r="L31" s="345">
        <f t="shared" si="5"/>
        <v>2</v>
      </c>
      <c r="M31" s="345">
        <f t="shared" si="5"/>
        <v>3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44429</v>
      </c>
      <c r="D32" s="346">
        <f>C32+1</f>
        <v>44430</v>
      </c>
      <c r="E32" s="346">
        <f t="shared" ref="E32:M32" si="6">D32+1</f>
        <v>44431</v>
      </c>
      <c r="F32" s="346">
        <f t="shared" si="6"/>
        <v>44432</v>
      </c>
      <c r="G32" s="346">
        <f t="shared" si="6"/>
        <v>44433</v>
      </c>
      <c r="H32" s="346">
        <f t="shared" si="6"/>
        <v>44434</v>
      </c>
      <c r="I32" s="346">
        <f t="shared" si="6"/>
        <v>44435</v>
      </c>
      <c r="J32" s="346">
        <f t="shared" si="6"/>
        <v>44436</v>
      </c>
      <c r="K32" s="346">
        <f t="shared" si="6"/>
        <v>44437</v>
      </c>
      <c r="L32" s="346">
        <f t="shared" si="6"/>
        <v>44438</v>
      </c>
      <c r="M32" s="347">
        <f t="shared" si="6"/>
        <v>44439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44429</v>
      </c>
      <c r="D33" s="348">
        <f t="shared" ref="D33:M33" si="7">D32</f>
        <v>44430</v>
      </c>
      <c r="E33" s="348">
        <f t="shared" si="7"/>
        <v>44431</v>
      </c>
      <c r="F33" s="348">
        <f t="shared" si="7"/>
        <v>44432</v>
      </c>
      <c r="G33" s="348">
        <f t="shared" si="7"/>
        <v>44433</v>
      </c>
      <c r="H33" s="348">
        <f t="shared" si="7"/>
        <v>44434</v>
      </c>
      <c r="I33" s="348">
        <f t="shared" si="7"/>
        <v>44435</v>
      </c>
      <c r="J33" s="348">
        <f t="shared" si="7"/>
        <v>44436</v>
      </c>
      <c r="K33" s="348">
        <f t="shared" si="7"/>
        <v>44437</v>
      </c>
      <c r="L33" s="348">
        <f t="shared" si="7"/>
        <v>44438</v>
      </c>
      <c r="M33" s="349">
        <f t="shared" si="7"/>
        <v>44439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149"/>
      <c r="D34" s="355"/>
      <c r="E34" s="168"/>
      <c r="F34" s="149"/>
      <c r="G34" s="149"/>
      <c r="H34" s="149"/>
      <c r="I34" s="149"/>
      <c r="J34" s="149"/>
      <c r="K34" s="355"/>
      <c r="L34" s="173"/>
      <c r="M34" s="15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69"/>
      <c r="F35" s="145"/>
      <c r="G35" s="145"/>
      <c r="H35" s="145"/>
      <c r="I35" s="145"/>
      <c r="J35" s="145"/>
      <c r="K35" s="145"/>
      <c r="L35" s="174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49"/>
      <c r="E36" s="168"/>
      <c r="F36" s="149"/>
      <c r="G36" s="149"/>
      <c r="H36" s="149"/>
      <c r="I36" s="149"/>
      <c r="J36" s="149"/>
      <c r="K36" s="149"/>
      <c r="L36" s="173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45"/>
      <c r="E37" s="169"/>
      <c r="F37" s="145"/>
      <c r="G37" s="145"/>
      <c r="H37" s="145"/>
      <c r="I37" s="145"/>
      <c r="J37" s="145"/>
      <c r="K37" s="145"/>
      <c r="L37" s="174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49"/>
      <c r="E38" s="168"/>
      <c r="F38" s="149"/>
      <c r="G38" s="149"/>
      <c r="H38" s="149"/>
      <c r="I38" s="149"/>
      <c r="J38" s="149"/>
      <c r="K38" s="149"/>
      <c r="L38" s="173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69"/>
      <c r="F39" s="145"/>
      <c r="G39" s="145"/>
      <c r="H39" s="145"/>
      <c r="I39" s="145"/>
      <c r="J39" s="145"/>
      <c r="K39" s="145"/>
      <c r="L39" s="174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68"/>
      <c r="F40" s="149"/>
      <c r="G40" s="149"/>
      <c r="H40" s="149"/>
      <c r="I40" s="149"/>
      <c r="J40" s="149"/>
      <c r="K40" s="149"/>
      <c r="L40" s="173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45"/>
      <c r="E41" s="169"/>
      <c r="F41" s="145"/>
      <c r="G41" s="145"/>
      <c r="H41" s="145"/>
      <c r="I41" s="145"/>
      <c r="J41" s="145"/>
      <c r="K41" s="145"/>
      <c r="L41" s="174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68"/>
      <c r="F42" s="149"/>
      <c r="G42" s="149"/>
      <c r="H42" s="149"/>
      <c r="I42" s="149"/>
      <c r="J42" s="149"/>
      <c r="K42" s="149"/>
      <c r="L42" s="173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69"/>
      <c r="F43" s="145"/>
      <c r="G43" s="145"/>
      <c r="H43" s="145"/>
      <c r="I43" s="145"/>
      <c r="J43" s="145"/>
      <c r="K43" s="145"/>
      <c r="L43" s="174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1"/>
      <c r="F44" s="272"/>
      <c r="G44" s="272"/>
      <c r="H44" s="272"/>
      <c r="I44" s="272"/>
      <c r="J44" s="272"/>
      <c r="K44" s="272"/>
      <c r="L44" s="279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7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si="14"/>
        <v>0</v>
      </c>
      <c r="I45" s="140">
        <f>SUM(I34:I43)</f>
        <v>0</v>
      </c>
      <c r="J45" s="140">
        <f t="shared" si="14"/>
        <v>0</v>
      </c>
      <c r="K45" s="140">
        <f>SUM(K34:K43)</f>
        <v>0</v>
      </c>
      <c r="L45" s="170">
        <f t="shared" si="14"/>
        <v>0</v>
      </c>
      <c r="M45" s="141">
        <f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5">SUM(S34:S43)</f>
        <v>0</v>
      </c>
      <c r="T45" s="255">
        <f t="shared" si="15"/>
        <v>0</v>
      </c>
      <c r="U45" s="255">
        <f t="shared" si="15"/>
        <v>0</v>
      </c>
      <c r="V45" s="256">
        <f t="shared" si="15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13:V13"/>
    <mergeCell ref="T7:V7"/>
    <mergeCell ref="T9:V9"/>
    <mergeCell ref="T10:V10"/>
    <mergeCell ref="T11:V11"/>
    <mergeCell ref="T12:V12"/>
  </mergeCells>
  <phoneticPr fontId="1"/>
  <conditionalFormatting sqref="K15 K19:K20 K29">
    <cfRule type="expression" dxfId="206" priority="41">
      <formula>#REF!="浪費"</formula>
    </cfRule>
    <cfRule type="expression" dxfId="205" priority="42">
      <formula>#REF!="投資"</formula>
    </cfRule>
    <cfRule type="expression" dxfId="204" priority="43">
      <formula>#REF!="不明"</formula>
    </cfRule>
  </conditionalFormatting>
  <conditionalFormatting sqref="J15 J19:J20 J29 J46:J137">
    <cfRule type="expression" dxfId="203" priority="38">
      <formula>#REF!="浪費"</formula>
    </cfRule>
    <cfRule type="expression" dxfId="202" priority="39">
      <formula>#REF!="投資"</formula>
    </cfRule>
    <cfRule type="expression" dxfId="201" priority="40">
      <formula>#REF!="不明"</formula>
    </cfRule>
  </conditionalFormatting>
  <conditionalFormatting sqref="C30">
    <cfRule type="cellIs" dxfId="200" priority="37" operator="equal">
      <formula>0</formula>
    </cfRule>
  </conditionalFormatting>
  <conditionalFormatting sqref="C30:Q30">
    <cfRule type="cellIs" dxfId="199" priority="36" operator="equal">
      <formula>0</formula>
    </cfRule>
  </conditionalFormatting>
  <conditionalFormatting sqref="C45:M45">
    <cfRule type="cellIs" dxfId="198" priority="35" operator="equal">
      <formula>0</formula>
    </cfRule>
  </conditionalFormatting>
  <conditionalFormatting sqref="R30:T30">
    <cfRule type="cellIs" dxfId="197" priority="34" operator="equal">
      <formula>0</formula>
    </cfRule>
  </conditionalFormatting>
  <conditionalFormatting sqref="U30:V30">
    <cfRule type="cellIs" dxfId="196" priority="33" operator="equal">
      <formula>0</formula>
    </cfRule>
  </conditionalFormatting>
  <conditionalFormatting sqref="K21:K28">
    <cfRule type="expression" dxfId="195" priority="30">
      <formula>#REF!="浪費"</formula>
    </cfRule>
    <cfRule type="expression" dxfId="194" priority="31">
      <formula>#REF!="投資"</formula>
    </cfRule>
    <cfRule type="expression" dxfId="193" priority="32">
      <formula>#REF!="不明"</formula>
    </cfRule>
  </conditionalFormatting>
  <conditionalFormatting sqref="J21:J28">
    <cfRule type="expression" dxfId="192" priority="27">
      <formula>#REF!="浪費"</formula>
    </cfRule>
    <cfRule type="expression" dxfId="191" priority="28">
      <formula>#REF!="投資"</formula>
    </cfRule>
    <cfRule type="expression" dxfId="190" priority="29">
      <formula>#REF!="不明"</formula>
    </cfRule>
  </conditionalFormatting>
  <conditionalFormatting sqref="K34:K43">
    <cfRule type="expression" dxfId="189" priority="24">
      <formula>#REF!="浪費"</formula>
    </cfRule>
    <cfRule type="expression" dxfId="188" priority="25">
      <formula>#REF!="投資"</formula>
    </cfRule>
    <cfRule type="expression" dxfId="187" priority="26">
      <formula>#REF!="不明"</formula>
    </cfRule>
  </conditionalFormatting>
  <conditionalFormatting sqref="J34:J43">
    <cfRule type="expression" dxfId="186" priority="21">
      <formula>#REF!="浪費"</formula>
    </cfRule>
    <cfRule type="expression" dxfId="185" priority="22">
      <formula>#REF!="投資"</formula>
    </cfRule>
    <cfRule type="expression" dxfId="184" priority="23">
      <formula>#REF!="不明"</formula>
    </cfRule>
  </conditionalFormatting>
  <conditionalFormatting sqref="K44">
    <cfRule type="expression" dxfId="183" priority="18">
      <formula>#REF!="浪費"</formula>
    </cfRule>
    <cfRule type="expression" dxfId="182" priority="19">
      <formula>#REF!="投資"</formula>
    </cfRule>
    <cfRule type="expression" dxfId="181" priority="20">
      <formula>#REF!="不明"</formula>
    </cfRule>
  </conditionalFormatting>
  <conditionalFormatting sqref="J44">
    <cfRule type="expression" dxfId="180" priority="15">
      <formula>#REF!="浪費"</formula>
    </cfRule>
    <cfRule type="expression" dxfId="179" priority="16">
      <formula>#REF!="投資"</formula>
    </cfRule>
    <cfRule type="expression" dxfId="178" priority="17">
      <formula>#REF!="不明"</formula>
    </cfRule>
  </conditionalFormatting>
  <conditionalFormatting sqref="C30:V30 C45:M45">
    <cfRule type="cellIs" dxfId="177" priority="13" operator="equal">
      <formula>0</formula>
    </cfRule>
  </conditionalFormatting>
  <conditionalFormatting sqref="E14 H14 J14 L14 N14 Q14 T3:V3 T7:V7 T10:V10 T13:V13">
    <cfRule type="cellIs" dxfId="176" priority="12" operator="equal">
      <formula>0</formula>
    </cfRule>
  </conditionalFormatting>
  <conditionalFormatting sqref="C17:V18">
    <cfRule type="expression" dxfId="175" priority="9">
      <formula>C$16=1</formula>
    </cfRule>
    <cfRule type="expression" dxfId="174" priority="10">
      <formula>C$16=7</formula>
    </cfRule>
    <cfRule type="expression" dxfId="173" priority="11">
      <formula>COUNTIF(祝日,C$17)=1</formula>
    </cfRule>
  </conditionalFormatting>
  <conditionalFormatting sqref="C32:M33">
    <cfRule type="expression" dxfId="172" priority="6">
      <formula>C$31=7</formula>
    </cfRule>
    <cfRule type="expression" dxfId="171" priority="7">
      <formula>C$31=1</formula>
    </cfRule>
    <cfRule type="expression" dxfId="170" priority="8">
      <formula>COUNTIF(祝日,C$32)=1</formula>
    </cfRule>
  </conditionalFormatting>
  <conditionalFormatting sqref="R4:R14">
    <cfRule type="cellIs" dxfId="169" priority="3" operator="equal">
      <formula>0</formula>
    </cfRule>
  </conditionalFormatting>
  <conditionalFormatting sqref="Q44:V45">
    <cfRule type="cellIs" dxfId="168" priority="2" operator="equal">
      <formula>0</formula>
    </cfRule>
  </conditionalFormatting>
  <conditionalFormatting sqref="Q34:V43">
    <cfRule type="cellIs" dxfId="167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4DE3-F975-4315-B4CF-BE9A71896B24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5" width="9.33203125" style="117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特別費!N54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9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4</v>
      </c>
      <c r="D16" s="345">
        <f t="shared" ref="D16:V16" si="1">WEEKDAY(D17)</f>
        <v>5</v>
      </c>
      <c r="E16" s="345">
        <f t="shared" si="1"/>
        <v>6</v>
      </c>
      <c r="F16" s="345">
        <f t="shared" si="1"/>
        <v>7</v>
      </c>
      <c r="G16" s="345">
        <f t="shared" si="1"/>
        <v>1</v>
      </c>
      <c r="H16" s="345">
        <f t="shared" si="1"/>
        <v>2</v>
      </c>
      <c r="I16" s="345">
        <f t="shared" si="1"/>
        <v>3</v>
      </c>
      <c r="J16" s="345">
        <f t="shared" si="1"/>
        <v>4</v>
      </c>
      <c r="K16" s="345">
        <f t="shared" si="1"/>
        <v>5</v>
      </c>
      <c r="L16" s="345">
        <f t="shared" si="1"/>
        <v>6</v>
      </c>
      <c r="M16" s="345">
        <f t="shared" si="1"/>
        <v>7</v>
      </c>
      <c r="N16" s="345">
        <f t="shared" si="1"/>
        <v>1</v>
      </c>
      <c r="O16" s="345">
        <f t="shared" si="1"/>
        <v>2</v>
      </c>
      <c r="P16" s="345">
        <f t="shared" si="1"/>
        <v>3</v>
      </c>
      <c r="Q16" s="345">
        <f t="shared" si="1"/>
        <v>4</v>
      </c>
      <c r="R16" s="345">
        <f t="shared" si="1"/>
        <v>5</v>
      </c>
      <c r="S16" s="345">
        <f t="shared" si="1"/>
        <v>6</v>
      </c>
      <c r="T16" s="345">
        <f t="shared" si="1"/>
        <v>7</v>
      </c>
      <c r="U16" s="345">
        <f t="shared" si="1"/>
        <v>1</v>
      </c>
      <c r="V16" s="345">
        <f t="shared" si="1"/>
        <v>2</v>
      </c>
    </row>
    <row r="17" spans="1:34" s="128" customFormat="1" ht="22" thickTop="1">
      <c r="A17" s="133"/>
      <c r="B17" s="183" t="s">
        <v>127</v>
      </c>
      <c r="C17" s="346">
        <f>DATE(B14,C14,環境!L5)</f>
        <v>44440</v>
      </c>
      <c r="D17" s="346">
        <f>C17+1</f>
        <v>44441</v>
      </c>
      <c r="E17" s="346">
        <f>D17+1</f>
        <v>44442</v>
      </c>
      <c r="F17" s="346">
        <f t="shared" ref="F17:V17" si="2">E17+1</f>
        <v>44443</v>
      </c>
      <c r="G17" s="346">
        <f t="shared" si="2"/>
        <v>44444</v>
      </c>
      <c r="H17" s="346">
        <f t="shared" si="2"/>
        <v>44445</v>
      </c>
      <c r="I17" s="346">
        <f t="shared" si="2"/>
        <v>44446</v>
      </c>
      <c r="J17" s="346">
        <f t="shared" si="2"/>
        <v>44447</v>
      </c>
      <c r="K17" s="346">
        <f t="shared" si="2"/>
        <v>44448</v>
      </c>
      <c r="L17" s="346">
        <f t="shared" si="2"/>
        <v>44449</v>
      </c>
      <c r="M17" s="346">
        <f t="shared" si="2"/>
        <v>44450</v>
      </c>
      <c r="N17" s="346">
        <f t="shared" si="2"/>
        <v>44451</v>
      </c>
      <c r="O17" s="346">
        <f t="shared" si="2"/>
        <v>44452</v>
      </c>
      <c r="P17" s="346">
        <f t="shared" si="2"/>
        <v>44453</v>
      </c>
      <c r="Q17" s="346">
        <f t="shared" si="2"/>
        <v>44454</v>
      </c>
      <c r="R17" s="346">
        <f t="shared" si="2"/>
        <v>44455</v>
      </c>
      <c r="S17" s="346">
        <f t="shared" si="2"/>
        <v>44456</v>
      </c>
      <c r="T17" s="346">
        <f t="shared" si="2"/>
        <v>44457</v>
      </c>
      <c r="U17" s="346">
        <f t="shared" si="2"/>
        <v>44458</v>
      </c>
      <c r="V17" s="347">
        <f t="shared" si="2"/>
        <v>44459</v>
      </c>
    </row>
    <row r="18" spans="1:34" s="128" customFormat="1" ht="19" thickBot="1">
      <c r="A18" s="133"/>
      <c r="B18" s="179" t="s">
        <v>119</v>
      </c>
      <c r="C18" s="348">
        <f>C17</f>
        <v>44440</v>
      </c>
      <c r="D18" s="348">
        <f t="shared" ref="D18:V18" si="3">D17</f>
        <v>44441</v>
      </c>
      <c r="E18" s="348">
        <f t="shared" si="3"/>
        <v>44442</v>
      </c>
      <c r="F18" s="348">
        <f t="shared" si="3"/>
        <v>44443</v>
      </c>
      <c r="G18" s="348">
        <f t="shared" si="3"/>
        <v>44444</v>
      </c>
      <c r="H18" s="348">
        <f t="shared" si="3"/>
        <v>44445</v>
      </c>
      <c r="I18" s="348">
        <f t="shared" si="3"/>
        <v>44446</v>
      </c>
      <c r="J18" s="348">
        <f t="shared" si="3"/>
        <v>44447</v>
      </c>
      <c r="K18" s="348">
        <f t="shared" si="3"/>
        <v>44448</v>
      </c>
      <c r="L18" s="348">
        <f t="shared" si="3"/>
        <v>44449</v>
      </c>
      <c r="M18" s="348">
        <f t="shared" si="3"/>
        <v>44450</v>
      </c>
      <c r="N18" s="348">
        <f t="shared" si="3"/>
        <v>44451</v>
      </c>
      <c r="O18" s="348">
        <f t="shared" si="3"/>
        <v>44452</v>
      </c>
      <c r="P18" s="348">
        <f t="shared" si="3"/>
        <v>44453</v>
      </c>
      <c r="Q18" s="348">
        <f t="shared" si="3"/>
        <v>44454</v>
      </c>
      <c r="R18" s="348">
        <f t="shared" si="3"/>
        <v>44455</v>
      </c>
      <c r="S18" s="348">
        <f t="shared" si="3"/>
        <v>44456</v>
      </c>
      <c r="T18" s="348">
        <f t="shared" si="3"/>
        <v>44457</v>
      </c>
      <c r="U18" s="348">
        <f t="shared" si="3"/>
        <v>44458</v>
      </c>
      <c r="V18" s="349">
        <f t="shared" si="3"/>
        <v>44459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355"/>
      <c r="H19" s="168"/>
      <c r="I19" s="149"/>
      <c r="J19" s="149"/>
      <c r="K19" s="149"/>
      <c r="L19" s="150"/>
      <c r="M19" s="150"/>
      <c r="N19" s="356"/>
      <c r="O19" s="173"/>
      <c r="P19" s="150"/>
      <c r="Q19" s="150"/>
      <c r="R19" s="150"/>
      <c r="S19" s="150"/>
      <c r="T19" s="150"/>
      <c r="U19" s="356"/>
      <c r="V19" s="194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69"/>
      <c r="I20" s="145"/>
      <c r="J20" s="145"/>
      <c r="K20" s="145"/>
      <c r="L20" s="146"/>
      <c r="M20" s="146"/>
      <c r="N20" s="146"/>
      <c r="O20" s="174"/>
      <c r="P20" s="146"/>
      <c r="Q20" s="146"/>
      <c r="R20" s="146"/>
      <c r="S20" s="146"/>
      <c r="T20" s="146"/>
      <c r="U20" s="146"/>
      <c r="V20" s="193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68"/>
      <c r="I21" s="149"/>
      <c r="J21" s="149"/>
      <c r="K21" s="149"/>
      <c r="L21" s="150"/>
      <c r="M21" s="150"/>
      <c r="N21" s="150"/>
      <c r="O21" s="173"/>
      <c r="P21" s="150"/>
      <c r="Q21" s="150"/>
      <c r="R21" s="150"/>
      <c r="S21" s="150"/>
      <c r="T21" s="150"/>
      <c r="U21" s="150"/>
      <c r="V21" s="194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69"/>
      <c r="I22" s="145"/>
      <c r="J22" s="145"/>
      <c r="K22" s="145"/>
      <c r="L22" s="146"/>
      <c r="M22" s="146"/>
      <c r="N22" s="146"/>
      <c r="O22" s="174"/>
      <c r="P22" s="146"/>
      <c r="Q22" s="146"/>
      <c r="R22" s="146"/>
      <c r="S22" s="146"/>
      <c r="T22" s="146"/>
      <c r="U22" s="146"/>
      <c r="V22" s="193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68"/>
      <c r="I23" s="149"/>
      <c r="J23" s="149"/>
      <c r="K23" s="149"/>
      <c r="L23" s="150"/>
      <c r="M23" s="150"/>
      <c r="N23" s="150"/>
      <c r="O23" s="173"/>
      <c r="P23" s="150"/>
      <c r="Q23" s="150"/>
      <c r="R23" s="150"/>
      <c r="S23" s="150"/>
      <c r="T23" s="150"/>
      <c r="U23" s="150"/>
      <c r="V23" s="194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69"/>
      <c r="I24" s="145"/>
      <c r="J24" s="145"/>
      <c r="K24" s="145"/>
      <c r="L24" s="146"/>
      <c r="M24" s="146"/>
      <c r="N24" s="146"/>
      <c r="O24" s="174"/>
      <c r="P24" s="146"/>
      <c r="Q24" s="146"/>
      <c r="R24" s="146"/>
      <c r="S24" s="146"/>
      <c r="T24" s="146"/>
      <c r="U24" s="146"/>
      <c r="V24" s="193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68"/>
      <c r="I25" s="149"/>
      <c r="J25" s="149"/>
      <c r="K25" s="149"/>
      <c r="L25" s="150"/>
      <c r="M25" s="150"/>
      <c r="N25" s="150"/>
      <c r="O25" s="173"/>
      <c r="P25" s="150"/>
      <c r="Q25" s="150"/>
      <c r="R25" s="150"/>
      <c r="S25" s="150"/>
      <c r="T25" s="150"/>
      <c r="U25" s="150"/>
      <c r="V25" s="194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69"/>
      <c r="I26" s="145"/>
      <c r="J26" s="145"/>
      <c r="K26" s="145"/>
      <c r="L26" s="146"/>
      <c r="M26" s="146"/>
      <c r="N26" s="146"/>
      <c r="O26" s="174"/>
      <c r="P26" s="146"/>
      <c r="Q26" s="146"/>
      <c r="R26" s="146"/>
      <c r="S26" s="146"/>
      <c r="T26" s="146"/>
      <c r="U26" s="146"/>
      <c r="V26" s="193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68"/>
      <c r="I27" s="149"/>
      <c r="J27" s="149"/>
      <c r="K27" s="149"/>
      <c r="L27" s="150"/>
      <c r="M27" s="150"/>
      <c r="N27" s="150"/>
      <c r="O27" s="173"/>
      <c r="P27" s="150"/>
      <c r="Q27" s="150"/>
      <c r="R27" s="150"/>
      <c r="S27" s="150"/>
      <c r="T27" s="150"/>
      <c r="U27" s="150"/>
      <c r="V27" s="194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69"/>
      <c r="I28" s="145"/>
      <c r="J28" s="145"/>
      <c r="K28" s="145"/>
      <c r="L28" s="146"/>
      <c r="M28" s="146"/>
      <c r="N28" s="146"/>
      <c r="O28" s="174"/>
      <c r="P28" s="146"/>
      <c r="Q28" s="146"/>
      <c r="R28" s="146"/>
      <c r="S28" s="146"/>
      <c r="T28" s="146"/>
      <c r="U28" s="146"/>
      <c r="V28" s="193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88"/>
      <c r="I29" s="136"/>
      <c r="J29" s="136"/>
      <c r="K29" s="136"/>
      <c r="L29" s="137"/>
      <c r="M29" s="137"/>
      <c r="N29" s="137"/>
      <c r="O29" s="175"/>
      <c r="P29" s="137"/>
      <c r="Q29" s="137"/>
      <c r="R29" s="137"/>
      <c r="S29" s="137"/>
      <c r="T29" s="137"/>
      <c r="U29" s="137"/>
      <c r="V29" s="203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70">
        <f>SUM(H19:H28)</f>
        <v>0</v>
      </c>
      <c r="I30" s="14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7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204">
        <f>SUM(V19:V28)</f>
        <v>0</v>
      </c>
    </row>
    <row r="31" spans="1:34" s="144" customFormat="1" ht="20" thickTop="1" thickBot="1">
      <c r="B31" s="142"/>
      <c r="C31" s="345">
        <f>WEEKDAY(C32)</f>
        <v>3</v>
      </c>
      <c r="D31" s="345">
        <f t="shared" ref="D31:M31" si="5">WEEKDAY(D32)</f>
        <v>4</v>
      </c>
      <c r="E31" s="345">
        <f t="shared" si="5"/>
        <v>5</v>
      </c>
      <c r="F31" s="345">
        <f t="shared" si="5"/>
        <v>6</v>
      </c>
      <c r="G31" s="345">
        <f t="shared" si="5"/>
        <v>7</v>
      </c>
      <c r="H31" s="345">
        <f t="shared" si="5"/>
        <v>1</v>
      </c>
      <c r="I31" s="345">
        <f t="shared" si="5"/>
        <v>2</v>
      </c>
      <c r="J31" s="345">
        <f t="shared" si="5"/>
        <v>3</v>
      </c>
      <c r="K31" s="345">
        <f t="shared" si="5"/>
        <v>4</v>
      </c>
      <c r="L31" s="345">
        <f t="shared" si="5"/>
        <v>5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44460</v>
      </c>
      <c r="D32" s="346">
        <f>C32+1</f>
        <v>44461</v>
      </c>
      <c r="E32" s="346">
        <f t="shared" ref="E32:L32" si="6">D32+1</f>
        <v>44462</v>
      </c>
      <c r="F32" s="346">
        <f t="shared" si="6"/>
        <v>44463</v>
      </c>
      <c r="G32" s="346">
        <f t="shared" si="6"/>
        <v>44464</v>
      </c>
      <c r="H32" s="346">
        <f t="shared" si="6"/>
        <v>44465</v>
      </c>
      <c r="I32" s="346">
        <f t="shared" si="6"/>
        <v>44466</v>
      </c>
      <c r="J32" s="346">
        <f t="shared" si="6"/>
        <v>44467</v>
      </c>
      <c r="K32" s="346">
        <f t="shared" si="6"/>
        <v>44468</v>
      </c>
      <c r="L32" s="346">
        <f t="shared" si="6"/>
        <v>44469</v>
      </c>
      <c r="M32" s="347"/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customHeight="1" thickBot="1">
      <c r="B33" s="196" t="s">
        <v>119</v>
      </c>
      <c r="C33" s="348">
        <f>C32</f>
        <v>44460</v>
      </c>
      <c r="D33" s="348">
        <f t="shared" ref="D33:L33" si="7">D32</f>
        <v>44461</v>
      </c>
      <c r="E33" s="348">
        <f t="shared" si="7"/>
        <v>44462</v>
      </c>
      <c r="F33" s="348">
        <f t="shared" si="7"/>
        <v>44463</v>
      </c>
      <c r="G33" s="348">
        <f t="shared" si="7"/>
        <v>44464</v>
      </c>
      <c r="H33" s="348">
        <f t="shared" si="7"/>
        <v>44465</v>
      </c>
      <c r="I33" s="348">
        <f t="shared" si="7"/>
        <v>44466</v>
      </c>
      <c r="J33" s="348">
        <f t="shared" si="7"/>
        <v>44467</v>
      </c>
      <c r="K33" s="348">
        <f t="shared" si="7"/>
        <v>44468</v>
      </c>
      <c r="L33" s="348">
        <f t="shared" si="7"/>
        <v>44469</v>
      </c>
      <c r="M33" s="349"/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DAY(K32)&amp;"-"&amp;DAY(L32)&amp;"日"</f>
        <v>29-30日</v>
      </c>
      <c r="V33" s="184" t="str">
        <f>DAY(C17)&amp;"-"&amp;DAY(L32)&amp;"日"</f>
        <v>1-30日</v>
      </c>
    </row>
    <row r="34" spans="2:22" ht="20" thickTop="1">
      <c r="B34" s="148" t="str">
        <f>環境!J5</f>
        <v>食費</v>
      </c>
      <c r="C34" s="149"/>
      <c r="D34" s="149"/>
      <c r="E34" s="149"/>
      <c r="F34" s="149"/>
      <c r="G34" s="149"/>
      <c r="H34" s="355"/>
      <c r="I34" s="168"/>
      <c r="J34" s="149"/>
      <c r="K34" s="149"/>
      <c r="L34" s="356"/>
      <c r="M34" s="36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SUM(K34:L34)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45"/>
      <c r="H35" s="145"/>
      <c r="I35" s="169"/>
      <c r="J35" s="145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 t="shared" ref="T35:T43" si="11">SUM(D35:J35)</f>
        <v>0</v>
      </c>
      <c r="U35" s="145">
        <f>SUM(K35:L35)</f>
        <v>0</v>
      </c>
      <c r="V35" s="153">
        <f t="shared" ref="V35:V43" si="12"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49"/>
      <c r="H36" s="149"/>
      <c r="I36" s="168"/>
      <c r="J36" s="149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si="11"/>
        <v>0</v>
      </c>
      <c r="U36" s="135">
        <f t="shared" ref="U35:U43" si="13">SUM(K36:L36)</f>
        <v>0</v>
      </c>
      <c r="V36" s="152">
        <f t="shared" si="12"/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45"/>
      <c r="H37" s="145"/>
      <c r="I37" s="169"/>
      <c r="J37" s="145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145">
        <f t="shared" si="13"/>
        <v>0</v>
      </c>
      <c r="V37" s="153">
        <f t="shared" si="12"/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49"/>
      <c r="H38" s="149"/>
      <c r="I38" s="168"/>
      <c r="J38" s="149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35">
        <f t="shared" si="13"/>
        <v>0</v>
      </c>
      <c r="V38" s="152">
        <f t="shared" si="12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45"/>
      <c r="H39" s="145"/>
      <c r="I39" s="169"/>
      <c r="J39" s="145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145">
        <f t="shared" si="13"/>
        <v>0</v>
      </c>
      <c r="V39" s="153">
        <f t="shared" si="12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49"/>
      <c r="H40" s="149"/>
      <c r="I40" s="168"/>
      <c r="J40" s="149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35">
        <f t="shared" si="13"/>
        <v>0</v>
      </c>
      <c r="V40" s="152">
        <f t="shared" si="12"/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45"/>
      <c r="H41" s="145"/>
      <c r="I41" s="169"/>
      <c r="J41" s="145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145">
        <f t="shared" si="13"/>
        <v>0</v>
      </c>
      <c r="V41" s="153">
        <f>SUM(Q41:U41)</f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49"/>
      <c r="H42" s="149"/>
      <c r="I42" s="168"/>
      <c r="J42" s="149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35">
        <f t="shared" si="13"/>
        <v>0</v>
      </c>
      <c r="V42" s="152">
        <f t="shared" si="12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45"/>
      <c r="H43" s="145"/>
      <c r="I43" s="169"/>
      <c r="J43" s="145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145">
        <f t="shared" si="13"/>
        <v>0</v>
      </c>
      <c r="V43" s="153">
        <f t="shared" si="12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2"/>
      <c r="H44" s="272"/>
      <c r="I44" s="271"/>
      <c r="J44" s="272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si="14"/>
        <v>0</v>
      </c>
      <c r="I45" s="170">
        <f>SUM(I34:I43)</f>
        <v>0</v>
      </c>
      <c r="J45" s="140">
        <f t="shared" si="14"/>
        <v>0</v>
      </c>
      <c r="K45" s="140">
        <f>SUM(K34:K43)</f>
        <v>0</v>
      </c>
      <c r="L45" s="140">
        <f t="shared" si="14"/>
        <v>0</v>
      </c>
      <c r="M45" s="141">
        <f t="shared" ref="M45" si="15"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6">SUM(S34:S43)</f>
        <v>0</v>
      </c>
      <c r="T45" s="255">
        <f t="shared" si="16"/>
        <v>0</v>
      </c>
      <c r="U45" s="255">
        <f t="shared" si="16"/>
        <v>0</v>
      </c>
      <c r="V45" s="256">
        <f t="shared" si="16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T13:V13"/>
    <mergeCell ref="P2:R2"/>
    <mergeCell ref="T2:V2"/>
    <mergeCell ref="T3:V3"/>
    <mergeCell ref="T6:V6"/>
    <mergeCell ref="T7:V7"/>
    <mergeCell ref="M2:N2"/>
    <mergeCell ref="T9:V9"/>
    <mergeCell ref="T10:V10"/>
    <mergeCell ref="T11:V11"/>
    <mergeCell ref="T12:V12"/>
  </mergeCells>
  <phoneticPr fontId="1"/>
  <conditionalFormatting sqref="K15 K19:K20 K29">
    <cfRule type="expression" dxfId="166" priority="51">
      <formula>#REF!="浪費"</formula>
    </cfRule>
    <cfRule type="expression" dxfId="165" priority="52">
      <formula>#REF!="投資"</formula>
    </cfRule>
    <cfRule type="expression" dxfId="164" priority="53">
      <formula>#REF!="不明"</formula>
    </cfRule>
  </conditionalFormatting>
  <conditionalFormatting sqref="J15 J19:J20 J29 J46:J137">
    <cfRule type="expression" dxfId="163" priority="48">
      <formula>#REF!="浪費"</formula>
    </cfRule>
    <cfRule type="expression" dxfId="162" priority="49">
      <formula>#REF!="投資"</formula>
    </cfRule>
    <cfRule type="expression" dxfId="161" priority="50">
      <formula>#REF!="不明"</formula>
    </cfRule>
  </conditionalFormatting>
  <conditionalFormatting sqref="C30">
    <cfRule type="cellIs" dxfId="160" priority="47" operator="equal">
      <formula>0</formula>
    </cfRule>
  </conditionalFormatting>
  <conditionalFormatting sqref="C30:Q30">
    <cfRule type="cellIs" dxfId="159" priority="46" operator="equal">
      <formula>0</formula>
    </cfRule>
  </conditionalFormatting>
  <conditionalFormatting sqref="C45:M45">
    <cfRule type="cellIs" dxfId="158" priority="45" operator="equal">
      <formula>0</formula>
    </cfRule>
  </conditionalFormatting>
  <conditionalFormatting sqref="R30:T30">
    <cfRule type="cellIs" dxfId="157" priority="44" operator="equal">
      <formula>0</formula>
    </cfRule>
  </conditionalFormatting>
  <conditionalFormatting sqref="U30:V30">
    <cfRule type="cellIs" dxfId="156" priority="43" operator="equal">
      <formula>0</formula>
    </cfRule>
  </conditionalFormatting>
  <conditionalFormatting sqref="K21:K28">
    <cfRule type="expression" dxfId="155" priority="40">
      <formula>#REF!="浪費"</formula>
    </cfRule>
    <cfRule type="expression" dxfId="154" priority="41">
      <formula>#REF!="投資"</formula>
    </cfRule>
    <cfRule type="expression" dxfId="153" priority="42">
      <formula>#REF!="不明"</formula>
    </cfRule>
  </conditionalFormatting>
  <conditionalFormatting sqref="J21:J28">
    <cfRule type="expression" dxfId="152" priority="37">
      <formula>#REF!="浪費"</formula>
    </cfRule>
    <cfRule type="expression" dxfId="151" priority="38">
      <formula>#REF!="投資"</formula>
    </cfRule>
    <cfRule type="expression" dxfId="150" priority="39">
      <formula>#REF!="不明"</formula>
    </cfRule>
  </conditionalFormatting>
  <conditionalFormatting sqref="K34:K43">
    <cfRule type="expression" dxfId="149" priority="34">
      <formula>#REF!="浪費"</formula>
    </cfRule>
    <cfRule type="expression" dxfId="148" priority="35">
      <formula>#REF!="投資"</formula>
    </cfRule>
    <cfRule type="expression" dxfId="147" priority="36">
      <formula>#REF!="不明"</formula>
    </cfRule>
  </conditionalFormatting>
  <conditionalFormatting sqref="J34:J43">
    <cfRule type="expression" dxfId="146" priority="31">
      <formula>#REF!="浪費"</formula>
    </cfRule>
    <cfRule type="expression" dxfId="145" priority="32">
      <formula>#REF!="投資"</formula>
    </cfRule>
    <cfRule type="expression" dxfId="144" priority="33">
      <formula>#REF!="不明"</formula>
    </cfRule>
  </conditionalFormatting>
  <conditionalFormatting sqref="K44">
    <cfRule type="expression" dxfId="143" priority="28">
      <formula>#REF!="浪費"</formula>
    </cfRule>
    <cfRule type="expression" dxfId="142" priority="29">
      <formula>#REF!="投資"</formula>
    </cfRule>
    <cfRule type="expression" dxfId="141" priority="30">
      <formula>#REF!="不明"</formula>
    </cfRule>
  </conditionalFormatting>
  <conditionalFormatting sqref="J44">
    <cfRule type="expression" dxfId="140" priority="25">
      <formula>#REF!="浪費"</formula>
    </cfRule>
    <cfRule type="expression" dxfId="139" priority="26">
      <formula>#REF!="投資"</formula>
    </cfRule>
    <cfRule type="expression" dxfId="138" priority="27">
      <formula>#REF!="不明"</formula>
    </cfRule>
  </conditionalFormatting>
  <conditionalFormatting sqref="C30:V30 C45:M45">
    <cfRule type="cellIs" dxfId="137" priority="11" operator="equal">
      <formula>0</formula>
    </cfRule>
  </conditionalFormatting>
  <conditionalFormatting sqref="E14 H14 J14 L14 N14 Q14 T3:V3 T7:V7 T10:V10 T13:V13">
    <cfRule type="cellIs" dxfId="136" priority="10" operator="equal">
      <formula>0</formula>
    </cfRule>
  </conditionalFormatting>
  <conditionalFormatting sqref="C17:V18">
    <cfRule type="expression" dxfId="135" priority="7">
      <formula>C$16=1</formula>
    </cfRule>
    <cfRule type="expression" dxfId="134" priority="8">
      <formula>C$16=7</formula>
    </cfRule>
    <cfRule type="expression" dxfId="133" priority="9">
      <formula>COUNTIF(祝日,C$17)=1</formula>
    </cfRule>
  </conditionalFormatting>
  <conditionalFormatting sqref="C32:M33">
    <cfRule type="expression" dxfId="132" priority="4">
      <formula>C$31=7</formula>
    </cfRule>
    <cfRule type="expression" dxfId="131" priority="5">
      <formula>C$31=1</formula>
    </cfRule>
    <cfRule type="expression" dxfId="130" priority="6">
      <formula>COUNTIF(祝日,C$32)=1</formula>
    </cfRule>
  </conditionalFormatting>
  <conditionalFormatting sqref="Q44:V45">
    <cfRule type="cellIs" dxfId="129" priority="3" operator="equal">
      <formula>0</formula>
    </cfRule>
  </conditionalFormatting>
  <conditionalFormatting sqref="Q34:V43">
    <cfRule type="cellIs" dxfId="128" priority="2" operator="equal">
      <formula>0</formula>
    </cfRule>
  </conditionalFormatting>
  <conditionalFormatting sqref="R4:R14">
    <cfRule type="cellIs" dxfId="127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725A-A2F2-4D90-AE77-DECBAED6BE8F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特別費!N60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10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6</v>
      </c>
      <c r="D16" s="345">
        <f t="shared" ref="D16:V16" si="1">WEEKDAY(D17)</f>
        <v>7</v>
      </c>
      <c r="E16" s="345">
        <f t="shared" si="1"/>
        <v>1</v>
      </c>
      <c r="F16" s="345">
        <f t="shared" si="1"/>
        <v>2</v>
      </c>
      <c r="G16" s="345">
        <f t="shared" si="1"/>
        <v>3</v>
      </c>
      <c r="H16" s="345">
        <f t="shared" si="1"/>
        <v>4</v>
      </c>
      <c r="I16" s="345">
        <f t="shared" si="1"/>
        <v>5</v>
      </c>
      <c r="J16" s="345">
        <f t="shared" si="1"/>
        <v>6</v>
      </c>
      <c r="K16" s="345">
        <f t="shared" si="1"/>
        <v>7</v>
      </c>
      <c r="L16" s="345">
        <f t="shared" si="1"/>
        <v>1</v>
      </c>
      <c r="M16" s="345">
        <f t="shared" si="1"/>
        <v>2</v>
      </c>
      <c r="N16" s="345">
        <f t="shared" si="1"/>
        <v>3</v>
      </c>
      <c r="O16" s="345">
        <f t="shared" si="1"/>
        <v>4</v>
      </c>
      <c r="P16" s="345">
        <f t="shared" si="1"/>
        <v>5</v>
      </c>
      <c r="Q16" s="345">
        <f t="shared" si="1"/>
        <v>6</v>
      </c>
      <c r="R16" s="345">
        <f t="shared" si="1"/>
        <v>7</v>
      </c>
      <c r="S16" s="345">
        <f t="shared" si="1"/>
        <v>1</v>
      </c>
      <c r="T16" s="345">
        <f t="shared" si="1"/>
        <v>2</v>
      </c>
      <c r="U16" s="345">
        <f t="shared" si="1"/>
        <v>3</v>
      </c>
      <c r="V16" s="345">
        <f t="shared" si="1"/>
        <v>4</v>
      </c>
    </row>
    <row r="17" spans="1:34" s="128" customFormat="1" ht="22" thickTop="1">
      <c r="A17" s="133"/>
      <c r="B17" s="183" t="s">
        <v>127</v>
      </c>
      <c r="C17" s="346">
        <f>DATE(B14,C14,環境!L5)</f>
        <v>44470</v>
      </c>
      <c r="D17" s="346">
        <f>C17+1</f>
        <v>44471</v>
      </c>
      <c r="E17" s="346">
        <f>D17+1</f>
        <v>44472</v>
      </c>
      <c r="F17" s="346">
        <f t="shared" ref="F17:V17" si="2">E17+1</f>
        <v>44473</v>
      </c>
      <c r="G17" s="346">
        <f t="shared" si="2"/>
        <v>44474</v>
      </c>
      <c r="H17" s="346">
        <f t="shared" si="2"/>
        <v>44475</v>
      </c>
      <c r="I17" s="346">
        <f t="shared" si="2"/>
        <v>44476</v>
      </c>
      <c r="J17" s="346">
        <f t="shared" si="2"/>
        <v>44477</v>
      </c>
      <c r="K17" s="346">
        <f t="shared" si="2"/>
        <v>44478</v>
      </c>
      <c r="L17" s="346">
        <f t="shared" si="2"/>
        <v>44479</v>
      </c>
      <c r="M17" s="346">
        <f t="shared" si="2"/>
        <v>44480</v>
      </c>
      <c r="N17" s="346">
        <f t="shared" si="2"/>
        <v>44481</v>
      </c>
      <c r="O17" s="346">
        <f t="shared" si="2"/>
        <v>44482</v>
      </c>
      <c r="P17" s="346">
        <f t="shared" si="2"/>
        <v>44483</v>
      </c>
      <c r="Q17" s="346">
        <f t="shared" si="2"/>
        <v>44484</v>
      </c>
      <c r="R17" s="346">
        <f t="shared" si="2"/>
        <v>44485</v>
      </c>
      <c r="S17" s="346">
        <f t="shared" si="2"/>
        <v>44486</v>
      </c>
      <c r="T17" s="346">
        <f t="shared" si="2"/>
        <v>44487</v>
      </c>
      <c r="U17" s="346">
        <f t="shared" si="2"/>
        <v>44488</v>
      </c>
      <c r="V17" s="347">
        <f t="shared" si="2"/>
        <v>44489</v>
      </c>
    </row>
    <row r="18" spans="1:34" s="128" customFormat="1" ht="19" thickBot="1">
      <c r="A18" s="133"/>
      <c r="B18" s="179" t="s">
        <v>119</v>
      </c>
      <c r="C18" s="348">
        <f>C17</f>
        <v>44470</v>
      </c>
      <c r="D18" s="348">
        <f t="shared" ref="D18:V18" si="3">D17</f>
        <v>44471</v>
      </c>
      <c r="E18" s="348">
        <f t="shared" si="3"/>
        <v>44472</v>
      </c>
      <c r="F18" s="348">
        <f t="shared" si="3"/>
        <v>44473</v>
      </c>
      <c r="G18" s="348">
        <f t="shared" si="3"/>
        <v>44474</v>
      </c>
      <c r="H18" s="348">
        <f t="shared" si="3"/>
        <v>44475</v>
      </c>
      <c r="I18" s="348">
        <f t="shared" si="3"/>
        <v>44476</v>
      </c>
      <c r="J18" s="348">
        <f t="shared" si="3"/>
        <v>44477</v>
      </c>
      <c r="K18" s="348">
        <f t="shared" si="3"/>
        <v>44478</v>
      </c>
      <c r="L18" s="348">
        <f t="shared" si="3"/>
        <v>44479</v>
      </c>
      <c r="M18" s="348">
        <f t="shared" si="3"/>
        <v>44480</v>
      </c>
      <c r="N18" s="348">
        <f t="shared" si="3"/>
        <v>44481</v>
      </c>
      <c r="O18" s="348">
        <f t="shared" si="3"/>
        <v>44482</v>
      </c>
      <c r="P18" s="348">
        <f t="shared" si="3"/>
        <v>44483</v>
      </c>
      <c r="Q18" s="348">
        <f t="shared" si="3"/>
        <v>44484</v>
      </c>
      <c r="R18" s="348">
        <f t="shared" si="3"/>
        <v>44485</v>
      </c>
      <c r="S18" s="348">
        <f t="shared" si="3"/>
        <v>44486</v>
      </c>
      <c r="T18" s="348">
        <f t="shared" si="3"/>
        <v>44487</v>
      </c>
      <c r="U18" s="348">
        <f t="shared" si="3"/>
        <v>44488</v>
      </c>
      <c r="V18" s="349">
        <f t="shared" si="3"/>
        <v>44489</v>
      </c>
    </row>
    <row r="19" spans="1:34" s="128" customFormat="1" ht="20" thickTop="1">
      <c r="B19" s="148" t="str">
        <f>環境!J5</f>
        <v>食費</v>
      </c>
      <c r="C19" s="217"/>
      <c r="D19" s="149"/>
      <c r="E19" s="355"/>
      <c r="F19" s="168"/>
      <c r="G19" s="149"/>
      <c r="H19" s="149"/>
      <c r="I19" s="149"/>
      <c r="J19" s="149"/>
      <c r="K19" s="149"/>
      <c r="L19" s="356"/>
      <c r="M19" s="173"/>
      <c r="N19" s="150"/>
      <c r="O19" s="150"/>
      <c r="P19" s="150"/>
      <c r="Q19" s="150"/>
      <c r="R19" s="150"/>
      <c r="S19" s="356"/>
      <c r="T19" s="173"/>
      <c r="U19" s="150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69"/>
      <c r="G20" s="145"/>
      <c r="H20" s="145"/>
      <c r="I20" s="145"/>
      <c r="J20" s="145"/>
      <c r="K20" s="145"/>
      <c r="L20" s="146"/>
      <c r="M20" s="174"/>
      <c r="N20" s="146"/>
      <c r="O20" s="146"/>
      <c r="P20" s="146"/>
      <c r="Q20" s="146"/>
      <c r="R20" s="146"/>
      <c r="S20" s="146"/>
      <c r="T20" s="174"/>
      <c r="U20" s="146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68"/>
      <c r="G21" s="149"/>
      <c r="H21" s="149"/>
      <c r="I21" s="149"/>
      <c r="J21" s="149"/>
      <c r="K21" s="149"/>
      <c r="L21" s="150"/>
      <c r="M21" s="173"/>
      <c r="N21" s="150"/>
      <c r="O21" s="150"/>
      <c r="P21" s="150"/>
      <c r="Q21" s="150"/>
      <c r="R21" s="150"/>
      <c r="S21" s="150"/>
      <c r="T21" s="173"/>
      <c r="U21" s="150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69"/>
      <c r="G22" s="145"/>
      <c r="H22" s="145"/>
      <c r="I22" s="145"/>
      <c r="J22" s="145"/>
      <c r="K22" s="145"/>
      <c r="L22" s="146"/>
      <c r="M22" s="174"/>
      <c r="N22" s="146"/>
      <c r="O22" s="146"/>
      <c r="P22" s="146"/>
      <c r="Q22" s="146"/>
      <c r="R22" s="146"/>
      <c r="S22" s="146"/>
      <c r="T22" s="174"/>
      <c r="U22" s="146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68"/>
      <c r="G23" s="149"/>
      <c r="H23" s="149"/>
      <c r="I23" s="149"/>
      <c r="J23" s="149"/>
      <c r="K23" s="149"/>
      <c r="L23" s="150"/>
      <c r="M23" s="173"/>
      <c r="N23" s="150"/>
      <c r="O23" s="150"/>
      <c r="P23" s="150"/>
      <c r="Q23" s="150"/>
      <c r="R23" s="150"/>
      <c r="S23" s="150"/>
      <c r="T23" s="173"/>
      <c r="U23" s="150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69"/>
      <c r="G24" s="145"/>
      <c r="H24" s="145"/>
      <c r="I24" s="145"/>
      <c r="J24" s="145"/>
      <c r="K24" s="145"/>
      <c r="L24" s="146"/>
      <c r="M24" s="174"/>
      <c r="N24" s="146"/>
      <c r="O24" s="146"/>
      <c r="P24" s="146"/>
      <c r="Q24" s="146"/>
      <c r="R24" s="146"/>
      <c r="S24" s="146"/>
      <c r="T24" s="174"/>
      <c r="U24" s="146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68"/>
      <c r="G25" s="149"/>
      <c r="H25" s="149"/>
      <c r="I25" s="149"/>
      <c r="J25" s="149"/>
      <c r="K25" s="149"/>
      <c r="L25" s="150"/>
      <c r="M25" s="173"/>
      <c r="N25" s="150"/>
      <c r="O25" s="150"/>
      <c r="P25" s="150"/>
      <c r="Q25" s="150"/>
      <c r="R25" s="150"/>
      <c r="S25" s="150"/>
      <c r="T25" s="173"/>
      <c r="U25" s="150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69"/>
      <c r="G26" s="145"/>
      <c r="H26" s="145"/>
      <c r="I26" s="145"/>
      <c r="J26" s="145"/>
      <c r="K26" s="145"/>
      <c r="L26" s="146"/>
      <c r="M26" s="174"/>
      <c r="N26" s="146"/>
      <c r="O26" s="146"/>
      <c r="P26" s="146"/>
      <c r="Q26" s="146"/>
      <c r="R26" s="146"/>
      <c r="S26" s="146"/>
      <c r="T26" s="174"/>
      <c r="U26" s="146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68"/>
      <c r="G27" s="149"/>
      <c r="H27" s="149"/>
      <c r="I27" s="149"/>
      <c r="J27" s="149"/>
      <c r="K27" s="149"/>
      <c r="L27" s="150"/>
      <c r="M27" s="173"/>
      <c r="N27" s="150"/>
      <c r="O27" s="150"/>
      <c r="P27" s="150"/>
      <c r="Q27" s="150"/>
      <c r="R27" s="150"/>
      <c r="S27" s="150"/>
      <c r="T27" s="173"/>
      <c r="U27" s="150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69"/>
      <c r="G28" s="145"/>
      <c r="H28" s="145"/>
      <c r="I28" s="145"/>
      <c r="J28" s="145"/>
      <c r="K28" s="145"/>
      <c r="L28" s="146"/>
      <c r="M28" s="174"/>
      <c r="N28" s="146"/>
      <c r="O28" s="146"/>
      <c r="P28" s="146"/>
      <c r="Q28" s="146"/>
      <c r="R28" s="146"/>
      <c r="S28" s="146"/>
      <c r="T28" s="174"/>
      <c r="U28" s="146"/>
      <c r="V28" s="147"/>
    </row>
    <row r="29" spans="1:34" s="128" customFormat="1" ht="19">
      <c r="B29" s="134" t="s">
        <v>94</v>
      </c>
      <c r="C29" s="136"/>
      <c r="D29" s="136"/>
      <c r="E29" s="136"/>
      <c r="F29" s="188"/>
      <c r="G29" s="136"/>
      <c r="H29" s="136"/>
      <c r="I29" s="136"/>
      <c r="J29" s="136"/>
      <c r="K29" s="136"/>
      <c r="L29" s="137"/>
      <c r="M29" s="175"/>
      <c r="N29" s="137"/>
      <c r="O29" s="137"/>
      <c r="P29" s="137"/>
      <c r="Q29" s="137"/>
      <c r="R29" s="137"/>
      <c r="S29" s="137"/>
      <c r="T29" s="175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70">
        <f>SUM(F19:F28)</f>
        <v>0</v>
      </c>
      <c r="G30" s="140">
        <f t="shared" si="4"/>
        <v>0</v>
      </c>
      <c r="H30" s="140">
        <f>SUM(H19:H28)</f>
        <v>0</v>
      </c>
      <c r="I30" s="14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7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7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5</v>
      </c>
      <c r="D31" s="345">
        <f t="shared" ref="D31:M31" si="5">WEEKDAY(D32)</f>
        <v>6</v>
      </c>
      <c r="E31" s="345">
        <f t="shared" si="5"/>
        <v>7</v>
      </c>
      <c r="F31" s="345">
        <f t="shared" si="5"/>
        <v>1</v>
      </c>
      <c r="G31" s="345">
        <f t="shared" si="5"/>
        <v>2</v>
      </c>
      <c r="H31" s="345">
        <f t="shared" si="5"/>
        <v>3</v>
      </c>
      <c r="I31" s="345">
        <f t="shared" si="5"/>
        <v>4</v>
      </c>
      <c r="J31" s="345">
        <f t="shared" si="5"/>
        <v>5</v>
      </c>
      <c r="K31" s="345">
        <f t="shared" si="5"/>
        <v>6</v>
      </c>
      <c r="L31" s="345">
        <f t="shared" si="5"/>
        <v>7</v>
      </c>
      <c r="M31" s="345">
        <f t="shared" si="5"/>
        <v>1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44490</v>
      </c>
      <c r="D32" s="346">
        <f>C32+1</f>
        <v>44491</v>
      </c>
      <c r="E32" s="346">
        <f t="shared" ref="E32:M32" si="6">D32+1</f>
        <v>44492</v>
      </c>
      <c r="F32" s="346">
        <f t="shared" si="6"/>
        <v>44493</v>
      </c>
      <c r="G32" s="346">
        <f t="shared" si="6"/>
        <v>44494</v>
      </c>
      <c r="H32" s="346">
        <f t="shared" si="6"/>
        <v>44495</v>
      </c>
      <c r="I32" s="346">
        <f t="shared" si="6"/>
        <v>44496</v>
      </c>
      <c r="J32" s="346">
        <f t="shared" si="6"/>
        <v>44497</v>
      </c>
      <c r="K32" s="346">
        <f t="shared" si="6"/>
        <v>44498</v>
      </c>
      <c r="L32" s="346">
        <f t="shared" si="6"/>
        <v>44499</v>
      </c>
      <c r="M32" s="347">
        <f t="shared" si="6"/>
        <v>44500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44490</v>
      </c>
      <c r="D33" s="348">
        <f t="shared" ref="D33:M33" si="7">D32</f>
        <v>44491</v>
      </c>
      <c r="E33" s="348">
        <f t="shared" si="7"/>
        <v>44492</v>
      </c>
      <c r="F33" s="348">
        <f t="shared" si="7"/>
        <v>44493</v>
      </c>
      <c r="G33" s="348">
        <f t="shared" si="7"/>
        <v>44494</v>
      </c>
      <c r="H33" s="348">
        <f t="shared" si="7"/>
        <v>44495</v>
      </c>
      <c r="I33" s="348">
        <f t="shared" si="7"/>
        <v>44496</v>
      </c>
      <c r="J33" s="348">
        <f t="shared" si="7"/>
        <v>44497</v>
      </c>
      <c r="K33" s="348">
        <f t="shared" si="7"/>
        <v>44498</v>
      </c>
      <c r="L33" s="348">
        <f t="shared" si="7"/>
        <v>44499</v>
      </c>
      <c r="M33" s="349">
        <f t="shared" si="7"/>
        <v>44500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149"/>
      <c r="D34" s="149"/>
      <c r="E34" s="149"/>
      <c r="F34" s="355"/>
      <c r="G34" s="168"/>
      <c r="H34" s="149"/>
      <c r="I34" s="149"/>
      <c r="J34" s="149"/>
      <c r="K34" s="149"/>
      <c r="L34" s="150"/>
      <c r="M34" s="15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69"/>
      <c r="H35" s="145"/>
      <c r="I35" s="145"/>
      <c r="J35" s="145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68"/>
      <c r="H36" s="149"/>
      <c r="I36" s="149"/>
      <c r="J36" s="149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69"/>
      <c r="H37" s="145"/>
      <c r="I37" s="145"/>
      <c r="J37" s="145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68"/>
      <c r="H38" s="149"/>
      <c r="I38" s="149"/>
      <c r="J38" s="149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69"/>
      <c r="H39" s="145"/>
      <c r="I39" s="145"/>
      <c r="J39" s="145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68"/>
      <c r="H40" s="149"/>
      <c r="I40" s="149"/>
      <c r="J40" s="149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69"/>
      <c r="H41" s="145"/>
      <c r="I41" s="145"/>
      <c r="J41" s="145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68"/>
      <c r="H42" s="149"/>
      <c r="I42" s="149"/>
      <c r="J42" s="149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69"/>
      <c r="H43" s="145"/>
      <c r="I43" s="145"/>
      <c r="J43" s="145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1"/>
      <c r="H44" s="272"/>
      <c r="I44" s="272"/>
      <c r="J44" s="272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70">
        <f t="shared" si="14"/>
        <v>0</v>
      </c>
      <c r="H45" s="140">
        <f t="shared" si="14"/>
        <v>0</v>
      </c>
      <c r="I45" s="140">
        <f>SUM(I34:I43)</f>
        <v>0</v>
      </c>
      <c r="J45" s="140">
        <f t="shared" si="14"/>
        <v>0</v>
      </c>
      <c r="K45" s="140">
        <f>SUM(K34:K43)</f>
        <v>0</v>
      </c>
      <c r="L45" s="140">
        <f t="shared" si="14"/>
        <v>0</v>
      </c>
      <c r="M45" s="141">
        <f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5">SUM(S34:S43)</f>
        <v>0</v>
      </c>
      <c r="T45" s="255">
        <f t="shared" si="15"/>
        <v>0</v>
      </c>
      <c r="U45" s="255">
        <f t="shared" si="15"/>
        <v>0</v>
      </c>
      <c r="V45" s="256">
        <f t="shared" si="15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13:V13"/>
    <mergeCell ref="T7:V7"/>
    <mergeCell ref="T9:V9"/>
    <mergeCell ref="T10:V10"/>
    <mergeCell ref="T11:V11"/>
    <mergeCell ref="T12:V12"/>
  </mergeCells>
  <phoneticPr fontId="1"/>
  <conditionalFormatting sqref="K15 K19:K20 K29">
    <cfRule type="expression" dxfId="126" priority="41">
      <formula>#REF!="浪費"</formula>
    </cfRule>
    <cfRule type="expression" dxfId="125" priority="42">
      <formula>#REF!="投資"</formula>
    </cfRule>
    <cfRule type="expression" dxfId="124" priority="43">
      <formula>#REF!="不明"</formula>
    </cfRule>
  </conditionalFormatting>
  <conditionalFormatting sqref="J15 J19:J20 J29 J46:J137">
    <cfRule type="expression" dxfId="123" priority="38">
      <formula>#REF!="浪費"</formula>
    </cfRule>
    <cfRule type="expression" dxfId="122" priority="39">
      <formula>#REF!="投資"</formula>
    </cfRule>
    <cfRule type="expression" dxfId="121" priority="40">
      <formula>#REF!="不明"</formula>
    </cfRule>
  </conditionalFormatting>
  <conditionalFormatting sqref="C30">
    <cfRule type="cellIs" dxfId="120" priority="37" operator="equal">
      <formula>0</formula>
    </cfRule>
  </conditionalFormatting>
  <conditionalFormatting sqref="C30:Q30">
    <cfRule type="cellIs" dxfId="119" priority="36" operator="equal">
      <formula>0</formula>
    </cfRule>
  </conditionalFormatting>
  <conditionalFormatting sqref="C45:M45">
    <cfRule type="cellIs" dxfId="118" priority="35" operator="equal">
      <formula>0</formula>
    </cfRule>
  </conditionalFormatting>
  <conditionalFormatting sqref="R30:T30">
    <cfRule type="cellIs" dxfId="117" priority="34" operator="equal">
      <formula>0</formula>
    </cfRule>
  </conditionalFormatting>
  <conditionalFormatting sqref="U30:V30">
    <cfRule type="cellIs" dxfId="116" priority="33" operator="equal">
      <formula>0</formula>
    </cfRule>
  </conditionalFormatting>
  <conditionalFormatting sqref="K21:K28">
    <cfRule type="expression" dxfId="115" priority="30">
      <formula>#REF!="浪費"</formula>
    </cfRule>
    <cfRule type="expression" dxfId="114" priority="31">
      <formula>#REF!="投資"</formula>
    </cfRule>
    <cfRule type="expression" dxfId="113" priority="32">
      <formula>#REF!="不明"</formula>
    </cfRule>
  </conditionalFormatting>
  <conditionalFormatting sqref="J21:J28">
    <cfRule type="expression" dxfId="112" priority="27">
      <formula>#REF!="浪費"</formula>
    </cfRule>
    <cfRule type="expression" dxfId="111" priority="28">
      <formula>#REF!="投資"</formula>
    </cfRule>
    <cfRule type="expression" dxfId="110" priority="29">
      <formula>#REF!="不明"</formula>
    </cfRule>
  </conditionalFormatting>
  <conditionalFormatting sqref="K34:K43">
    <cfRule type="expression" dxfId="109" priority="24">
      <formula>#REF!="浪費"</formula>
    </cfRule>
    <cfRule type="expression" dxfId="108" priority="25">
      <formula>#REF!="投資"</formula>
    </cfRule>
    <cfRule type="expression" dxfId="107" priority="26">
      <formula>#REF!="不明"</formula>
    </cfRule>
  </conditionalFormatting>
  <conditionalFormatting sqref="J34:J43">
    <cfRule type="expression" dxfId="106" priority="21">
      <formula>#REF!="浪費"</formula>
    </cfRule>
    <cfRule type="expression" dxfId="105" priority="22">
      <formula>#REF!="投資"</formula>
    </cfRule>
    <cfRule type="expression" dxfId="104" priority="23">
      <formula>#REF!="不明"</formula>
    </cfRule>
  </conditionalFormatting>
  <conditionalFormatting sqref="K44">
    <cfRule type="expression" dxfId="103" priority="18">
      <formula>#REF!="浪費"</formula>
    </cfRule>
    <cfRule type="expression" dxfId="102" priority="19">
      <formula>#REF!="投資"</formula>
    </cfRule>
    <cfRule type="expression" dxfId="101" priority="20">
      <formula>#REF!="不明"</formula>
    </cfRule>
  </conditionalFormatting>
  <conditionalFormatting sqref="J44">
    <cfRule type="expression" dxfId="100" priority="15">
      <formula>#REF!="浪費"</formula>
    </cfRule>
    <cfRule type="expression" dxfId="99" priority="16">
      <formula>#REF!="投資"</formula>
    </cfRule>
    <cfRule type="expression" dxfId="98" priority="17">
      <formula>#REF!="不明"</formula>
    </cfRule>
  </conditionalFormatting>
  <conditionalFormatting sqref="C30:V30 C45:M45">
    <cfRule type="cellIs" dxfId="97" priority="13" operator="equal">
      <formula>0</formula>
    </cfRule>
  </conditionalFormatting>
  <conditionalFormatting sqref="E14 H14 J14 L14 N14 Q14 T3:V3 T7:V7 T10:V10 T13:V13">
    <cfRule type="cellIs" dxfId="96" priority="12" operator="equal">
      <formula>0</formula>
    </cfRule>
  </conditionalFormatting>
  <conditionalFormatting sqref="C17:V18">
    <cfRule type="expression" dxfId="95" priority="9">
      <formula>C$16=1</formula>
    </cfRule>
    <cfRule type="expression" dxfId="94" priority="10">
      <formula>C$16=7</formula>
    </cfRule>
    <cfRule type="expression" dxfId="93" priority="11">
      <formula>COUNTIF(祝日,C$17)=1</formula>
    </cfRule>
  </conditionalFormatting>
  <conditionalFormatting sqref="C32:M33">
    <cfRule type="expression" dxfId="92" priority="6">
      <formula>C$31=7</formula>
    </cfRule>
    <cfRule type="expression" dxfId="91" priority="7">
      <formula>C$31=1</formula>
    </cfRule>
    <cfRule type="expression" dxfId="90" priority="8">
      <formula>COUNTIF(祝日,C$32)=1</formula>
    </cfRule>
  </conditionalFormatting>
  <conditionalFormatting sqref="R4:R14">
    <cfRule type="cellIs" dxfId="89" priority="3" operator="equal">
      <formula>0</formula>
    </cfRule>
  </conditionalFormatting>
  <conditionalFormatting sqref="Q44:V45">
    <cfRule type="cellIs" dxfId="88" priority="2" operator="equal">
      <formula>0</formula>
    </cfRule>
  </conditionalFormatting>
  <conditionalFormatting sqref="Q34:V43">
    <cfRule type="cellIs" dxfId="87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B5F9-B698-4F62-9F7D-26A18BD0E939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特別費!N66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11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2</v>
      </c>
      <c r="D16" s="345">
        <f t="shared" ref="D16:V16" si="1">WEEKDAY(D17)</f>
        <v>3</v>
      </c>
      <c r="E16" s="345">
        <f t="shared" si="1"/>
        <v>4</v>
      </c>
      <c r="F16" s="345">
        <f t="shared" si="1"/>
        <v>5</v>
      </c>
      <c r="G16" s="345">
        <f t="shared" si="1"/>
        <v>6</v>
      </c>
      <c r="H16" s="345">
        <f t="shared" si="1"/>
        <v>7</v>
      </c>
      <c r="I16" s="345">
        <f t="shared" si="1"/>
        <v>1</v>
      </c>
      <c r="J16" s="345">
        <f t="shared" si="1"/>
        <v>2</v>
      </c>
      <c r="K16" s="345">
        <f t="shared" si="1"/>
        <v>3</v>
      </c>
      <c r="L16" s="345">
        <f t="shared" si="1"/>
        <v>4</v>
      </c>
      <c r="M16" s="345">
        <f t="shared" si="1"/>
        <v>5</v>
      </c>
      <c r="N16" s="345">
        <f t="shared" si="1"/>
        <v>6</v>
      </c>
      <c r="O16" s="345">
        <f t="shared" si="1"/>
        <v>7</v>
      </c>
      <c r="P16" s="345">
        <f t="shared" si="1"/>
        <v>1</v>
      </c>
      <c r="Q16" s="345">
        <f t="shared" si="1"/>
        <v>2</v>
      </c>
      <c r="R16" s="345">
        <f t="shared" si="1"/>
        <v>3</v>
      </c>
      <c r="S16" s="345">
        <f t="shared" si="1"/>
        <v>4</v>
      </c>
      <c r="T16" s="345">
        <f t="shared" si="1"/>
        <v>5</v>
      </c>
      <c r="U16" s="345">
        <f t="shared" si="1"/>
        <v>6</v>
      </c>
      <c r="V16" s="345">
        <f t="shared" si="1"/>
        <v>7</v>
      </c>
    </row>
    <row r="17" spans="1:34" s="128" customFormat="1" ht="22" thickTop="1">
      <c r="A17" s="133"/>
      <c r="B17" s="183" t="s">
        <v>127</v>
      </c>
      <c r="C17" s="346">
        <f>DATE(B14,C14,環境!L5)</f>
        <v>44501</v>
      </c>
      <c r="D17" s="346">
        <f>C17+1</f>
        <v>44502</v>
      </c>
      <c r="E17" s="346">
        <f>D17+1</f>
        <v>44503</v>
      </c>
      <c r="F17" s="346">
        <f t="shared" ref="F17:V17" si="2">E17+1</f>
        <v>44504</v>
      </c>
      <c r="G17" s="346">
        <f t="shared" si="2"/>
        <v>44505</v>
      </c>
      <c r="H17" s="346">
        <f t="shared" si="2"/>
        <v>44506</v>
      </c>
      <c r="I17" s="346">
        <f t="shared" si="2"/>
        <v>44507</v>
      </c>
      <c r="J17" s="346">
        <f t="shared" si="2"/>
        <v>44508</v>
      </c>
      <c r="K17" s="346">
        <f t="shared" si="2"/>
        <v>44509</v>
      </c>
      <c r="L17" s="346">
        <f t="shared" si="2"/>
        <v>44510</v>
      </c>
      <c r="M17" s="346">
        <f t="shared" si="2"/>
        <v>44511</v>
      </c>
      <c r="N17" s="346">
        <f t="shared" si="2"/>
        <v>44512</v>
      </c>
      <c r="O17" s="346">
        <f t="shared" si="2"/>
        <v>44513</v>
      </c>
      <c r="P17" s="346">
        <f t="shared" si="2"/>
        <v>44514</v>
      </c>
      <c r="Q17" s="346">
        <f t="shared" si="2"/>
        <v>44515</v>
      </c>
      <c r="R17" s="346">
        <f t="shared" si="2"/>
        <v>44516</v>
      </c>
      <c r="S17" s="346">
        <f t="shared" si="2"/>
        <v>44517</v>
      </c>
      <c r="T17" s="346">
        <f t="shared" si="2"/>
        <v>44518</v>
      </c>
      <c r="U17" s="346">
        <f t="shared" si="2"/>
        <v>44519</v>
      </c>
      <c r="V17" s="347">
        <f t="shared" si="2"/>
        <v>44520</v>
      </c>
    </row>
    <row r="18" spans="1:34" s="128" customFormat="1" ht="19" thickBot="1">
      <c r="A18" s="133"/>
      <c r="B18" s="179" t="s">
        <v>119</v>
      </c>
      <c r="C18" s="348">
        <f>C17</f>
        <v>44501</v>
      </c>
      <c r="D18" s="348">
        <f t="shared" ref="D18:V18" si="3">D17</f>
        <v>44502</v>
      </c>
      <c r="E18" s="348">
        <f t="shared" si="3"/>
        <v>44503</v>
      </c>
      <c r="F18" s="348">
        <f t="shared" si="3"/>
        <v>44504</v>
      </c>
      <c r="G18" s="348">
        <f t="shared" si="3"/>
        <v>44505</v>
      </c>
      <c r="H18" s="348">
        <f t="shared" si="3"/>
        <v>44506</v>
      </c>
      <c r="I18" s="348">
        <f t="shared" si="3"/>
        <v>44507</v>
      </c>
      <c r="J18" s="348">
        <f t="shared" si="3"/>
        <v>44508</v>
      </c>
      <c r="K18" s="348">
        <f t="shared" si="3"/>
        <v>44509</v>
      </c>
      <c r="L18" s="348">
        <f t="shared" si="3"/>
        <v>44510</v>
      </c>
      <c r="M18" s="348">
        <f t="shared" si="3"/>
        <v>44511</v>
      </c>
      <c r="N18" s="348">
        <f t="shared" si="3"/>
        <v>44512</v>
      </c>
      <c r="O18" s="348">
        <f t="shared" si="3"/>
        <v>44513</v>
      </c>
      <c r="P18" s="348">
        <f t="shared" si="3"/>
        <v>44514</v>
      </c>
      <c r="Q18" s="348">
        <f t="shared" si="3"/>
        <v>44515</v>
      </c>
      <c r="R18" s="348">
        <f t="shared" si="3"/>
        <v>44516</v>
      </c>
      <c r="S18" s="348">
        <f t="shared" si="3"/>
        <v>44517</v>
      </c>
      <c r="T18" s="348">
        <f t="shared" si="3"/>
        <v>44518</v>
      </c>
      <c r="U18" s="348">
        <f t="shared" si="3"/>
        <v>44519</v>
      </c>
      <c r="V18" s="349">
        <f t="shared" si="3"/>
        <v>44520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149"/>
      <c r="H19" s="149"/>
      <c r="I19" s="355"/>
      <c r="J19" s="168"/>
      <c r="K19" s="149"/>
      <c r="L19" s="150"/>
      <c r="M19" s="150"/>
      <c r="N19" s="150"/>
      <c r="O19" s="150"/>
      <c r="P19" s="356"/>
      <c r="Q19" s="173"/>
      <c r="R19" s="150"/>
      <c r="S19" s="150"/>
      <c r="T19" s="150"/>
      <c r="U19" s="150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45"/>
      <c r="I20" s="145"/>
      <c r="J20" s="169"/>
      <c r="K20" s="145"/>
      <c r="L20" s="146"/>
      <c r="M20" s="146"/>
      <c r="N20" s="146"/>
      <c r="O20" s="146"/>
      <c r="P20" s="146"/>
      <c r="Q20" s="174"/>
      <c r="R20" s="146"/>
      <c r="S20" s="146"/>
      <c r="T20" s="146"/>
      <c r="U20" s="146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49"/>
      <c r="I21" s="149"/>
      <c r="J21" s="168"/>
      <c r="K21" s="149"/>
      <c r="L21" s="150"/>
      <c r="M21" s="150"/>
      <c r="N21" s="150"/>
      <c r="O21" s="150"/>
      <c r="P21" s="150"/>
      <c r="Q21" s="173"/>
      <c r="R21" s="150"/>
      <c r="S21" s="150"/>
      <c r="T21" s="150"/>
      <c r="U21" s="150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45"/>
      <c r="I22" s="145"/>
      <c r="J22" s="169"/>
      <c r="K22" s="145"/>
      <c r="L22" s="146"/>
      <c r="M22" s="146"/>
      <c r="N22" s="146"/>
      <c r="O22" s="146"/>
      <c r="P22" s="146"/>
      <c r="Q22" s="174"/>
      <c r="R22" s="146"/>
      <c r="S22" s="146"/>
      <c r="T22" s="146"/>
      <c r="U22" s="146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49"/>
      <c r="I23" s="149"/>
      <c r="J23" s="168"/>
      <c r="K23" s="149"/>
      <c r="L23" s="150"/>
      <c r="M23" s="150"/>
      <c r="N23" s="150"/>
      <c r="O23" s="150"/>
      <c r="P23" s="150"/>
      <c r="Q23" s="173"/>
      <c r="R23" s="150"/>
      <c r="S23" s="150"/>
      <c r="T23" s="150"/>
      <c r="U23" s="150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45"/>
      <c r="I24" s="145"/>
      <c r="J24" s="169"/>
      <c r="K24" s="145"/>
      <c r="L24" s="146"/>
      <c r="M24" s="146"/>
      <c r="N24" s="146"/>
      <c r="O24" s="146"/>
      <c r="P24" s="146"/>
      <c r="Q24" s="174"/>
      <c r="R24" s="146"/>
      <c r="S24" s="146"/>
      <c r="T24" s="146"/>
      <c r="U24" s="146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49"/>
      <c r="I25" s="149"/>
      <c r="J25" s="168"/>
      <c r="K25" s="149"/>
      <c r="L25" s="150"/>
      <c r="M25" s="150"/>
      <c r="N25" s="150"/>
      <c r="O25" s="150"/>
      <c r="P25" s="150"/>
      <c r="Q25" s="173"/>
      <c r="R25" s="150"/>
      <c r="S25" s="150"/>
      <c r="T25" s="150"/>
      <c r="U25" s="150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45"/>
      <c r="I26" s="145"/>
      <c r="J26" s="169"/>
      <c r="K26" s="145"/>
      <c r="L26" s="146"/>
      <c r="M26" s="146"/>
      <c r="N26" s="146"/>
      <c r="O26" s="146"/>
      <c r="P26" s="146"/>
      <c r="Q26" s="174"/>
      <c r="R26" s="146"/>
      <c r="S26" s="146"/>
      <c r="T26" s="146"/>
      <c r="U26" s="146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49"/>
      <c r="I27" s="149"/>
      <c r="J27" s="168"/>
      <c r="K27" s="149"/>
      <c r="L27" s="150"/>
      <c r="M27" s="150"/>
      <c r="N27" s="150"/>
      <c r="O27" s="150"/>
      <c r="P27" s="150"/>
      <c r="Q27" s="173"/>
      <c r="R27" s="150"/>
      <c r="S27" s="150"/>
      <c r="T27" s="150"/>
      <c r="U27" s="150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45"/>
      <c r="I28" s="145"/>
      <c r="J28" s="169"/>
      <c r="K28" s="145"/>
      <c r="L28" s="146"/>
      <c r="M28" s="146"/>
      <c r="N28" s="146"/>
      <c r="O28" s="146"/>
      <c r="P28" s="146"/>
      <c r="Q28" s="174"/>
      <c r="R28" s="146"/>
      <c r="S28" s="146"/>
      <c r="T28" s="146"/>
      <c r="U28" s="146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36"/>
      <c r="I29" s="136"/>
      <c r="J29" s="188"/>
      <c r="K29" s="136"/>
      <c r="L29" s="137"/>
      <c r="M29" s="137"/>
      <c r="N29" s="137"/>
      <c r="O29" s="137"/>
      <c r="P29" s="137"/>
      <c r="Q29" s="175"/>
      <c r="R29" s="137"/>
      <c r="S29" s="137"/>
      <c r="T29" s="137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40">
        <f>SUM(H19:H28)</f>
        <v>0</v>
      </c>
      <c r="I30" s="140">
        <f t="shared" si="4"/>
        <v>0</v>
      </c>
      <c r="J30" s="17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7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1</v>
      </c>
      <c r="D31" s="345">
        <f t="shared" ref="D31:M31" si="5">WEEKDAY(D32)</f>
        <v>2</v>
      </c>
      <c r="E31" s="345">
        <f t="shared" si="5"/>
        <v>3</v>
      </c>
      <c r="F31" s="345">
        <f t="shared" si="5"/>
        <v>4</v>
      </c>
      <c r="G31" s="345">
        <f t="shared" si="5"/>
        <v>5</v>
      </c>
      <c r="H31" s="345">
        <f t="shared" si="5"/>
        <v>6</v>
      </c>
      <c r="I31" s="345">
        <f t="shared" si="5"/>
        <v>7</v>
      </c>
      <c r="J31" s="345">
        <f t="shared" si="5"/>
        <v>1</v>
      </c>
      <c r="K31" s="345">
        <f t="shared" si="5"/>
        <v>2</v>
      </c>
      <c r="L31" s="345">
        <f t="shared" si="5"/>
        <v>3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44521</v>
      </c>
      <c r="D32" s="346">
        <f>C32+1</f>
        <v>44522</v>
      </c>
      <c r="E32" s="346">
        <f t="shared" ref="E32:L32" si="6">D32+1</f>
        <v>44523</v>
      </c>
      <c r="F32" s="346">
        <f t="shared" si="6"/>
        <v>44524</v>
      </c>
      <c r="G32" s="346">
        <f t="shared" si="6"/>
        <v>44525</v>
      </c>
      <c r="H32" s="346">
        <f t="shared" si="6"/>
        <v>44526</v>
      </c>
      <c r="I32" s="346">
        <f t="shared" si="6"/>
        <v>44527</v>
      </c>
      <c r="J32" s="346">
        <f t="shared" si="6"/>
        <v>44528</v>
      </c>
      <c r="K32" s="346">
        <f t="shared" si="6"/>
        <v>44529</v>
      </c>
      <c r="L32" s="346">
        <f t="shared" si="6"/>
        <v>44530</v>
      </c>
      <c r="M32" s="347"/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customHeight="1" thickBot="1">
      <c r="B33" s="196" t="s">
        <v>119</v>
      </c>
      <c r="C33" s="348">
        <f>C32</f>
        <v>44521</v>
      </c>
      <c r="D33" s="348">
        <f t="shared" ref="D33:L33" si="7">D32</f>
        <v>44522</v>
      </c>
      <c r="E33" s="348">
        <f t="shared" si="7"/>
        <v>44523</v>
      </c>
      <c r="F33" s="348">
        <f t="shared" si="7"/>
        <v>44524</v>
      </c>
      <c r="G33" s="348">
        <f t="shared" si="7"/>
        <v>44525</v>
      </c>
      <c r="H33" s="348">
        <f t="shared" si="7"/>
        <v>44526</v>
      </c>
      <c r="I33" s="348">
        <f t="shared" si="7"/>
        <v>44527</v>
      </c>
      <c r="J33" s="348">
        <f t="shared" si="7"/>
        <v>44528</v>
      </c>
      <c r="K33" s="348">
        <f t="shared" si="7"/>
        <v>44529</v>
      </c>
      <c r="L33" s="348">
        <f t="shared" si="7"/>
        <v>44530</v>
      </c>
      <c r="M33" s="349"/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DAY(K32)&amp;"-"&amp;DAY(L32)&amp;"日"</f>
        <v>29-30日</v>
      </c>
      <c r="V33" s="184" t="str">
        <f>DAY(C17)&amp;"-"&amp;DAY(L32)&amp;"日"</f>
        <v>1-30日</v>
      </c>
    </row>
    <row r="34" spans="2:22" ht="20" thickTop="1">
      <c r="B34" s="148" t="str">
        <f>環境!J5</f>
        <v>食費</v>
      </c>
      <c r="C34" s="355"/>
      <c r="D34" s="168"/>
      <c r="E34" s="149"/>
      <c r="F34" s="149"/>
      <c r="G34" s="149"/>
      <c r="H34" s="149"/>
      <c r="I34" s="149"/>
      <c r="J34" s="355"/>
      <c r="K34" s="362"/>
      <c r="L34" s="355"/>
      <c r="M34" s="357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SUM(K34:L34)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69"/>
      <c r="E35" s="145"/>
      <c r="F35" s="145"/>
      <c r="G35" s="145"/>
      <c r="H35" s="145"/>
      <c r="I35" s="145"/>
      <c r="J35" s="145"/>
      <c r="K35" s="363"/>
      <c r="L35" s="145"/>
      <c r="M35" s="358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 t="shared" ref="T35:T43" si="11">SUM(D35:J35)</f>
        <v>0</v>
      </c>
      <c r="U35" s="145">
        <f>SUM(K35:L35)</f>
        <v>0</v>
      </c>
      <c r="V35" s="153">
        <f t="shared" ref="V35:V43" si="12">SUM(Q35:U35)</f>
        <v>0</v>
      </c>
    </row>
    <row r="36" spans="2:22" ht="19">
      <c r="B36" s="148">
        <f>環境!J7</f>
        <v>0</v>
      </c>
      <c r="C36" s="149"/>
      <c r="D36" s="168"/>
      <c r="E36" s="149"/>
      <c r="F36" s="149"/>
      <c r="G36" s="149"/>
      <c r="H36" s="149"/>
      <c r="I36" s="149"/>
      <c r="J36" s="149"/>
      <c r="K36" s="362"/>
      <c r="L36" s="149"/>
      <c r="M36" s="359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si="11"/>
        <v>0</v>
      </c>
      <c r="U36" s="135">
        <f t="shared" ref="U36:U43" si="13">SUM(K36:L36)</f>
        <v>0</v>
      </c>
      <c r="V36" s="152">
        <f t="shared" si="12"/>
        <v>0</v>
      </c>
    </row>
    <row r="37" spans="2:22" ht="19">
      <c r="B37" s="134">
        <f>環境!J8</f>
        <v>0</v>
      </c>
      <c r="C37" s="145"/>
      <c r="D37" s="169"/>
      <c r="E37" s="145"/>
      <c r="F37" s="145"/>
      <c r="G37" s="145"/>
      <c r="H37" s="145"/>
      <c r="I37" s="145"/>
      <c r="J37" s="145"/>
      <c r="K37" s="363"/>
      <c r="L37" s="145"/>
      <c r="M37" s="358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145">
        <f t="shared" si="13"/>
        <v>0</v>
      </c>
      <c r="V37" s="153">
        <f t="shared" si="12"/>
        <v>0</v>
      </c>
    </row>
    <row r="38" spans="2:22" ht="19">
      <c r="B38" s="148">
        <f>環境!J9</f>
        <v>0</v>
      </c>
      <c r="C38" s="149"/>
      <c r="D38" s="168"/>
      <c r="E38" s="149"/>
      <c r="F38" s="149"/>
      <c r="G38" s="149"/>
      <c r="H38" s="149"/>
      <c r="I38" s="149"/>
      <c r="J38" s="149"/>
      <c r="K38" s="362"/>
      <c r="L38" s="149"/>
      <c r="M38" s="359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35">
        <f t="shared" si="13"/>
        <v>0</v>
      </c>
      <c r="V38" s="152">
        <f t="shared" si="12"/>
        <v>0</v>
      </c>
    </row>
    <row r="39" spans="2:22" ht="19">
      <c r="B39" s="134">
        <f>環境!J10</f>
        <v>0</v>
      </c>
      <c r="C39" s="145"/>
      <c r="D39" s="169"/>
      <c r="E39" s="145"/>
      <c r="F39" s="145"/>
      <c r="G39" s="145"/>
      <c r="H39" s="145"/>
      <c r="I39" s="145"/>
      <c r="J39" s="145"/>
      <c r="K39" s="363"/>
      <c r="L39" s="145"/>
      <c r="M39" s="358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145">
        <f t="shared" si="13"/>
        <v>0</v>
      </c>
      <c r="V39" s="153">
        <f t="shared" si="12"/>
        <v>0</v>
      </c>
    </row>
    <row r="40" spans="2:22" ht="19">
      <c r="B40" s="148">
        <f>環境!J11</f>
        <v>0</v>
      </c>
      <c r="C40" s="149"/>
      <c r="D40" s="168"/>
      <c r="E40" s="149"/>
      <c r="F40" s="149"/>
      <c r="G40" s="149"/>
      <c r="H40" s="149"/>
      <c r="I40" s="149"/>
      <c r="J40" s="149"/>
      <c r="K40" s="362"/>
      <c r="L40" s="149"/>
      <c r="M40" s="359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35">
        <f t="shared" si="13"/>
        <v>0</v>
      </c>
      <c r="V40" s="152">
        <f t="shared" si="12"/>
        <v>0</v>
      </c>
    </row>
    <row r="41" spans="2:22" ht="19">
      <c r="B41" s="134">
        <f>環境!J12</f>
        <v>0</v>
      </c>
      <c r="C41" s="145"/>
      <c r="D41" s="169"/>
      <c r="E41" s="145"/>
      <c r="F41" s="145"/>
      <c r="G41" s="145"/>
      <c r="H41" s="145"/>
      <c r="I41" s="145"/>
      <c r="J41" s="145"/>
      <c r="K41" s="363"/>
      <c r="L41" s="145"/>
      <c r="M41" s="358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145">
        <f t="shared" si="13"/>
        <v>0</v>
      </c>
      <c r="V41" s="153">
        <f t="shared" si="12"/>
        <v>0</v>
      </c>
    </row>
    <row r="42" spans="2:22" ht="19">
      <c r="B42" s="148">
        <f>環境!J13</f>
        <v>0</v>
      </c>
      <c r="C42" s="149"/>
      <c r="D42" s="168"/>
      <c r="E42" s="149"/>
      <c r="F42" s="149"/>
      <c r="G42" s="149"/>
      <c r="H42" s="149"/>
      <c r="I42" s="149"/>
      <c r="J42" s="149"/>
      <c r="K42" s="362"/>
      <c r="L42" s="149"/>
      <c r="M42" s="359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35">
        <f t="shared" si="13"/>
        <v>0</v>
      </c>
      <c r="V42" s="152">
        <f t="shared" si="12"/>
        <v>0</v>
      </c>
    </row>
    <row r="43" spans="2:22" ht="19">
      <c r="B43" s="134">
        <f>環境!J14</f>
        <v>0</v>
      </c>
      <c r="C43" s="145"/>
      <c r="D43" s="169"/>
      <c r="E43" s="145"/>
      <c r="F43" s="145"/>
      <c r="G43" s="145"/>
      <c r="H43" s="145"/>
      <c r="I43" s="145"/>
      <c r="J43" s="145"/>
      <c r="K43" s="363"/>
      <c r="L43" s="145"/>
      <c r="M43" s="358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145">
        <f t="shared" si="13"/>
        <v>0</v>
      </c>
      <c r="V43" s="153">
        <f t="shared" si="12"/>
        <v>0</v>
      </c>
    </row>
    <row r="44" spans="2:22" s="275" customFormat="1" ht="19">
      <c r="B44" s="270" t="s">
        <v>94</v>
      </c>
      <c r="C44" s="272"/>
      <c r="D44" s="271"/>
      <c r="E44" s="272"/>
      <c r="F44" s="272"/>
      <c r="G44" s="272"/>
      <c r="H44" s="272"/>
      <c r="I44" s="272"/>
      <c r="J44" s="272"/>
      <c r="K44" s="364"/>
      <c r="L44" s="272"/>
      <c r="M44" s="360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154" t="s">
        <v>17</v>
      </c>
      <c r="C45" s="155">
        <f>SUM(C34:C43)</f>
        <v>0</v>
      </c>
      <c r="D45" s="178">
        <f t="shared" ref="D45:J45" si="14">SUM(D34:D43)</f>
        <v>0</v>
      </c>
      <c r="E45" s="155">
        <f>SUM(E34:E43)</f>
        <v>0</v>
      </c>
      <c r="F45" s="155">
        <f t="shared" si="14"/>
        <v>0</v>
      </c>
      <c r="G45" s="155">
        <f t="shared" si="14"/>
        <v>0</v>
      </c>
      <c r="H45" s="155">
        <f t="shared" si="14"/>
        <v>0</v>
      </c>
      <c r="I45" s="155">
        <f>SUM(I34:I43)</f>
        <v>0</v>
      </c>
      <c r="J45" s="155">
        <f t="shared" si="14"/>
        <v>0</v>
      </c>
      <c r="K45" s="365">
        <f t="shared" ref="K45:L45" si="15">SUM(K34:K43)</f>
        <v>0</v>
      </c>
      <c r="L45" s="140">
        <f t="shared" si="15"/>
        <v>0</v>
      </c>
      <c r="M45" s="141">
        <f t="shared" ref="M45" si="16"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7">SUM(S34:S43)</f>
        <v>0</v>
      </c>
      <c r="T45" s="255">
        <f t="shared" si="17"/>
        <v>0</v>
      </c>
      <c r="U45" s="255">
        <f t="shared" si="17"/>
        <v>0</v>
      </c>
      <c r="V45" s="256">
        <f t="shared" si="17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T13:V13"/>
    <mergeCell ref="P2:R2"/>
    <mergeCell ref="T2:V2"/>
    <mergeCell ref="T3:V3"/>
    <mergeCell ref="T6:V6"/>
    <mergeCell ref="T7:V7"/>
    <mergeCell ref="M2:N2"/>
    <mergeCell ref="T9:V9"/>
    <mergeCell ref="T10:V10"/>
    <mergeCell ref="T11:V11"/>
    <mergeCell ref="T12:V12"/>
  </mergeCells>
  <phoneticPr fontId="1"/>
  <conditionalFormatting sqref="K15">
    <cfRule type="expression" dxfId="86" priority="62">
      <formula>#REF!="浪費"</formula>
    </cfRule>
    <cfRule type="expression" dxfId="85" priority="63">
      <formula>#REF!="投資"</formula>
    </cfRule>
    <cfRule type="expression" dxfId="84" priority="64">
      <formula>#REF!="不明"</formula>
    </cfRule>
  </conditionalFormatting>
  <conditionalFormatting sqref="J15 J46:J137">
    <cfRule type="expression" dxfId="83" priority="59">
      <formula>#REF!="浪費"</formula>
    </cfRule>
    <cfRule type="expression" dxfId="82" priority="60">
      <formula>#REF!="投資"</formula>
    </cfRule>
    <cfRule type="expression" dxfId="81" priority="61">
      <formula>#REF!="不明"</formula>
    </cfRule>
  </conditionalFormatting>
  <conditionalFormatting sqref="K19:K20 K29">
    <cfRule type="expression" dxfId="80" priority="33">
      <formula>#REF!="浪費"</formula>
    </cfRule>
    <cfRule type="expression" dxfId="79" priority="34">
      <formula>#REF!="投資"</formula>
    </cfRule>
    <cfRule type="expression" dxfId="78" priority="35">
      <formula>#REF!="不明"</formula>
    </cfRule>
  </conditionalFormatting>
  <conditionalFormatting sqref="J19:J20 J29">
    <cfRule type="expression" dxfId="77" priority="30">
      <formula>#REF!="浪費"</formula>
    </cfRule>
    <cfRule type="expression" dxfId="76" priority="31">
      <formula>#REF!="投資"</formula>
    </cfRule>
    <cfRule type="expression" dxfId="75" priority="32">
      <formula>#REF!="不明"</formula>
    </cfRule>
  </conditionalFormatting>
  <conditionalFormatting sqref="C30">
    <cfRule type="cellIs" dxfId="74" priority="29" operator="equal">
      <formula>0</formula>
    </cfRule>
  </conditionalFormatting>
  <conditionalFormatting sqref="C30:Q30">
    <cfRule type="cellIs" dxfId="73" priority="28" operator="equal">
      <formula>0</formula>
    </cfRule>
  </conditionalFormatting>
  <conditionalFormatting sqref="C45:M45">
    <cfRule type="cellIs" dxfId="72" priority="27" operator="equal">
      <formula>0</formula>
    </cfRule>
  </conditionalFormatting>
  <conditionalFormatting sqref="R30:T30">
    <cfRule type="cellIs" dxfId="71" priority="26" operator="equal">
      <formula>0</formula>
    </cfRule>
  </conditionalFormatting>
  <conditionalFormatting sqref="U30:V30">
    <cfRule type="cellIs" dxfId="70" priority="25" operator="equal">
      <formula>0</formula>
    </cfRule>
  </conditionalFormatting>
  <conditionalFormatting sqref="K21:K28">
    <cfRule type="expression" dxfId="69" priority="22">
      <formula>#REF!="浪費"</formula>
    </cfRule>
    <cfRule type="expression" dxfId="68" priority="23">
      <formula>#REF!="投資"</formula>
    </cfRule>
    <cfRule type="expression" dxfId="67" priority="24">
      <formula>#REF!="不明"</formula>
    </cfRule>
  </conditionalFormatting>
  <conditionalFormatting sqref="J21:J28">
    <cfRule type="expression" dxfId="66" priority="19">
      <formula>#REF!="浪費"</formula>
    </cfRule>
    <cfRule type="expression" dxfId="65" priority="20">
      <formula>#REF!="投資"</formula>
    </cfRule>
    <cfRule type="expression" dxfId="64" priority="21">
      <formula>#REF!="不明"</formula>
    </cfRule>
  </conditionalFormatting>
  <conditionalFormatting sqref="J34:M43">
    <cfRule type="expression" dxfId="63" priority="16">
      <formula>#REF!="浪費"</formula>
    </cfRule>
    <cfRule type="expression" dxfId="62" priority="17">
      <formula>#REF!="投資"</formula>
    </cfRule>
    <cfRule type="expression" dxfId="61" priority="18">
      <formula>#REF!="不明"</formula>
    </cfRule>
  </conditionalFormatting>
  <conditionalFormatting sqref="J44:M44">
    <cfRule type="expression" dxfId="60" priority="13">
      <formula>#REF!="浪費"</formula>
    </cfRule>
    <cfRule type="expression" dxfId="59" priority="14">
      <formula>#REF!="投資"</formula>
    </cfRule>
    <cfRule type="expression" dxfId="58" priority="15">
      <formula>#REF!="不明"</formula>
    </cfRule>
  </conditionalFormatting>
  <conditionalFormatting sqref="C30:V30 C45:M45">
    <cfRule type="cellIs" dxfId="57" priority="11" operator="equal">
      <formula>0</formula>
    </cfRule>
  </conditionalFormatting>
  <conditionalFormatting sqref="E14 H14 J14 L14 N14 Q14 T3:V3 T7:V7 T10:V10 T13:V13">
    <cfRule type="cellIs" dxfId="56" priority="10" operator="equal">
      <formula>0</formula>
    </cfRule>
  </conditionalFormatting>
  <conditionalFormatting sqref="C17:V18">
    <cfRule type="expression" dxfId="55" priority="7">
      <formula>C$16=1</formula>
    </cfRule>
    <cfRule type="expression" dxfId="54" priority="8">
      <formula>C$16=7</formula>
    </cfRule>
    <cfRule type="expression" dxfId="53" priority="9">
      <formula>COUNTIF(祝日,C$17)=1</formula>
    </cfRule>
  </conditionalFormatting>
  <conditionalFormatting sqref="C32:M33">
    <cfRule type="expression" dxfId="52" priority="4">
      <formula>C$31=7</formula>
    </cfRule>
    <cfRule type="expression" dxfId="51" priority="5">
      <formula>C$31=1</formula>
    </cfRule>
    <cfRule type="expression" dxfId="50" priority="6">
      <formula>COUNTIF(祝日,C$32)=1</formula>
    </cfRule>
  </conditionalFormatting>
  <conditionalFormatting sqref="Q44:V45">
    <cfRule type="cellIs" dxfId="49" priority="3" operator="equal">
      <formula>0</formula>
    </cfRule>
  </conditionalFormatting>
  <conditionalFormatting sqref="Q34:V43">
    <cfRule type="cellIs" dxfId="48" priority="2" operator="equal">
      <formula>0</formula>
    </cfRule>
  </conditionalFormatting>
  <conditionalFormatting sqref="R4:R14">
    <cfRule type="cellIs" dxfId="47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52EE-BC02-40AF-BD19-DFD0527FD3D5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21" t="s">
        <v>37</v>
      </c>
      <c r="Q2" s="429"/>
      <c r="R2" s="422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特別費!N72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12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4</v>
      </c>
      <c r="D16" s="345">
        <f t="shared" ref="D16:V16" si="1">WEEKDAY(D17)</f>
        <v>5</v>
      </c>
      <c r="E16" s="345">
        <f t="shared" si="1"/>
        <v>6</v>
      </c>
      <c r="F16" s="345">
        <f t="shared" si="1"/>
        <v>7</v>
      </c>
      <c r="G16" s="345">
        <f t="shared" si="1"/>
        <v>1</v>
      </c>
      <c r="H16" s="345">
        <f t="shared" si="1"/>
        <v>2</v>
      </c>
      <c r="I16" s="345">
        <f t="shared" si="1"/>
        <v>3</v>
      </c>
      <c r="J16" s="345">
        <f t="shared" si="1"/>
        <v>4</v>
      </c>
      <c r="K16" s="345">
        <f t="shared" si="1"/>
        <v>5</v>
      </c>
      <c r="L16" s="345">
        <f t="shared" si="1"/>
        <v>6</v>
      </c>
      <c r="M16" s="345">
        <f t="shared" si="1"/>
        <v>7</v>
      </c>
      <c r="N16" s="345">
        <f t="shared" si="1"/>
        <v>1</v>
      </c>
      <c r="O16" s="345">
        <f t="shared" si="1"/>
        <v>2</v>
      </c>
      <c r="P16" s="345">
        <f t="shared" si="1"/>
        <v>3</v>
      </c>
      <c r="Q16" s="345">
        <f t="shared" si="1"/>
        <v>4</v>
      </c>
      <c r="R16" s="345">
        <f t="shared" si="1"/>
        <v>5</v>
      </c>
      <c r="S16" s="345">
        <f t="shared" si="1"/>
        <v>6</v>
      </c>
      <c r="T16" s="345">
        <f t="shared" si="1"/>
        <v>7</v>
      </c>
      <c r="U16" s="345">
        <f t="shared" si="1"/>
        <v>1</v>
      </c>
      <c r="V16" s="345">
        <f t="shared" si="1"/>
        <v>2</v>
      </c>
    </row>
    <row r="17" spans="1:34" s="128" customFormat="1" ht="22" thickTop="1">
      <c r="A17" s="133"/>
      <c r="B17" s="183" t="s">
        <v>127</v>
      </c>
      <c r="C17" s="346">
        <f>DATE(B14,C14,環境!L5)</f>
        <v>44531</v>
      </c>
      <c r="D17" s="346">
        <f>C17+1</f>
        <v>44532</v>
      </c>
      <c r="E17" s="346">
        <f>D17+1</f>
        <v>44533</v>
      </c>
      <c r="F17" s="346">
        <f t="shared" ref="F17:V17" si="2">E17+1</f>
        <v>44534</v>
      </c>
      <c r="G17" s="346">
        <f t="shared" si="2"/>
        <v>44535</v>
      </c>
      <c r="H17" s="346">
        <f t="shared" si="2"/>
        <v>44536</v>
      </c>
      <c r="I17" s="346">
        <f t="shared" si="2"/>
        <v>44537</v>
      </c>
      <c r="J17" s="346">
        <f t="shared" si="2"/>
        <v>44538</v>
      </c>
      <c r="K17" s="346">
        <f t="shared" si="2"/>
        <v>44539</v>
      </c>
      <c r="L17" s="346">
        <f t="shared" si="2"/>
        <v>44540</v>
      </c>
      <c r="M17" s="346">
        <f t="shared" si="2"/>
        <v>44541</v>
      </c>
      <c r="N17" s="346">
        <f t="shared" si="2"/>
        <v>44542</v>
      </c>
      <c r="O17" s="346">
        <f t="shared" si="2"/>
        <v>44543</v>
      </c>
      <c r="P17" s="346">
        <f t="shared" si="2"/>
        <v>44544</v>
      </c>
      <c r="Q17" s="346">
        <f t="shared" si="2"/>
        <v>44545</v>
      </c>
      <c r="R17" s="346">
        <f t="shared" si="2"/>
        <v>44546</v>
      </c>
      <c r="S17" s="346">
        <f t="shared" si="2"/>
        <v>44547</v>
      </c>
      <c r="T17" s="346">
        <f t="shared" si="2"/>
        <v>44548</v>
      </c>
      <c r="U17" s="346">
        <f t="shared" si="2"/>
        <v>44549</v>
      </c>
      <c r="V17" s="347">
        <f t="shared" si="2"/>
        <v>44550</v>
      </c>
    </row>
    <row r="18" spans="1:34" s="128" customFormat="1" ht="19" thickBot="1">
      <c r="A18" s="133"/>
      <c r="B18" s="179" t="s">
        <v>119</v>
      </c>
      <c r="C18" s="348">
        <f>C17</f>
        <v>44531</v>
      </c>
      <c r="D18" s="348">
        <f t="shared" ref="D18:V18" si="3">D17</f>
        <v>44532</v>
      </c>
      <c r="E18" s="348">
        <f t="shared" si="3"/>
        <v>44533</v>
      </c>
      <c r="F18" s="348">
        <f t="shared" si="3"/>
        <v>44534</v>
      </c>
      <c r="G18" s="348">
        <f t="shared" si="3"/>
        <v>44535</v>
      </c>
      <c r="H18" s="348">
        <f t="shared" si="3"/>
        <v>44536</v>
      </c>
      <c r="I18" s="348">
        <f t="shared" si="3"/>
        <v>44537</v>
      </c>
      <c r="J18" s="348">
        <f t="shared" si="3"/>
        <v>44538</v>
      </c>
      <c r="K18" s="348">
        <f t="shared" si="3"/>
        <v>44539</v>
      </c>
      <c r="L18" s="348">
        <f t="shared" si="3"/>
        <v>44540</v>
      </c>
      <c r="M18" s="348">
        <f t="shared" si="3"/>
        <v>44541</v>
      </c>
      <c r="N18" s="348">
        <f t="shared" si="3"/>
        <v>44542</v>
      </c>
      <c r="O18" s="348">
        <f t="shared" si="3"/>
        <v>44543</v>
      </c>
      <c r="P18" s="348">
        <f t="shared" si="3"/>
        <v>44544</v>
      </c>
      <c r="Q18" s="348">
        <f t="shared" si="3"/>
        <v>44545</v>
      </c>
      <c r="R18" s="348">
        <f t="shared" si="3"/>
        <v>44546</v>
      </c>
      <c r="S18" s="348">
        <f t="shared" si="3"/>
        <v>44547</v>
      </c>
      <c r="T18" s="348">
        <f t="shared" si="3"/>
        <v>44548</v>
      </c>
      <c r="U18" s="348">
        <f t="shared" si="3"/>
        <v>44549</v>
      </c>
      <c r="V18" s="349">
        <f t="shared" si="3"/>
        <v>44550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355"/>
      <c r="H19" s="168"/>
      <c r="I19" s="149"/>
      <c r="J19" s="149"/>
      <c r="K19" s="149"/>
      <c r="L19" s="150"/>
      <c r="M19" s="150"/>
      <c r="N19" s="356"/>
      <c r="O19" s="173"/>
      <c r="P19" s="150"/>
      <c r="Q19" s="150"/>
      <c r="R19" s="150"/>
      <c r="S19" s="150"/>
      <c r="T19" s="150"/>
      <c r="U19" s="356"/>
      <c r="V19" s="194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69"/>
      <c r="I20" s="145"/>
      <c r="J20" s="145"/>
      <c r="K20" s="145"/>
      <c r="L20" s="146"/>
      <c r="M20" s="146"/>
      <c r="N20" s="146"/>
      <c r="O20" s="174"/>
      <c r="P20" s="146"/>
      <c r="Q20" s="146"/>
      <c r="R20" s="146"/>
      <c r="S20" s="146"/>
      <c r="T20" s="146"/>
      <c r="U20" s="146"/>
      <c r="V20" s="193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68"/>
      <c r="I21" s="149"/>
      <c r="J21" s="149"/>
      <c r="K21" s="149"/>
      <c r="L21" s="150"/>
      <c r="M21" s="150"/>
      <c r="N21" s="150"/>
      <c r="O21" s="173"/>
      <c r="P21" s="150"/>
      <c r="Q21" s="150"/>
      <c r="R21" s="150"/>
      <c r="S21" s="150"/>
      <c r="T21" s="150"/>
      <c r="U21" s="150"/>
      <c r="V21" s="194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69"/>
      <c r="I22" s="145"/>
      <c r="J22" s="145"/>
      <c r="K22" s="145"/>
      <c r="L22" s="146"/>
      <c r="M22" s="146"/>
      <c r="N22" s="146"/>
      <c r="O22" s="174"/>
      <c r="P22" s="146"/>
      <c r="Q22" s="146"/>
      <c r="R22" s="146"/>
      <c r="S22" s="146"/>
      <c r="T22" s="146"/>
      <c r="U22" s="146"/>
      <c r="V22" s="193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68"/>
      <c r="I23" s="149"/>
      <c r="J23" s="149"/>
      <c r="K23" s="149"/>
      <c r="L23" s="150"/>
      <c r="M23" s="150"/>
      <c r="N23" s="150"/>
      <c r="O23" s="173"/>
      <c r="P23" s="150"/>
      <c r="Q23" s="150"/>
      <c r="R23" s="150"/>
      <c r="S23" s="150"/>
      <c r="T23" s="150"/>
      <c r="U23" s="150"/>
      <c r="V23" s="194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69"/>
      <c r="I24" s="145"/>
      <c r="J24" s="145"/>
      <c r="K24" s="145"/>
      <c r="L24" s="146"/>
      <c r="M24" s="146"/>
      <c r="N24" s="146"/>
      <c r="O24" s="174"/>
      <c r="P24" s="146"/>
      <c r="Q24" s="146"/>
      <c r="R24" s="146"/>
      <c r="S24" s="146"/>
      <c r="T24" s="146"/>
      <c r="U24" s="146"/>
      <c r="V24" s="193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68"/>
      <c r="I25" s="149"/>
      <c r="J25" s="149"/>
      <c r="K25" s="149"/>
      <c r="L25" s="150"/>
      <c r="M25" s="150"/>
      <c r="N25" s="150"/>
      <c r="O25" s="173"/>
      <c r="P25" s="150"/>
      <c r="Q25" s="150"/>
      <c r="R25" s="150"/>
      <c r="S25" s="150"/>
      <c r="T25" s="150"/>
      <c r="U25" s="150"/>
      <c r="V25" s="194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69"/>
      <c r="I26" s="145"/>
      <c r="J26" s="145"/>
      <c r="K26" s="145"/>
      <c r="L26" s="146"/>
      <c r="M26" s="146"/>
      <c r="N26" s="146"/>
      <c r="O26" s="174"/>
      <c r="P26" s="146"/>
      <c r="Q26" s="146"/>
      <c r="R26" s="146"/>
      <c r="S26" s="146"/>
      <c r="T26" s="146"/>
      <c r="U26" s="146"/>
      <c r="V26" s="193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68"/>
      <c r="I27" s="149"/>
      <c r="J27" s="149"/>
      <c r="K27" s="149"/>
      <c r="L27" s="150"/>
      <c r="M27" s="150"/>
      <c r="N27" s="150"/>
      <c r="O27" s="173"/>
      <c r="P27" s="150"/>
      <c r="Q27" s="150"/>
      <c r="R27" s="150"/>
      <c r="S27" s="150"/>
      <c r="T27" s="150"/>
      <c r="U27" s="150"/>
      <c r="V27" s="194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69"/>
      <c r="I28" s="145"/>
      <c r="J28" s="145"/>
      <c r="K28" s="145"/>
      <c r="L28" s="146"/>
      <c r="M28" s="146"/>
      <c r="N28" s="146"/>
      <c r="O28" s="174"/>
      <c r="P28" s="146"/>
      <c r="Q28" s="146"/>
      <c r="R28" s="146"/>
      <c r="S28" s="146"/>
      <c r="T28" s="146"/>
      <c r="U28" s="146"/>
      <c r="V28" s="193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88"/>
      <c r="I29" s="136"/>
      <c r="J29" s="136"/>
      <c r="K29" s="136"/>
      <c r="L29" s="137"/>
      <c r="M29" s="137"/>
      <c r="N29" s="137"/>
      <c r="O29" s="175"/>
      <c r="P29" s="137"/>
      <c r="Q29" s="137"/>
      <c r="R29" s="137"/>
      <c r="S29" s="137"/>
      <c r="T29" s="137"/>
      <c r="U29" s="137"/>
      <c r="V29" s="203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70">
        <f>SUM(H19:H28)</f>
        <v>0</v>
      </c>
      <c r="I30" s="14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7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204">
        <f>SUM(V19:V28)</f>
        <v>0</v>
      </c>
    </row>
    <row r="31" spans="1:34" s="144" customFormat="1" ht="20" thickTop="1" thickBot="1">
      <c r="B31" s="142"/>
      <c r="C31" s="345">
        <f>WEEKDAY(C32)</f>
        <v>3</v>
      </c>
      <c r="D31" s="345">
        <f t="shared" ref="D31:M31" si="5">WEEKDAY(D32)</f>
        <v>4</v>
      </c>
      <c r="E31" s="345">
        <f t="shared" si="5"/>
        <v>5</v>
      </c>
      <c r="F31" s="345">
        <f t="shared" si="5"/>
        <v>6</v>
      </c>
      <c r="G31" s="345">
        <f t="shared" si="5"/>
        <v>7</v>
      </c>
      <c r="H31" s="345">
        <f t="shared" si="5"/>
        <v>1</v>
      </c>
      <c r="I31" s="345">
        <f t="shared" si="5"/>
        <v>2</v>
      </c>
      <c r="J31" s="345">
        <f t="shared" si="5"/>
        <v>3</v>
      </c>
      <c r="K31" s="345">
        <f t="shared" si="5"/>
        <v>4</v>
      </c>
      <c r="L31" s="345">
        <f t="shared" si="5"/>
        <v>5</v>
      </c>
      <c r="M31" s="345">
        <f t="shared" si="5"/>
        <v>6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44551</v>
      </c>
      <c r="D32" s="346">
        <f>C32+1</f>
        <v>44552</v>
      </c>
      <c r="E32" s="346">
        <f t="shared" ref="E32:M32" si="6">D32+1</f>
        <v>44553</v>
      </c>
      <c r="F32" s="346">
        <f t="shared" si="6"/>
        <v>44554</v>
      </c>
      <c r="G32" s="346">
        <f t="shared" si="6"/>
        <v>44555</v>
      </c>
      <c r="H32" s="346">
        <f t="shared" si="6"/>
        <v>44556</v>
      </c>
      <c r="I32" s="346">
        <f t="shared" si="6"/>
        <v>44557</v>
      </c>
      <c r="J32" s="346">
        <f t="shared" si="6"/>
        <v>44558</v>
      </c>
      <c r="K32" s="346">
        <f t="shared" si="6"/>
        <v>44559</v>
      </c>
      <c r="L32" s="346">
        <f t="shared" si="6"/>
        <v>44560</v>
      </c>
      <c r="M32" s="347">
        <f t="shared" si="6"/>
        <v>44561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44551</v>
      </c>
      <c r="D33" s="348">
        <f t="shared" ref="D33:M33" si="7">D32</f>
        <v>44552</v>
      </c>
      <c r="E33" s="348">
        <f t="shared" si="7"/>
        <v>44553</v>
      </c>
      <c r="F33" s="348">
        <f t="shared" si="7"/>
        <v>44554</v>
      </c>
      <c r="G33" s="348">
        <f t="shared" si="7"/>
        <v>44555</v>
      </c>
      <c r="H33" s="348">
        <f t="shared" si="7"/>
        <v>44556</v>
      </c>
      <c r="I33" s="348">
        <f t="shared" si="7"/>
        <v>44557</v>
      </c>
      <c r="J33" s="348">
        <f t="shared" si="7"/>
        <v>44558</v>
      </c>
      <c r="K33" s="348">
        <f t="shared" si="7"/>
        <v>44559</v>
      </c>
      <c r="L33" s="348">
        <f t="shared" si="7"/>
        <v>44560</v>
      </c>
      <c r="M33" s="349">
        <f t="shared" si="7"/>
        <v>44561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M34" s="15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ref="H45:I45" si="15">SUM(H34:H43)</f>
        <v>0</v>
      </c>
      <c r="I45" s="140">
        <f t="shared" si="15"/>
        <v>0</v>
      </c>
      <c r="J45" s="140">
        <f t="shared" si="14"/>
        <v>0</v>
      </c>
      <c r="K45" s="140">
        <f>SUM(K34:K43)</f>
        <v>0</v>
      </c>
      <c r="L45" s="140">
        <f t="shared" si="14"/>
        <v>0</v>
      </c>
      <c r="M45" s="141">
        <f t="shared" ref="M45" si="16"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7">SUM(S34:S43)</f>
        <v>0</v>
      </c>
      <c r="T45" s="255">
        <f t="shared" si="17"/>
        <v>0</v>
      </c>
      <c r="U45" s="255">
        <f t="shared" si="17"/>
        <v>0</v>
      </c>
      <c r="V45" s="256">
        <f t="shared" si="17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13:V13"/>
    <mergeCell ref="T7:V7"/>
    <mergeCell ref="T9:V9"/>
    <mergeCell ref="T10:V10"/>
    <mergeCell ref="T11:V11"/>
    <mergeCell ref="T12:V12"/>
  </mergeCells>
  <phoneticPr fontId="1"/>
  <conditionalFormatting sqref="K15">
    <cfRule type="expression" dxfId="46" priority="118">
      <formula>#REF!="浪費"</formula>
    </cfRule>
    <cfRule type="expression" dxfId="45" priority="119">
      <formula>#REF!="投資"</formula>
    </cfRule>
    <cfRule type="expression" dxfId="44" priority="120">
      <formula>#REF!="不明"</formula>
    </cfRule>
  </conditionalFormatting>
  <conditionalFormatting sqref="J15 J46:J137">
    <cfRule type="expression" dxfId="43" priority="115">
      <formula>#REF!="浪費"</formula>
    </cfRule>
    <cfRule type="expression" dxfId="42" priority="116">
      <formula>#REF!="投資"</formula>
    </cfRule>
    <cfRule type="expression" dxfId="41" priority="117">
      <formula>#REF!="不明"</formula>
    </cfRule>
  </conditionalFormatting>
  <conditionalFormatting sqref="K19:K20 K29">
    <cfRule type="expression" dxfId="40" priority="54">
      <formula>#REF!="浪費"</formula>
    </cfRule>
    <cfRule type="expression" dxfId="39" priority="55">
      <formula>#REF!="投資"</formula>
    </cfRule>
    <cfRule type="expression" dxfId="38" priority="56">
      <formula>#REF!="不明"</formula>
    </cfRule>
  </conditionalFormatting>
  <conditionalFormatting sqref="J19:J20 J29">
    <cfRule type="expression" dxfId="37" priority="51">
      <formula>#REF!="浪費"</formula>
    </cfRule>
    <cfRule type="expression" dxfId="36" priority="52">
      <formula>#REF!="投資"</formula>
    </cfRule>
    <cfRule type="expression" dxfId="35" priority="53">
      <formula>#REF!="不明"</formula>
    </cfRule>
  </conditionalFormatting>
  <conditionalFormatting sqref="C30">
    <cfRule type="cellIs" dxfId="34" priority="50" operator="equal">
      <formula>0</formula>
    </cfRule>
  </conditionalFormatting>
  <conditionalFormatting sqref="C30:Q30">
    <cfRule type="cellIs" dxfId="33" priority="49" operator="equal">
      <formula>0</formula>
    </cfRule>
  </conditionalFormatting>
  <conditionalFormatting sqref="C45:M45">
    <cfRule type="cellIs" dxfId="32" priority="48" operator="equal">
      <formula>0</formula>
    </cfRule>
  </conditionalFormatting>
  <conditionalFormatting sqref="R30:T30">
    <cfRule type="cellIs" dxfId="31" priority="47" operator="equal">
      <formula>0</formula>
    </cfRule>
  </conditionalFormatting>
  <conditionalFormatting sqref="U30:V30">
    <cfRule type="cellIs" dxfId="30" priority="46" operator="equal">
      <formula>0</formula>
    </cfRule>
  </conditionalFormatting>
  <conditionalFormatting sqref="K21:K28">
    <cfRule type="expression" dxfId="29" priority="43">
      <formula>#REF!="浪費"</formula>
    </cfRule>
    <cfRule type="expression" dxfId="28" priority="44">
      <formula>#REF!="投資"</formula>
    </cfRule>
    <cfRule type="expression" dxfId="27" priority="45">
      <formula>#REF!="不明"</formula>
    </cfRule>
  </conditionalFormatting>
  <conditionalFormatting sqref="J21:J28">
    <cfRule type="expression" dxfId="26" priority="40">
      <formula>#REF!="浪費"</formula>
    </cfRule>
    <cfRule type="expression" dxfId="25" priority="41">
      <formula>#REF!="投資"</formula>
    </cfRule>
    <cfRule type="expression" dxfId="24" priority="42">
      <formula>#REF!="不明"</formula>
    </cfRule>
  </conditionalFormatting>
  <conditionalFormatting sqref="K34:K43">
    <cfRule type="expression" dxfId="23" priority="37">
      <formula>#REF!="浪費"</formula>
    </cfRule>
    <cfRule type="expression" dxfId="22" priority="38">
      <formula>#REF!="投資"</formula>
    </cfRule>
    <cfRule type="expression" dxfId="21" priority="39">
      <formula>#REF!="不明"</formula>
    </cfRule>
  </conditionalFormatting>
  <conditionalFormatting sqref="J34:J43">
    <cfRule type="expression" dxfId="20" priority="34">
      <formula>#REF!="浪費"</formula>
    </cfRule>
    <cfRule type="expression" dxfId="19" priority="35">
      <formula>#REF!="投資"</formula>
    </cfRule>
    <cfRule type="expression" dxfId="18" priority="36">
      <formula>#REF!="不明"</formula>
    </cfRule>
  </conditionalFormatting>
  <conditionalFormatting sqref="K44">
    <cfRule type="expression" dxfId="17" priority="31">
      <formula>#REF!="浪費"</formula>
    </cfRule>
    <cfRule type="expression" dxfId="16" priority="32">
      <formula>#REF!="投資"</formula>
    </cfRule>
    <cfRule type="expression" dxfId="15" priority="33">
      <formula>#REF!="不明"</formula>
    </cfRule>
  </conditionalFormatting>
  <conditionalFormatting sqref="J44">
    <cfRule type="expression" dxfId="14" priority="28">
      <formula>#REF!="浪費"</formula>
    </cfRule>
    <cfRule type="expression" dxfId="13" priority="29">
      <formula>#REF!="投資"</formula>
    </cfRule>
    <cfRule type="expression" dxfId="12" priority="30">
      <formula>#REF!="不明"</formula>
    </cfRule>
  </conditionalFormatting>
  <conditionalFormatting sqref="C30:V30 C45:M45">
    <cfRule type="cellIs" dxfId="11" priority="13" operator="equal">
      <formula>0</formula>
    </cfRule>
  </conditionalFormatting>
  <conditionalFormatting sqref="E14 H14 J14 L14 N14 Q14 T3:V3 T7:V7 T10:V10 T13:V13">
    <cfRule type="cellIs" dxfId="10" priority="12" operator="equal">
      <formula>0</formula>
    </cfRule>
  </conditionalFormatting>
  <conditionalFormatting sqref="C17:V18">
    <cfRule type="expression" dxfId="9" priority="9">
      <formula>C$16=1</formula>
    </cfRule>
    <cfRule type="expression" dxfId="8" priority="10">
      <formula>C$16=7</formula>
    </cfRule>
    <cfRule type="expression" dxfId="7" priority="11">
      <formula>COUNTIF(祝日,C$17)=1</formula>
    </cfRule>
  </conditionalFormatting>
  <conditionalFormatting sqref="C32:M33">
    <cfRule type="expression" dxfId="6" priority="6">
      <formula>C$31=7</formula>
    </cfRule>
    <cfRule type="expression" dxfId="5" priority="7">
      <formula>C$31=1</formula>
    </cfRule>
    <cfRule type="expression" dxfId="4" priority="8">
      <formula>COUNTIF(祝日,C$32)=1</formula>
    </cfRule>
  </conditionalFormatting>
  <conditionalFormatting sqref="R4:R14">
    <cfRule type="cellIs" dxfId="3" priority="3" operator="equal">
      <formula>0</formula>
    </cfRule>
  </conditionalFormatting>
  <conditionalFormatting sqref="Q44:V45">
    <cfRule type="cellIs" dxfId="2" priority="2" operator="equal">
      <formula>0</formula>
    </cfRule>
  </conditionalFormatting>
  <conditionalFormatting sqref="Q34:V43">
    <cfRule type="cellIs" dxfId="1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Q78"/>
  <sheetViews>
    <sheetView showGridLines="0" zoomScale="70" zoomScaleNormal="70" workbookViewId="0"/>
  </sheetViews>
  <sheetFormatPr baseColWidth="10" defaultColWidth="8.83203125" defaultRowHeight="18"/>
  <cols>
    <col min="1" max="1" width="10.33203125" customWidth="1"/>
    <col min="2" max="2" width="15.6640625" customWidth="1"/>
    <col min="3" max="14" width="14.6640625" customWidth="1"/>
    <col min="15" max="25" width="15.6640625" customWidth="1"/>
  </cols>
  <sheetData>
    <row r="1" spans="2:17" ht="63.75" customHeight="1">
      <c r="B1" s="456" t="s">
        <v>21</v>
      </c>
      <c r="C1" s="456"/>
    </row>
    <row r="2" spans="2:17" ht="15" customHeight="1" thickBot="1">
      <c r="B2" s="1"/>
      <c r="C2" s="1"/>
    </row>
    <row r="3" spans="2:17" ht="41.25" customHeight="1" thickTop="1" thickBot="1">
      <c r="B3" s="68" t="s">
        <v>56</v>
      </c>
      <c r="C3" s="64">
        <f>SUM(C6:C77)</f>
        <v>0</v>
      </c>
      <c r="D3" s="65">
        <f>SUM(D6:D77)</f>
        <v>0</v>
      </c>
      <c r="E3" s="66">
        <f t="shared" ref="E3:N3" si="0">SUM(E6:E77)</f>
        <v>0</v>
      </c>
      <c r="F3" s="67">
        <f t="shared" si="0"/>
        <v>0</v>
      </c>
      <c r="G3" s="64">
        <f t="shared" si="0"/>
        <v>0</v>
      </c>
      <c r="H3" s="65">
        <f t="shared" si="0"/>
        <v>0</v>
      </c>
      <c r="I3" s="66">
        <f t="shared" si="0"/>
        <v>0</v>
      </c>
      <c r="J3" s="67">
        <f t="shared" si="0"/>
        <v>0</v>
      </c>
      <c r="K3" s="64">
        <f>SUM(K6:K77)</f>
        <v>0</v>
      </c>
      <c r="L3" s="65">
        <f t="shared" si="0"/>
        <v>0</v>
      </c>
      <c r="M3" s="64">
        <f>SUM(M6:M77)</f>
        <v>0</v>
      </c>
      <c r="N3" s="65">
        <f t="shared" si="0"/>
        <v>0</v>
      </c>
    </row>
    <row r="4" spans="2:17" ht="30" customHeight="1" thickTop="1" thickBot="1">
      <c r="B4" s="58"/>
      <c r="C4" s="453"/>
      <c r="D4" s="454"/>
      <c r="E4" s="455"/>
      <c r="F4" s="455"/>
      <c r="G4" s="453"/>
      <c r="H4" s="454"/>
      <c r="I4" s="455"/>
      <c r="J4" s="455"/>
      <c r="K4" s="453"/>
      <c r="L4" s="454"/>
      <c r="M4" s="451" t="s">
        <v>61</v>
      </c>
      <c r="N4" s="452"/>
    </row>
    <row r="5" spans="2:17" ht="41.25" customHeight="1" thickTop="1" thickBot="1">
      <c r="B5" s="59"/>
      <c r="C5" s="60" t="s">
        <v>54</v>
      </c>
      <c r="D5" s="61" t="s">
        <v>55</v>
      </c>
      <c r="E5" s="62" t="s">
        <v>54</v>
      </c>
      <c r="F5" s="63" t="s">
        <v>55</v>
      </c>
      <c r="G5" s="60" t="s">
        <v>54</v>
      </c>
      <c r="H5" s="61" t="s">
        <v>55</v>
      </c>
      <c r="I5" s="62" t="s">
        <v>54</v>
      </c>
      <c r="J5" s="63" t="s">
        <v>55</v>
      </c>
      <c r="K5" s="60" t="s">
        <v>54</v>
      </c>
      <c r="L5" s="61" t="s">
        <v>55</v>
      </c>
      <c r="M5" s="62" t="s">
        <v>54</v>
      </c>
      <c r="N5" s="61" t="s">
        <v>55</v>
      </c>
    </row>
    <row r="6" spans="2:17" ht="24" thickTop="1">
      <c r="B6" s="448" t="s">
        <v>42</v>
      </c>
      <c r="C6" s="440"/>
      <c r="D6" s="441"/>
      <c r="E6" s="440"/>
      <c r="F6" s="441"/>
      <c r="G6" s="440"/>
      <c r="H6" s="441"/>
      <c r="I6" s="440"/>
      <c r="J6" s="441"/>
      <c r="K6" s="440"/>
      <c r="L6" s="441"/>
      <c r="M6" s="445">
        <f>SUM(C6:C11,E6:E11,G6:G11,I6:I11,K6:K11)</f>
        <v>0</v>
      </c>
      <c r="N6" s="442">
        <f>SUM(D6:D11,F6:F11,H6:H11,J6:J11,L6:L11)</f>
        <v>0</v>
      </c>
    </row>
    <row r="7" spans="2:17" ht="23">
      <c r="B7" s="449"/>
      <c r="C7" s="96"/>
      <c r="D7" s="97"/>
      <c r="E7" s="96"/>
      <c r="F7" s="97"/>
      <c r="G7" s="96"/>
      <c r="H7" s="97"/>
      <c r="I7" s="96"/>
      <c r="J7" s="97"/>
      <c r="K7" s="96"/>
      <c r="L7" s="97"/>
      <c r="M7" s="446"/>
      <c r="N7" s="443"/>
    </row>
    <row r="8" spans="2:17" ht="23">
      <c r="B8" s="449"/>
      <c r="C8" s="438"/>
      <c r="D8" s="439"/>
      <c r="E8" s="438"/>
      <c r="F8" s="439"/>
      <c r="G8" s="438"/>
      <c r="H8" s="439"/>
      <c r="I8" s="438"/>
      <c r="J8" s="439"/>
      <c r="K8" s="438"/>
      <c r="L8" s="439"/>
      <c r="M8" s="446"/>
      <c r="N8" s="443"/>
    </row>
    <row r="9" spans="2:17" ht="23">
      <c r="B9" s="449"/>
      <c r="C9" s="96"/>
      <c r="D9" s="97"/>
      <c r="E9" s="96"/>
      <c r="F9" s="97"/>
      <c r="G9" s="96"/>
      <c r="H9" s="97"/>
      <c r="I9" s="96"/>
      <c r="J9" s="97"/>
      <c r="K9" s="96"/>
      <c r="L9" s="97"/>
      <c r="M9" s="446"/>
      <c r="N9" s="443"/>
      <c r="Q9" s="57"/>
    </row>
    <row r="10" spans="2:17" ht="23">
      <c r="B10" s="449"/>
      <c r="C10" s="438"/>
      <c r="D10" s="439"/>
      <c r="E10" s="438"/>
      <c r="F10" s="439"/>
      <c r="G10" s="438"/>
      <c r="H10" s="439"/>
      <c r="I10" s="438"/>
      <c r="J10" s="439"/>
      <c r="K10" s="438"/>
      <c r="L10" s="439"/>
      <c r="M10" s="446"/>
      <c r="N10" s="443"/>
    </row>
    <row r="11" spans="2:17" ht="24" thickBot="1">
      <c r="B11" s="450"/>
      <c r="C11" s="98"/>
      <c r="D11" s="99"/>
      <c r="E11" s="98"/>
      <c r="F11" s="99"/>
      <c r="G11" s="98"/>
      <c r="H11" s="99"/>
      <c r="I11" s="98"/>
      <c r="J11" s="99"/>
      <c r="K11" s="98"/>
      <c r="L11" s="99"/>
      <c r="M11" s="447"/>
      <c r="N11" s="444"/>
    </row>
    <row r="12" spans="2:17" ht="24" thickTop="1">
      <c r="B12" s="448" t="s">
        <v>43</v>
      </c>
      <c r="C12" s="440"/>
      <c r="D12" s="441"/>
      <c r="E12" s="440"/>
      <c r="F12" s="441"/>
      <c r="G12" s="440"/>
      <c r="H12" s="441"/>
      <c r="I12" s="440"/>
      <c r="J12" s="441"/>
      <c r="K12" s="440"/>
      <c r="L12" s="441"/>
      <c r="M12" s="445">
        <f t="shared" ref="M12:N12" si="1">SUM(C12:C17,E12:E17,G12:G17,I12:I17,K12:K17)</f>
        <v>0</v>
      </c>
      <c r="N12" s="442">
        <f t="shared" si="1"/>
        <v>0</v>
      </c>
    </row>
    <row r="13" spans="2:17" ht="23">
      <c r="B13" s="449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446"/>
      <c r="N13" s="443"/>
    </row>
    <row r="14" spans="2:17" ht="23">
      <c r="B14" s="449"/>
      <c r="C14" s="438"/>
      <c r="D14" s="439"/>
      <c r="E14" s="438"/>
      <c r="F14" s="439"/>
      <c r="G14" s="438"/>
      <c r="H14" s="439"/>
      <c r="I14" s="438"/>
      <c r="J14" s="439"/>
      <c r="K14" s="438"/>
      <c r="L14" s="439"/>
      <c r="M14" s="446"/>
      <c r="N14" s="443"/>
    </row>
    <row r="15" spans="2:17" ht="23">
      <c r="B15" s="449"/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446"/>
      <c r="N15" s="443"/>
    </row>
    <row r="16" spans="2:17" ht="23">
      <c r="B16" s="449"/>
      <c r="C16" s="438"/>
      <c r="D16" s="439"/>
      <c r="E16" s="438"/>
      <c r="F16" s="439"/>
      <c r="G16" s="438"/>
      <c r="H16" s="439"/>
      <c r="I16" s="438"/>
      <c r="J16" s="439"/>
      <c r="K16" s="438"/>
      <c r="L16" s="439"/>
      <c r="M16" s="446"/>
      <c r="N16" s="443"/>
    </row>
    <row r="17" spans="2:14" ht="24" thickBot="1">
      <c r="B17" s="45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447"/>
      <c r="N17" s="444"/>
    </row>
    <row r="18" spans="2:14" ht="24" thickTop="1">
      <c r="B18" s="448" t="s">
        <v>44</v>
      </c>
      <c r="C18" s="440"/>
      <c r="D18" s="441"/>
      <c r="E18" s="440"/>
      <c r="F18" s="441"/>
      <c r="G18" s="440"/>
      <c r="H18" s="441"/>
      <c r="I18" s="440"/>
      <c r="J18" s="441"/>
      <c r="K18" s="440"/>
      <c r="L18" s="441"/>
      <c r="M18" s="445">
        <f t="shared" ref="M18:N18" si="2">SUM(C18:C23,E18:E23,G18:G23,I18:I23,K18:K23)</f>
        <v>0</v>
      </c>
      <c r="N18" s="442">
        <f t="shared" si="2"/>
        <v>0</v>
      </c>
    </row>
    <row r="19" spans="2:14" ht="23">
      <c r="B19" s="449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446"/>
      <c r="N19" s="443"/>
    </row>
    <row r="20" spans="2:14" ht="23">
      <c r="B20" s="449"/>
      <c r="C20" s="438"/>
      <c r="D20" s="439"/>
      <c r="E20" s="438"/>
      <c r="F20" s="439"/>
      <c r="G20" s="438"/>
      <c r="H20" s="439"/>
      <c r="I20" s="438"/>
      <c r="J20" s="439"/>
      <c r="K20" s="438"/>
      <c r="L20" s="439"/>
      <c r="M20" s="446"/>
      <c r="N20" s="443"/>
    </row>
    <row r="21" spans="2:14" ht="23">
      <c r="B21" s="449"/>
      <c r="C21" s="96"/>
      <c r="D21" s="97"/>
      <c r="E21" s="96"/>
      <c r="F21" s="97"/>
      <c r="G21" s="96"/>
      <c r="H21" s="97"/>
      <c r="I21" s="96"/>
      <c r="J21" s="97"/>
      <c r="K21" s="96"/>
      <c r="L21" s="97"/>
      <c r="M21" s="446"/>
      <c r="N21" s="443"/>
    </row>
    <row r="22" spans="2:14" ht="23">
      <c r="B22" s="449"/>
      <c r="C22" s="438"/>
      <c r="D22" s="439"/>
      <c r="E22" s="438"/>
      <c r="F22" s="439"/>
      <c r="G22" s="438"/>
      <c r="H22" s="439"/>
      <c r="I22" s="438"/>
      <c r="J22" s="439"/>
      <c r="K22" s="438"/>
      <c r="L22" s="439"/>
      <c r="M22" s="446"/>
      <c r="N22" s="443"/>
    </row>
    <row r="23" spans="2:14" ht="24" thickBot="1">
      <c r="B23" s="450"/>
      <c r="C23" s="98"/>
      <c r="D23" s="99"/>
      <c r="E23" s="98"/>
      <c r="F23" s="99"/>
      <c r="G23" s="98"/>
      <c r="H23" s="99"/>
      <c r="I23" s="98"/>
      <c r="J23" s="99"/>
      <c r="K23" s="98"/>
      <c r="L23" s="99"/>
      <c r="M23" s="447"/>
      <c r="N23" s="444"/>
    </row>
    <row r="24" spans="2:14" ht="24" thickTop="1">
      <c r="B24" s="448" t="s">
        <v>45</v>
      </c>
      <c r="C24" s="440"/>
      <c r="D24" s="441"/>
      <c r="E24" s="440"/>
      <c r="F24" s="441"/>
      <c r="G24" s="440"/>
      <c r="H24" s="441"/>
      <c r="I24" s="440"/>
      <c r="J24" s="441"/>
      <c r="K24" s="440"/>
      <c r="L24" s="441"/>
      <c r="M24" s="445">
        <f t="shared" ref="M24:N24" si="3">SUM(C24:C29,E24:E29,G24:G29,I24:I29,K24:K29)</f>
        <v>0</v>
      </c>
      <c r="N24" s="442">
        <f t="shared" si="3"/>
        <v>0</v>
      </c>
    </row>
    <row r="25" spans="2:14" ht="23">
      <c r="B25" s="449"/>
      <c r="C25" s="96"/>
      <c r="D25" s="97"/>
      <c r="E25" s="96"/>
      <c r="F25" s="97"/>
      <c r="G25" s="96"/>
      <c r="H25" s="97"/>
      <c r="I25" s="96"/>
      <c r="J25" s="97"/>
      <c r="K25" s="96"/>
      <c r="L25" s="97"/>
      <c r="M25" s="446"/>
      <c r="N25" s="443"/>
    </row>
    <row r="26" spans="2:14" ht="23">
      <c r="B26" s="449"/>
      <c r="C26" s="438"/>
      <c r="D26" s="439"/>
      <c r="E26" s="438"/>
      <c r="F26" s="439"/>
      <c r="G26" s="438"/>
      <c r="H26" s="439"/>
      <c r="I26" s="438"/>
      <c r="J26" s="439"/>
      <c r="K26" s="438"/>
      <c r="L26" s="439"/>
      <c r="M26" s="446"/>
      <c r="N26" s="443"/>
    </row>
    <row r="27" spans="2:14" ht="23">
      <c r="B27" s="449"/>
      <c r="C27" s="96"/>
      <c r="D27" s="97"/>
      <c r="E27" s="96"/>
      <c r="F27" s="97"/>
      <c r="G27" s="96"/>
      <c r="H27" s="97"/>
      <c r="I27" s="96"/>
      <c r="J27" s="97"/>
      <c r="K27" s="96"/>
      <c r="L27" s="97"/>
      <c r="M27" s="446"/>
      <c r="N27" s="443"/>
    </row>
    <row r="28" spans="2:14" ht="23">
      <c r="B28" s="449"/>
      <c r="C28" s="438"/>
      <c r="D28" s="439"/>
      <c r="E28" s="438"/>
      <c r="F28" s="439"/>
      <c r="G28" s="438"/>
      <c r="H28" s="439"/>
      <c r="I28" s="438"/>
      <c r="J28" s="439"/>
      <c r="K28" s="438"/>
      <c r="L28" s="439"/>
      <c r="M28" s="446"/>
      <c r="N28" s="443"/>
    </row>
    <row r="29" spans="2:14" ht="24" thickBot="1">
      <c r="B29" s="450"/>
      <c r="C29" s="98"/>
      <c r="D29" s="99"/>
      <c r="E29" s="98"/>
      <c r="F29" s="99"/>
      <c r="G29" s="98"/>
      <c r="H29" s="99"/>
      <c r="I29" s="98"/>
      <c r="J29" s="99"/>
      <c r="K29" s="98"/>
      <c r="L29" s="99"/>
      <c r="M29" s="447"/>
      <c r="N29" s="444"/>
    </row>
    <row r="30" spans="2:14" ht="24" thickTop="1">
      <c r="B30" s="448" t="s">
        <v>46</v>
      </c>
      <c r="C30" s="440"/>
      <c r="D30" s="441"/>
      <c r="E30" s="440"/>
      <c r="F30" s="441"/>
      <c r="G30" s="440"/>
      <c r="H30" s="441"/>
      <c r="I30" s="440"/>
      <c r="J30" s="441"/>
      <c r="K30" s="440"/>
      <c r="L30" s="441"/>
      <c r="M30" s="445">
        <f t="shared" ref="M30:N30" si="4">SUM(C30:C35,E30:E35,G30:G35,I30:I35,K30:K35)</f>
        <v>0</v>
      </c>
      <c r="N30" s="442">
        <f t="shared" si="4"/>
        <v>0</v>
      </c>
    </row>
    <row r="31" spans="2:14" ht="23">
      <c r="B31" s="449"/>
      <c r="C31" s="96"/>
      <c r="D31" s="97"/>
      <c r="E31" s="96"/>
      <c r="F31" s="97"/>
      <c r="G31" s="96"/>
      <c r="H31" s="97"/>
      <c r="I31" s="96"/>
      <c r="J31" s="97"/>
      <c r="K31" s="96"/>
      <c r="L31" s="97"/>
      <c r="M31" s="446"/>
      <c r="N31" s="443"/>
    </row>
    <row r="32" spans="2:14" ht="23">
      <c r="B32" s="449"/>
      <c r="C32" s="438"/>
      <c r="D32" s="439"/>
      <c r="E32" s="438"/>
      <c r="F32" s="439"/>
      <c r="G32" s="438"/>
      <c r="H32" s="439"/>
      <c r="I32" s="438"/>
      <c r="J32" s="439"/>
      <c r="K32" s="438"/>
      <c r="L32" s="439"/>
      <c r="M32" s="446"/>
      <c r="N32" s="443"/>
    </row>
    <row r="33" spans="2:14" ht="23">
      <c r="B33" s="449"/>
      <c r="C33" s="96"/>
      <c r="D33" s="97"/>
      <c r="E33" s="96"/>
      <c r="F33" s="97"/>
      <c r="G33" s="96"/>
      <c r="H33" s="97"/>
      <c r="I33" s="96"/>
      <c r="J33" s="97"/>
      <c r="K33" s="96"/>
      <c r="L33" s="97"/>
      <c r="M33" s="446"/>
      <c r="N33" s="443"/>
    </row>
    <row r="34" spans="2:14" ht="23">
      <c r="B34" s="449"/>
      <c r="C34" s="438"/>
      <c r="D34" s="439"/>
      <c r="E34" s="438"/>
      <c r="F34" s="439"/>
      <c r="G34" s="438"/>
      <c r="H34" s="439"/>
      <c r="I34" s="438"/>
      <c r="J34" s="439"/>
      <c r="K34" s="438"/>
      <c r="L34" s="439"/>
      <c r="M34" s="446"/>
      <c r="N34" s="443"/>
    </row>
    <row r="35" spans="2:14" ht="24" thickBot="1">
      <c r="B35" s="450"/>
      <c r="C35" s="98"/>
      <c r="D35" s="99"/>
      <c r="E35" s="98"/>
      <c r="F35" s="99"/>
      <c r="G35" s="98"/>
      <c r="H35" s="99"/>
      <c r="I35" s="98"/>
      <c r="J35" s="99"/>
      <c r="K35" s="98"/>
      <c r="L35" s="99"/>
      <c r="M35" s="447"/>
      <c r="N35" s="444"/>
    </row>
    <row r="36" spans="2:14" ht="24" thickTop="1">
      <c r="B36" s="448" t="s">
        <v>47</v>
      </c>
      <c r="C36" s="440"/>
      <c r="D36" s="441"/>
      <c r="E36" s="440"/>
      <c r="F36" s="441"/>
      <c r="G36" s="440"/>
      <c r="H36" s="441"/>
      <c r="I36" s="440"/>
      <c r="J36" s="441"/>
      <c r="K36" s="440"/>
      <c r="L36" s="441"/>
      <c r="M36" s="445">
        <f t="shared" ref="M36:N36" si="5">SUM(C36:C41,E36:E41,G36:G41,I36:I41,K36:K41)</f>
        <v>0</v>
      </c>
      <c r="N36" s="442">
        <f t="shared" si="5"/>
        <v>0</v>
      </c>
    </row>
    <row r="37" spans="2:14" ht="23">
      <c r="B37" s="449"/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446"/>
      <c r="N37" s="443"/>
    </row>
    <row r="38" spans="2:14" ht="23">
      <c r="B38" s="449"/>
      <c r="C38" s="438"/>
      <c r="D38" s="439"/>
      <c r="E38" s="438"/>
      <c r="F38" s="439"/>
      <c r="G38" s="438"/>
      <c r="H38" s="439"/>
      <c r="I38" s="438"/>
      <c r="J38" s="439"/>
      <c r="K38" s="438"/>
      <c r="L38" s="439"/>
      <c r="M38" s="446"/>
      <c r="N38" s="443"/>
    </row>
    <row r="39" spans="2:14" ht="23">
      <c r="B39" s="449"/>
      <c r="C39" s="96"/>
      <c r="D39" s="97"/>
      <c r="E39" s="96"/>
      <c r="F39" s="97"/>
      <c r="G39" s="96"/>
      <c r="H39" s="97"/>
      <c r="I39" s="96"/>
      <c r="J39" s="97"/>
      <c r="K39" s="96"/>
      <c r="L39" s="97"/>
      <c r="M39" s="446"/>
      <c r="N39" s="443"/>
    </row>
    <row r="40" spans="2:14" ht="23">
      <c r="B40" s="449"/>
      <c r="C40" s="438"/>
      <c r="D40" s="439"/>
      <c r="E40" s="438"/>
      <c r="F40" s="439"/>
      <c r="G40" s="438"/>
      <c r="H40" s="439"/>
      <c r="I40" s="438"/>
      <c r="J40" s="439"/>
      <c r="K40" s="438"/>
      <c r="L40" s="439"/>
      <c r="M40" s="446"/>
      <c r="N40" s="443"/>
    </row>
    <row r="41" spans="2:14" ht="24" thickBot="1">
      <c r="B41" s="450"/>
      <c r="C41" s="98"/>
      <c r="D41" s="99"/>
      <c r="E41" s="98"/>
      <c r="F41" s="99"/>
      <c r="G41" s="98"/>
      <c r="H41" s="99"/>
      <c r="I41" s="98"/>
      <c r="J41" s="99"/>
      <c r="K41" s="98"/>
      <c r="L41" s="99"/>
      <c r="M41" s="447"/>
      <c r="N41" s="444"/>
    </row>
    <row r="42" spans="2:14" ht="24" thickTop="1">
      <c r="B42" s="448" t="s">
        <v>48</v>
      </c>
      <c r="C42" s="440"/>
      <c r="D42" s="441"/>
      <c r="E42" s="440"/>
      <c r="F42" s="441"/>
      <c r="G42" s="440"/>
      <c r="H42" s="441"/>
      <c r="I42" s="440"/>
      <c r="J42" s="441"/>
      <c r="K42" s="440"/>
      <c r="L42" s="441"/>
      <c r="M42" s="445">
        <f t="shared" ref="M42:N42" si="6">SUM(C42:C47,E42:E47,G42:G47,I42:I47,K42:K47)</f>
        <v>0</v>
      </c>
      <c r="N42" s="442">
        <f t="shared" si="6"/>
        <v>0</v>
      </c>
    </row>
    <row r="43" spans="2:14" ht="23">
      <c r="B43" s="449"/>
      <c r="C43" s="96"/>
      <c r="D43" s="97"/>
      <c r="E43" s="96"/>
      <c r="F43" s="97"/>
      <c r="G43" s="96"/>
      <c r="H43" s="97"/>
      <c r="I43" s="96"/>
      <c r="J43" s="97"/>
      <c r="K43" s="96"/>
      <c r="L43" s="97"/>
      <c r="M43" s="446"/>
      <c r="N43" s="443"/>
    </row>
    <row r="44" spans="2:14" ht="23">
      <c r="B44" s="449"/>
      <c r="C44" s="438"/>
      <c r="D44" s="439"/>
      <c r="E44" s="438"/>
      <c r="F44" s="439"/>
      <c r="G44" s="438"/>
      <c r="H44" s="439"/>
      <c r="I44" s="438"/>
      <c r="J44" s="439"/>
      <c r="K44" s="438"/>
      <c r="L44" s="439"/>
      <c r="M44" s="446"/>
      <c r="N44" s="443"/>
    </row>
    <row r="45" spans="2:14" ht="23">
      <c r="B45" s="449"/>
      <c r="C45" s="96"/>
      <c r="D45" s="97"/>
      <c r="E45" s="96"/>
      <c r="F45" s="97"/>
      <c r="G45" s="96"/>
      <c r="H45" s="97"/>
      <c r="I45" s="96"/>
      <c r="J45" s="97"/>
      <c r="K45" s="96"/>
      <c r="L45" s="97"/>
      <c r="M45" s="446"/>
      <c r="N45" s="443"/>
    </row>
    <row r="46" spans="2:14" ht="23">
      <c r="B46" s="449"/>
      <c r="C46" s="438"/>
      <c r="D46" s="439"/>
      <c r="E46" s="438"/>
      <c r="F46" s="439"/>
      <c r="G46" s="438"/>
      <c r="H46" s="439"/>
      <c r="I46" s="438"/>
      <c r="J46" s="439"/>
      <c r="K46" s="438"/>
      <c r="L46" s="439"/>
      <c r="M46" s="446"/>
      <c r="N46" s="443"/>
    </row>
    <row r="47" spans="2:14" ht="24" thickBot="1">
      <c r="B47" s="450"/>
      <c r="C47" s="98"/>
      <c r="D47" s="99"/>
      <c r="E47" s="98"/>
      <c r="F47" s="99"/>
      <c r="G47" s="98"/>
      <c r="H47" s="99"/>
      <c r="I47" s="98"/>
      <c r="J47" s="99"/>
      <c r="K47" s="98"/>
      <c r="L47" s="99"/>
      <c r="M47" s="447"/>
      <c r="N47" s="444"/>
    </row>
    <row r="48" spans="2:14" ht="24" thickTop="1">
      <c r="B48" s="448" t="s">
        <v>49</v>
      </c>
      <c r="C48" s="440"/>
      <c r="D48" s="441"/>
      <c r="E48" s="440"/>
      <c r="F48" s="441"/>
      <c r="G48" s="440"/>
      <c r="H48" s="441"/>
      <c r="I48" s="440"/>
      <c r="J48" s="441"/>
      <c r="K48" s="440"/>
      <c r="L48" s="441"/>
      <c r="M48" s="445">
        <f t="shared" ref="M48:N48" si="7">SUM(C48:C53,E48:E53,G48:G53,I48:I53,K48:K53)</f>
        <v>0</v>
      </c>
      <c r="N48" s="442">
        <f t="shared" si="7"/>
        <v>0</v>
      </c>
    </row>
    <row r="49" spans="2:14" ht="23">
      <c r="B49" s="449"/>
      <c r="C49" s="96"/>
      <c r="D49" s="97"/>
      <c r="E49" s="96"/>
      <c r="F49" s="97"/>
      <c r="G49" s="96"/>
      <c r="H49" s="97"/>
      <c r="I49" s="96"/>
      <c r="J49" s="97"/>
      <c r="K49" s="96"/>
      <c r="L49" s="97"/>
      <c r="M49" s="446"/>
      <c r="N49" s="443"/>
    </row>
    <row r="50" spans="2:14" ht="23">
      <c r="B50" s="449"/>
      <c r="C50" s="438"/>
      <c r="D50" s="439"/>
      <c r="E50" s="438"/>
      <c r="F50" s="439"/>
      <c r="G50" s="438"/>
      <c r="H50" s="439"/>
      <c r="I50" s="438"/>
      <c r="J50" s="439"/>
      <c r="K50" s="438"/>
      <c r="L50" s="439"/>
      <c r="M50" s="446"/>
      <c r="N50" s="443"/>
    </row>
    <row r="51" spans="2:14" ht="23">
      <c r="B51" s="449"/>
      <c r="C51" s="96"/>
      <c r="D51" s="97"/>
      <c r="E51" s="96"/>
      <c r="F51" s="97"/>
      <c r="G51" s="96"/>
      <c r="H51" s="97"/>
      <c r="I51" s="96"/>
      <c r="J51" s="97"/>
      <c r="K51" s="96"/>
      <c r="L51" s="97"/>
      <c r="M51" s="446"/>
      <c r="N51" s="443"/>
    </row>
    <row r="52" spans="2:14" ht="23">
      <c r="B52" s="449"/>
      <c r="C52" s="438"/>
      <c r="D52" s="439"/>
      <c r="E52" s="438"/>
      <c r="F52" s="439"/>
      <c r="G52" s="438"/>
      <c r="H52" s="439"/>
      <c r="I52" s="438"/>
      <c r="J52" s="439"/>
      <c r="K52" s="438"/>
      <c r="L52" s="439"/>
      <c r="M52" s="446"/>
      <c r="N52" s="443"/>
    </row>
    <row r="53" spans="2:14" ht="24" thickBot="1">
      <c r="B53" s="450"/>
      <c r="C53" s="98"/>
      <c r="D53" s="99"/>
      <c r="E53" s="98"/>
      <c r="F53" s="99"/>
      <c r="G53" s="98"/>
      <c r="H53" s="99"/>
      <c r="I53" s="98"/>
      <c r="J53" s="99"/>
      <c r="K53" s="98"/>
      <c r="L53" s="99"/>
      <c r="M53" s="447"/>
      <c r="N53" s="444"/>
    </row>
    <row r="54" spans="2:14" ht="24" thickTop="1">
      <c r="B54" s="448" t="s">
        <v>50</v>
      </c>
      <c r="C54" s="440"/>
      <c r="D54" s="441"/>
      <c r="E54" s="440"/>
      <c r="F54" s="441"/>
      <c r="G54" s="440"/>
      <c r="H54" s="441"/>
      <c r="I54" s="440"/>
      <c r="J54" s="441"/>
      <c r="K54" s="440"/>
      <c r="L54" s="441"/>
      <c r="M54" s="445">
        <f t="shared" ref="M54:N54" si="8">SUM(C54:C59,E54:E59,G54:G59,I54:I59,K54:K59)</f>
        <v>0</v>
      </c>
      <c r="N54" s="442">
        <f t="shared" si="8"/>
        <v>0</v>
      </c>
    </row>
    <row r="55" spans="2:14" ht="23">
      <c r="B55" s="449"/>
      <c r="C55" s="96"/>
      <c r="D55" s="97"/>
      <c r="E55" s="96"/>
      <c r="F55" s="97"/>
      <c r="G55" s="96"/>
      <c r="H55" s="97"/>
      <c r="I55" s="96"/>
      <c r="J55" s="97"/>
      <c r="K55" s="96"/>
      <c r="L55" s="97"/>
      <c r="M55" s="446"/>
      <c r="N55" s="443"/>
    </row>
    <row r="56" spans="2:14" ht="23">
      <c r="B56" s="449"/>
      <c r="C56" s="438"/>
      <c r="D56" s="439"/>
      <c r="E56" s="438"/>
      <c r="F56" s="439"/>
      <c r="G56" s="438"/>
      <c r="H56" s="439"/>
      <c r="I56" s="438"/>
      <c r="J56" s="439"/>
      <c r="K56" s="438"/>
      <c r="L56" s="439"/>
      <c r="M56" s="446"/>
      <c r="N56" s="443"/>
    </row>
    <row r="57" spans="2:14" ht="23">
      <c r="B57" s="449"/>
      <c r="C57" s="96"/>
      <c r="D57" s="97"/>
      <c r="E57" s="96"/>
      <c r="F57" s="97"/>
      <c r="G57" s="96"/>
      <c r="H57" s="97"/>
      <c r="I57" s="96"/>
      <c r="J57" s="97"/>
      <c r="K57" s="96"/>
      <c r="L57" s="97"/>
      <c r="M57" s="446"/>
      <c r="N57" s="443"/>
    </row>
    <row r="58" spans="2:14" ht="23">
      <c r="B58" s="449"/>
      <c r="C58" s="438"/>
      <c r="D58" s="439"/>
      <c r="E58" s="438"/>
      <c r="F58" s="439"/>
      <c r="G58" s="438"/>
      <c r="H58" s="439"/>
      <c r="I58" s="438"/>
      <c r="J58" s="439"/>
      <c r="K58" s="438"/>
      <c r="L58" s="439"/>
      <c r="M58" s="446"/>
      <c r="N58" s="443"/>
    </row>
    <row r="59" spans="2:14" ht="24" thickBot="1">
      <c r="B59" s="450"/>
      <c r="C59" s="98"/>
      <c r="D59" s="99"/>
      <c r="E59" s="98"/>
      <c r="F59" s="99"/>
      <c r="G59" s="98"/>
      <c r="H59" s="99"/>
      <c r="I59" s="98"/>
      <c r="J59" s="99"/>
      <c r="K59" s="98"/>
      <c r="L59" s="99"/>
      <c r="M59" s="447"/>
      <c r="N59" s="444"/>
    </row>
    <row r="60" spans="2:14" ht="24" thickTop="1">
      <c r="B60" s="448" t="s">
        <v>51</v>
      </c>
      <c r="C60" s="440"/>
      <c r="D60" s="441"/>
      <c r="E60" s="440"/>
      <c r="F60" s="441"/>
      <c r="G60" s="440"/>
      <c r="H60" s="441"/>
      <c r="I60" s="440"/>
      <c r="J60" s="441"/>
      <c r="K60" s="440"/>
      <c r="L60" s="441"/>
      <c r="M60" s="445">
        <f t="shared" ref="M60:N60" si="9">SUM(C60:C65,E60:E65,G60:G65,I60:I65,K60:K65)</f>
        <v>0</v>
      </c>
      <c r="N60" s="442">
        <f t="shared" si="9"/>
        <v>0</v>
      </c>
    </row>
    <row r="61" spans="2:14" ht="23">
      <c r="B61" s="449"/>
      <c r="C61" s="96"/>
      <c r="D61" s="97"/>
      <c r="E61" s="96"/>
      <c r="F61" s="97"/>
      <c r="G61" s="96"/>
      <c r="H61" s="97"/>
      <c r="I61" s="96"/>
      <c r="J61" s="97"/>
      <c r="K61" s="96"/>
      <c r="L61" s="97"/>
      <c r="M61" s="446"/>
      <c r="N61" s="443"/>
    </row>
    <row r="62" spans="2:14" ht="23">
      <c r="B62" s="449"/>
      <c r="C62" s="438"/>
      <c r="D62" s="439"/>
      <c r="E62" s="438"/>
      <c r="F62" s="439"/>
      <c r="G62" s="438"/>
      <c r="H62" s="439"/>
      <c r="I62" s="438"/>
      <c r="J62" s="439"/>
      <c r="K62" s="438"/>
      <c r="L62" s="439"/>
      <c r="M62" s="446"/>
      <c r="N62" s="443"/>
    </row>
    <row r="63" spans="2:14" ht="23">
      <c r="B63" s="449"/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446"/>
      <c r="N63" s="443"/>
    </row>
    <row r="64" spans="2:14" ht="23">
      <c r="B64" s="449"/>
      <c r="C64" s="438"/>
      <c r="D64" s="439"/>
      <c r="E64" s="438"/>
      <c r="F64" s="439"/>
      <c r="G64" s="438"/>
      <c r="H64" s="439"/>
      <c r="I64" s="438"/>
      <c r="J64" s="439"/>
      <c r="K64" s="438"/>
      <c r="L64" s="439"/>
      <c r="M64" s="446"/>
      <c r="N64" s="443"/>
    </row>
    <row r="65" spans="2:14" ht="24" thickBot="1">
      <c r="B65" s="450"/>
      <c r="C65" s="98"/>
      <c r="D65" s="99"/>
      <c r="E65" s="98"/>
      <c r="F65" s="99"/>
      <c r="G65" s="98"/>
      <c r="H65" s="99"/>
      <c r="I65" s="98"/>
      <c r="J65" s="99"/>
      <c r="K65" s="98"/>
      <c r="L65" s="99"/>
      <c r="M65" s="447"/>
      <c r="N65" s="444"/>
    </row>
    <row r="66" spans="2:14" ht="24" thickTop="1">
      <c r="B66" s="448" t="s">
        <v>52</v>
      </c>
      <c r="C66" s="440"/>
      <c r="D66" s="441"/>
      <c r="E66" s="440"/>
      <c r="F66" s="441"/>
      <c r="G66" s="440"/>
      <c r="H66" s="441"/>
      <c r="I66" s="440"/>
      <c r="J66" s="441"/>
      <c r="K66" s="440"/>
      <c r="L66" s="441"/>
      <c r="M66" s="445">
        <f t="shared" ref="M66:N66" si="10">SUM(C66:C71,E66:E71,G66:G71,I66:I71,K66:K71)</f>
        <v>0</v>
      </c>
      <c r="N66" s="442">
        <f t="shared" si="10"/>
        <v>0</v>
      </c>
    </row>
    <row r="67" spans="2:14" ht="23">
      <c r="B67" s="449"/>
      <c r="C67" s="96"/>
      <c r="D67" s="97"/>
      <c r="E67" s="96"/>
      <c r="F67" s="97"/>
      <c r="G67" s="96"/>
      <c r="H67" s="97"/>
      <c r="I67" s="96"/>
      <c r="J67" s="97"/>
      <c r="K67" s="96"/>
      <c r="L67" s="97"/>
      <c r="M67" s="446"/>
      <c r="N67" s="443"/>
    </row>
    <row r="68" spans="2:14" ht="23">
      <c r="B68" s="449"/>
      <c r="C68" s="438"/>
      <c r="D68" s="439"/>
      <c r="E68" s="438"/>
      <c r="F68" s="439"/>
      <c r="G68" s="438"/>
      <c r="H68" s="439"/>
      <c r="I68" s="438"/>
      <c r="J68" s="439"/>
      <c r="K68" s="438"/>
      <c r="L68" s="439"/>
      <c r="M68" s="446"/>
      <c r="N68" s="443"/>
    </row>
    <row r="69" spans="2:14" ht="23">
      <c r="B69" s="449"/>
      <c r="C69" s="96"/>
      <c r="D69" s="97"/>
      <c r="E69" s="96"/>
      <c r="F69" s="97"/>
      <c r="G69" s="96"/>
      <c r="H69" s="97"/>
      <c r="I69" s="96"/>
      <c r="J69" s="97"/>
      <c r="K69" s="96"/>
      <c r="L69" s="97"/>
      <c r="M69" s="446"/>
      <c r="N69" s="443"/>
    </row>
    <row r="70" spans="2:14" ht="23">
      <c r="B70" s="449"/>
      <c r="C70" s="438"/>
      <c r="D70" s="439"/>
      <c r="E70" s="438"/>
      <c r="F70" s="439"/>
      <c r="G70" s="438"/>
      <c r="H70" s="439"/>
      <c r="I70" s="438"/>
      <c r="J70" s="439"/>
      <c r="K70" s="438"/>
      <c r="L70" s="439"/>
      <c r="M70" s="446"/>
      <c r="N70" s="443"/>
    </row>
    <row r="71" spans="2:14" ht="24" thickBot="1">
      <c r="B71" s="450"/>
      <c r="C71" s="98"/>
      <c r="D71" s="99"/>
      <c r="E71" s="98"/>
      <c r="F71" s="99"/>
      <c r="G71" s="98"/>
      <c r="H71" s="99"/>
      <c r="I71" s="98"/>
      <c r="J71" s="99"/>
      <c r="K71" s="98"/>
      <c r="L71" s="99"/>
      <c r="M71" s="447"/>
      <c r="N71" s="444"/>
    </row>
    <row r="72" spans="2:14" ht="24" thickTop="1">
      <c r="B72" s="448" t="s">
        <v>53</v>
      </c>
      <c r="C72" s="440"/>
      <c r="D72" s="441"/>
      <c r="E72" s="440"/>
      <c r="F72" s="441"/>
      <c r="G72" s="440"/>
      <c r="H72" s="441"/>
      <c r="I72" s="440"/>
      <c r="J72" s="441"/>
      <c r="K72" s="440"/>
      <c r="L72" s="441"/>
      <c r="M72" s="445">
        <f t="shared" ref="M72:N72" si="11">SUM(C72:C77,E72:E77,G72:G77,I72:I77,K72:K77)</f>
        <v>0</v>
      </c>
      <c r="N72" s="442">
        <f t="shared" si="11"/>
        <v>0</v>
      </c>
    </row>
    <row r="73" spans="2:14" ht="23">
      <c r="B73" s="449"/>
      <c r="C73" s="96"/>
      <c r="D73" s="97"/>
      <c r="E73" s="96"/>
      <c r="F73" s="97"/>
      <c r="G73" s="96"/>
      <c r="H73" s="97"/>
      <c r="I73" s="96"/>
      <c r="J73" s="97"/>
      <c r="K73" s="96"/>
      <c r="L73" s="97"/>
      <c r="M73" s="446"/>
      <c r="N73" s="443"/>
    </row>
    <row r="74" spans="2:14" ht="23">
      <c r="B74" s="449"/>
      <c r="C74" s="438"/>
      <c r="D74" s="439"/>
      <c r="E74" s="438"/>
      <c r="F74" s="439"/>
      <c r="G74" s="438"/>
      <c r="H74" s="439"/>
      <c r="I74" s="438"/>
      <c r="J74" s="439"/>
      <c r="K74" s="438"/>
      <c r="L74" s="439"/>
      <c r="M74" s="446"/>
      <c r="N74" s="443"/>
    </row>
    <row r="75" spans="2:14" ht="23">
      <c r="B75" s="449"/>
      <c r="C75" s="96"/>
      <c r="D75" s="97"/>
      <c r="E75" s="96"/>
      <c r="F75" s="97"/>
      <c r="G75" s="96"/>
      <c r="H75" s="97"/>
      <c r="I75" s="96"/>
      <c r="J75" s="97"/>
      <c r="K75" s="96"/>
      <c r="L75" s="97"/>
      <c r="M75" s="446"/>
      <c r="N75" s="443"/>
    </row>
    <row r="76" spans="2:14" ht="23">
      <c r="B76" s="449"/>
      <c r="C76" s="438"/>
      <c r="D76" s="439"/>
      <c r="E76" s="438"/>
      <c r="F76" s="439"/>
      <c r="G76" s="438"/>
      <c r="H76" s="439"/>
      <c r="I76" s="438"/>
      <c r="J76" s="439"/>
      <c r="K76" s="438"/>
      <c r="L76" s="439"/>
      <c r="M76" s="446"/>
      <c r="N76" s="443"/>
    </row>
    <row r="77" spans="2:14" ht="24" thickBot="1">
      <c r="B77" s="450"/>
      <c r="C77" s="98"/>
      <c r="D77" s="99"/>
      <c r="E77" s="98"/>
      <c r="F77" s="99"/>
      <c r="G77" s="98"/>
      <c r="H77" s="99"/>
      <c r="I77" s="98"/>
      <c r="J77" s="99"/>
      <c r="K77" s="98"/>
      <c r="L77" s="99"/>
      <c r="M77" s="447"/>
      <c r="N77" s="444"/>
    </row>
    <row r="78" spans="2:14" ht="19" thickTop="1"/>
  </sheetData>
  <sheetProtection formatCells="0" formatColumns="0" formatRows="0" selectLockedCells="1"/>
  <mergeCells count="223">
    <mergeCell ref="B1:C1"/>
    <mergeCell ref="B12:B17"/>
    <mergeCell ref="B6:B11"/>
    <mergeCell ref="B18:B23"/>
    <mergeCell ref="B24:B29"/>
    <mergeCell ref="B30:B35"/>
    <mergeCell ref="M6:M11"/>
    <mergeCell ref="N6:N11"/>
    <mergeCell ref="M12:M17"/>
    <mergeCell ref="N12:N17"/>
    <mergeCell ref="C6:D6"/>
    <mergeCell ref="C8:D8"/>
    <mergeCell ref="C10:D10"/>
    <mergeCell ref="E6:F6"/>
    <mergeCell ref="N30:N35"/>
    <mergeCell ref="C12:D12"/>
    <mergeCell ref="G6:H6"/>
    <mergeCell ref="I6:J6"/>
    <mergeCell ref="K6:L6"/>
    <mergeCell ref="E8:F8"/>
    <mergeCell ref="G8:H8"/>
    <mergeCell ref="I8:J8"/>
    <mergeCell ref="K8:L8"/>
    <mergeCell ref="C24:D24"/>
    <mergeCell ref="B72:B77"/>
    <mergeCell ref="B42:B47"/>
    <mergeCell ref="B48:B53"/>
    <mergeCell ref="B54:B59"/>
    <mergeCell ref="B60:B65"/>
    <mergeCell ref="B66:B71"/>
    <mergeCell ref="M4:N4"/>
    <mergeCell ref="B36:B41"/>
    <mergeCell ref="M72:M77"/>
    <mergeCell ref="N72:N77"/>
    <mergeCell ref="C4:D4"/>
    <mergeCell ref="E4:F4"/>
    <mergeCell ref="G4:H4"/>
    <mergeCell ref="I4:J4"/>
    <mergeCell ref="K4:L4"/>
    <mergeCell ref="M54:M59"/>
    <mergeCell ref="N54:N59"/>
    <mergeCell ref="M60:M65"/>
    <mergeCell ref="N60:N65"/>
    <mergeCell ref="M66:M71"/>
    <mergeCell ref="N66:N71"/>
    <mergeCell ref="M36:M41"/>
    <mergeCell ref="N36:N41"/>
    <mergeCell ref="M42:M47"/>
    <mergeCell ref="N42:N47"/>
    <mergeCell ref="M48:M53"/>
    <mergeCell ref="N48:N53"/>
    <mergeCell ref="M18:M23"/>
    <mergeCell ref="N18:N23"/>
    <mergeCell ref="M24:M29"/>
    <mergeCell ref="N24:N29"/>
    <mergeCell ref="M30:M35"/>
    <mergeCell ref="E10:F10"/>
    <mergeCell ref="G10:H10"/>
    <mergeCell ref="I10:J10"/>
    <mergeCell ref="K10:L10"/>
    <mergeCell ref="K12:L12"/>
    <mergeCell ref="K18:L18"/>
    <mergeCell ref="E20:F20"/>
    <mergeCell ref="G20:H20"/>
    <mergeCell ref="I20:J20"/>
    <mergeCell ref="K20:L20"/>
    <mergeCell ref="K14:L14"/>
    <mergeCell ref="E16:F16"/>
    <mergeCell ref="G16:H16"/>
    <mergeCell ref="I16:J16"/>
    <mergeCell ref="K16:L16"/>
    <mergeCell ref="I26:J26"/>
    <mergeCell ref="C26:D26"/>
    <mergeCell ref="C28:D28"/>
    <mergeCell ref="C30:D30"/>
    <mergeCell ref="C32:D32"/>
    <mergeCell ref="C14:D14"/>
    <mergeCell ref="C16:D16"/>
    <mergeCell ref="C18:D18"/>
    <mergeCell ref="C20:D20"/>
    <mergeCell ref="C22:D22"/>
    <mergeCell ref="C60:D60"/>
    <mergeCell ref="C62:D62"/>
    <mergeCell ref="C44:D44"/>
    <mergeCell ref="C46:D46"/>
    <mergeCell ref="C48:D48"/>
    <mergeCell ref="C50:D50"/>
    <mergeCell ref="C52:D52"/>
    <mergeCell ref="C34:D34"/>
    <mergeCell ref="C36:D36"/>
    <mergeCell ref="C38:D38"/>
    <mergeCell ref="C40:D40"/>
    <mergeCell ref="C42:D42"/>
    <mergeCell ref="C74:D74"/>
    <mergeCell ref="C76:D76"/>
    <mergeCell ref="E12:F12"/>
    <mergeCell ref="G12:H12"/>
    <mergeCell ref="I12:J12"/>
    <mergeCell ref="E14:F14"/>
    <mergeCell ref="G14:H14"/>
    <mergeCell ref="I14:J14"/>
    <mergeCell ref="E18:F18"/>
    <mergeCell ref="G18:H18"/>
    <mergeCell ref="I18:J18"/>
    <mergeCell ref="E22:F22"/>
    <mergeCell ref="G22:H22"/>
    <mergeCell ref="I22:J22"/>
    <mergeCell ref="E26:F26"/>
    <mergeCell ref="G26:H26"/>
    <mergeCell ref="C64:D64"/>
    <mergeCell ref="C66:D66"/>
    <mergeCell ref="C68:D68"/>
    <mergeCell ref="C70:D70"/>
    <mergeCell ref="C72:D72"/>
    <mergeCell ref="C54:D54"/>
    <mergeCell ref="C56:D56"/>
    <mergeCell ref="C58:D58"/>
    <mergeCell ref="K26:L26"/>
    <mergeCell ref="E28:F28"/>
    <mergeCell ref="G28:H28"/>
    <mergeCell ref="I28:J28"/>
    <mergeCell ref="K28:L28"/>
    <mergeCell ref="K22:L22"/>
    <mergeCell ref="E24:F24"/>
    <mergeCell ref="G24:H24"/>
    <mergeCell ref="I24:J24"/>
    <mergeCell ref="K24:L24"/>
    <mergeCell ref="E34:F34"/>
    <mergeCell ref="G34:H34"/>
    <mergeCell ref="I34:J34"/>
    <mergeCell ref="K34:L34"/>
    <mergeCell ref="E36:F36"/>
    <mergeCell ref="G36:H36"/>
    <mergeCell ref="I36:J36"/>
    <mergeCell ref="K36:L36"/>
    <mergeCell ref="E30:F30"/>
    <mergeCell ref="G30:H30"/>
    <mergeCell ref="I30:J30"/>
    <mergeCell ref="K30:L30"/>
    <mergeCell ref="E32:F32"/>
    <mergeCell ref="G32:H32"/>
    <mergeCell ref="I32:J32"/>
    <mergeCell ref="K32:L32"/>
    <mergeCell ref="E42:F42"/>
    <mergeCell ref="G42:H42"/>
    <mergeCell ref="I42:J42"/>
    <mergeCell ref="K42:L42"/>
    <mergeCell ref="E44:F44"/>
    <mergeCell ref="G44:H44"/>
    <mergeCell ref="I44:J44"/>
    <mergeCell ref="K44:L44"/>
    <mergeCell ref="E38:F38"/>
    <mergeCell ref="G38:H38"/>
    <mergeCell ref="I38:J38"/>
    <mergeCell ref="K38:L38"/>
    <mergeCell ref="E40:F40"/>
    <mergeCell ref="G40:H40"/>
    <mergeCell ref="I40:J40"/>
    <mergeCell ref="K40:L40"/>
    <mergeCell ref="E50:F50"/>
    <mergeCell ref="G50:H50"/>
    <mergeCell ref="I50:J50"/>
    <mergeCell ref="K50:L50"/>
    <mergeCell ref="E52:F52"/>
    <mergeCell ref="G52:H52"/>
    <mergeCell ref="I52:J52"/>
    <mergeCell ref="K52:L52"/>
    <mergeCell ref="E46:F46"/>
    <mergeCell ref="G46:H46"/>
    <mergeCell ref="I46:J46"/>
    <mergeCell ref="K46:L46"/>
    <mergeCell ref="E48:F48"/>
    <mergeCell ref="G48:H48"/>
    <mergeCell ref="I48:J48"/>
    <mergeCell ref="K48:L48"/>
    <mergeCell ref="E58:F58"/>
    <mergeCell ref="G58:H58"/>
    <mergeCell ref="I58:J58"/>
    <mergeCell ref="K58:L58"/>
    <mergeCell ref="E60:F60"/>
    <mergeCell ref="G60:H60"/>
    <mergeCell ref="I60:J60"/>
    <mergeCell ref="K60:L60"/>
    <mergeCell ref="E54:F54"/>
    <mergeCell ref="G54:H54"/>
    <mergeCell ref="I54:J54"/>
    <mergeCell ref="K54:L54"/>
    <mergeCell ref="E56:F56"/>
    <mergeCell ref="G56:H56"/>
    <mergeCell ref="I56:J56"/>
    <mergeCell ref="K56:L56"/>
    <mergeCell ref="E66:F66"/>
    <mergeCell ref="G66:H66"/>
    <mergeCell ref="I66:J66"/>
    <mergeCell ref="K66:L66"/>
    <mergeCell ref="E68:F68"/>
    <mergeCell ref="G68:H68"/>
    <mergeCell ref="I68:J68"/>
    <mergeCell ref="K68:L68"/>
    <mergeCell ref="E62:F62"/>
    <mergeCell ref="G62:H62"/>
    <mergeCell ref="I62:J62"/>
    <mergeCell ref="K62:L62"/>
    <mergeCell ref="E64:F64"/>
    <mergeCell ref="G64:H64"/>
    <mergeCell ref="I64:J64"/>
    <mergeCell ref="K64:L64"/>
    <mergeCell ref="E74:F74"/>
    <mergeCell ref="G74:H74"/>
    <mergeCell ref="I74:J74"/>
    <mergeCell ref="K74:L74"/>
    <mergeCell ref="E76:F76"/>
    <mergeCell ref="G76:H76"/>
    <mergeCell ref="I76:J76"/>
    <mergeCell ref="K76:L76"/>
    <mergeCell ref="E70:F70"/>
    <mergeCell ref="G70:H70"/>
    <mergeCell ref="I70:J70"/>
    <mergeCell ref="K70:L70"/>
    <mergeCell ref="E72:F72"/>
    <mergeCell ref="G72:H72"/>
    <mergeCell ref="I72:J72"/>
    <mergeCell ref="K72:L72"/>
  </mergeCells>
  <phoneticPr fontId="1"/>
  <pageMargins left="0.25" right="0.25" top="0.75" bottom="0.75" header="0.3" footer="0.3"/>
  <pageSetup paperSize="9" scale="41" fitToWidth="2" orientation="portrait" horizontalDpi="0" verticalDpi="0" r:id="rId1"/>
  <colBreaks count="1" manualBreakCount="1">
    <brk id="9" max="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65"/>
  <sheetViews>
    <sheetView showGridLines="0" zoomScale="85" zoomScaleNormal="85" workbookViewId="0"/>
  </sheetViews>
  <sheetFormatPr baseColWidth="10" defaultColWidth="8.83203125" defaultRowHeight="18"/>
  <cols>
    <col min="1" max="1" width="2.6640625" customWidth="1"/>
    <col min="2" max="2" width="15.6640625" customWidth="1"/>
    <col min="3" max="16" width="20.6640625" customWidth="1"/>
    <col min="17" max="17" width="5.5" customWidth="1"/>
  </cols>
  <sheetData>
    <row r="1" spans="2:16" ht="46.5" customHeight="1">
      <c r="B1" s="10" t="s">
        <v>23</v>
      </c>
      <c r="C1" s="2"/>
    </row>
    <row r="2" spans="2:16" ht="66.75" customHeight="1">
      <c r="B2" s="2"/>
      <c r="C2" s="2"/>
    </row>
    <row r="3" spans="2:16" ht="23.25" customHeight="1" thickBot="1"/>
    <row r="4" spans="2:16" ht="20" thickTop="1" thickBot="1">
      <c r="B4" s="4"/>
      <c r="C4" s="7"/>
      <c r="D4" s="5" t="s">
        <v>7</v>
      </c>
      <c r="E4" s="5" t="s">
        <v>5</v>
      </c>
      <c r="F4" s="5" t="s">
        <v>12</v>
      </c>
      <c r="G4" s="5" t="s">
        <v>2</v>
      </c>
      <c r="H4" s="5" t="s">
        <v>13</v>
      </c>
      <c r="I4" s="5" t="s">
        <v>3</v>
      </c>
      <c r="J4" s="5" t="s">
        <v>14</v>
      </c>
      <c r="K4" s="5" t="s">
        <v>15</v>
      </c>
      <c r="L4" s="5" t="s">
        <v>1</v>
      </c>
      <c r="M4" s="5" t="s">
        <v>4</v>
      </c>
      <c r="N4" s="5" t="s">
        <v>8</v>
      </c>
      <c r="O4" s="6" t="s">
        <v>6</v>
      </c>
      <c r="P4" s="3" t="s">
        <v>18</v>
      </c>
    </row>
    <row r="5" spans="2:16" ht="21" thickTop="1">
      <c r="B5" s="460" t="s">
        <v>22</v>
      </c>
      <c r="C5" s="77">
        <f>環境!B5</f>
        <v>0</v>
      </c>
      <c r="D5" s="11">
        <f>'1月'!E4</f>
        <v>0</v>
      </c>
      <c r="E5" s="11">
        <f>'2月'!E4</f>
        <v>0</v>
      </c>
      <c r="F5" s="11">
        <f>'3月'!E4</f>
        <v>0</v>
      </c>
      <c r="G5" s="11">
        <f>'4月'!E4</f>
        <v>0</v>
      </c>
      <c r="H5" s="11">
        <f>'5月'!E4</f>
        <v>0</v>
      </c>
      <c r="I5" s="11">
        <f>'6月'!E4</f>
        <v>0</v>
      </c>
      <c r="J5" s="11">
        <f>'7月'!E4</f>
        <v>0</v>
      </c>
      <c r="K5" s="11">
        <f>'8月'!E4</f>
        <v>0</v>
      </c>
      <c r="L5" s="11">
        <f>'9月'!E4</f>
        <v>0</v>
      </c>
      <c r="M5" s="11">
        <f>'10月'!E4</f>
        <v>0</v>
      </c>
      <c r="N5" s="11">
        <f>'11月'!E4</f>
        <v>0</v>
      </c>
      <c r="O5" s="12">
        <f>'12月'!E4</f>
        <v>0</v>
      </c>
      <c r="P5" s="13">
        <f>SUM(D5:O5)</f>
        <v>0</v>
      </c>
    </row>
    <row r="6" spans="2:16" ht="20">
      <c r="B6" s="460"/>
      <c r="C6" s="78">
        <f>環境!B6</f>
        <v>0</v>
      </c>
      <c r="D6" s="14">
        <f>'1月'!E5</f>
        <v>0</v>
      </c>
      <c r="E6" s="14">
        <f>'2月'!E5</f>
        <v>0</v>
      </c>
      <c r="F6" s="14">
        <f>'3月'!E5</f>
        <v>0</v>
      </c>
      <c r="G6" s="14">
        <f>'4月'!E5</f>
        <v>0</v>
      </c>
      <c r="H6" s="14">
        <f>'5月'!E5</f>
        <v>0</v>
      </c>
      <c r="I6" s="14">
        <f>'6月'!E5</f>
        <v>0</v>
      </c>
      <c r="J6" s="14">
        <f>'7月'!E5</f>
        <v>0</v>
      </c>
      <c r="K6" s="14">
        <f>'8月'!E5</f>
        <v>0</v>
      </c>
      <c r="L6" s="14">
        <f>'9月'!E5</f>
        <v>0</v>
      </c>
      <c r="M6" s="14">
        <f>'10月'!E5</f>
        <v>0</v>
      </c>
      <c r="N6" s="14">
        <f>'11月'!E5</f>
        <v>0</v>
      </c>
      <c r="O6" s="15">
        <f>'12月'!E5</f>
        <v>0</v>
      </c>
      <c r="P6" s="16">
        <f t="shared" ref="P6:P14" si="0">SUM(D6:O6)</f>
        <v>0</v>
      </c>
    </row>
    <row r="7" spans="2:16" ht="20">
      <c r="B7" s="460"/>
      <c r="C7" s="79">
        <f>環境!B7</f>
        <v>0</v>
      </c>
      <c r="D7" s="17">
        <f>'1月'!E6</f>
        <v>0</v>
      </c>
      <c r="E7" s="17">
        <f>'2月'!E6</f>
        <v>0</v>
      </c>
      <c r="F7" s="17">
        <f>'3月'!E6</f>
        <v>0</v>
      </c>
      <c r="G7" s="17">
        <f>'4月'!E6</f>
        <v>0</v>
      </c>
      <c r="H7" s="17">
        <f>'5月'!E6</f>
        <v>0</v>
      </c>
      <c r="I7" s="17">
        <f>'6月'!E6</f>
        <v>0</v>
      </c>
      <c r="J7" s="17">
        <f>'7月'!E6</f>
        <v>0</v>
      </c>
      <c r="K7" s="17">
        <f>'8月'!E6</f>
        <v>0</v>
      </c>
      <c r="L7" s="17">
        <f>'9月'!E6</f>
        <v>0</v>
      </c>
      <c r="M7" s="17">
        <f>'10月'!E6</f>
        <v>0</v>
      </c>
      <c r="N7" s="17">
        <f>'11月'!E6</f>
        <v>0</v>
      </c>
      <c r="O7" s="18">
        <f>'12月'!E6</f>
        <v>0</v>
      </c>
      <c r="P7" s="19">
        <f t="shared" si="0"/>
        <v>0</v>
      </c>
    </row>
    <row r="8" spans="2:16" ht="20">
      <c r="B8" s="460"/>
      <c r="C8" s="78">
        <f>環境!B8</f>
        <v>0</v>
      </c>
      <c r="D8" s="20">
        <f>'1月'!E7</f>
        <v>0</v>
      </c>
      <c r="E8" s="20">
        <f>'2月'!E7</f>
        <v>0</v>
      </c>
      <c r="F8" s="20">
        <f>'3月'!E7</f>
        <v>0</v>
      </c>
      <c r="G8" s="20">
        <f>'4月'!E7</f>
        <v>0</v>
      </c>
      <c r="H8" s="20">
        <f>'5月'!E7</f>
        <v>0</v>
      </c>
      <c r="I8" s="20">
        <f>'6月'!E7</f>
        <v>0</v>
      </c>
      <c r="J8" s="20">
        <f>'7月'!E7</f>
        <v>0</v>
      </c>
      <c r="K8" s="20">
        <f>'8月'!E7</f>
        <v>0</v>
      </c>
      <c r="L8" s="20">
        <f>'9月'!E7</f>
        <v>0</v>
      </c>
      <c r="M8" s="20">
        <f>'10月'!E7</f>
        <v>0</v>
      </c>
      <c r="N8" s="20">
        <f>'11月'!E7</f>
        <v>0</v>
      </c>
      <c r="O8" s="21">
        <f>'12月'!E7</f>
        <v>0</v>
      </c>
      <c r="P8" s="22">
        <f t="shared" si="0"/>
        <v>0</v>
      </c>
    </row>
    <row r="9" spans="2:16" ht="20">
      <c r="B9" s="460"/>
      <c r="C9" s="79">
        <f>環境!B9</f>
        <v>0</v>
      </c>
      <c r="D9" s="23">
        <f>'1月'!E8</f>
        <v>0</v>
      </c>
      <c r="E9" s="23">
        <f>'2月'!E8</f>
        <v>0</v>
      </c>
      <c r="F9" s="23">
        <f>'3月'!E8</f>
        <v>0</v>
      </c>
      <c r="G9" s="23">
        <f>'4月'!E8</f>
        <v>0</v>
      </c>
      <c r="H9" s="23">
        <f>'5月'!E8</f>
        <v>0</v>
      </c>
      <c r="I9" s="23">
        <f>'6月'!E8</f>
        <v>0</v>
      </c>
      <c r="J9" s="23">
        <f>'7月'!E8</f>
        <v>0</v>
      </c>
      <c r="K9" s="23">
        <f>'8月'!E8</f>
        <v>0</v>
      </c>
      <c r="L9" s="23">
        <f>'9月'!E8</f>
        <v>0</v>
      </c>
      <c r="M9" s="23">
        <f>'10月'!E8</f>
        <v>0</v>
      </c>
      <c r="N9" s="23">
        <f>'11月'!E8</f>
        <v>0</v>
      </c>
      <c r="O9" s="24">
        <f>'12月'!E8</f>
        <v>0</v>
      </c>
      <c r="P9" s="25">
        <f t="shared" si="0"/>
        <v>0</v>
      </c>
    </row>
    <row r="10" spans="2:16" ht="20">
      <c r="B10" s="460"/>
      <c r="C10" s="78">
        <f>環境!B10</f>
        <v>0</v>
      </c>
      <c r="D10" s="26">
        <f>'1月'!E9</f>
        <v>0</v>
      </c>
      <c r="E10" s="26">
        <f>'2月'!E9</f>
        <v>0</v>
      </c>
      <c r="F10" s="26">
        <f>'3月'!E9</f>
        <v>0</v>
      </c>
      <c r="G10" s="26">
        <f>'4月'!E9</f>
        <v>0</v>
      </c>
      <c r="H10" s="26">
        <f>'5月'!E9</f>
        <v>0</v>
      </c>
      <c r="I10" s="26">
        <f>'6月'!E9</f>
        <v>0</v>
      </c>
      <c r="J10" s="26">
        <f>'7月'!E9</f>
        <v>0</v>
      </c>
      <c r="K10" s="26">
        <f>'8月'!E9</f>
        <v>0</v>
      </c>
      <c r="L10" s="26">
        <f>'9月'!E9</f>
        <v>0</v>
      </c>
      <c r="M10" s="26">
        <f>'10月'!E9</f>
        <v>0</v>
      </c>
      <c r="N10" s="26">
        <f>'11月'!E9</f>
        <v>0</v>
      </c>
      <c r="O10" s="27">
        <f>'12月'!E9</f>
        <v>0</v>
      </c>
      <c r="P10" s="103">
        <f t="shared" si="0"/>
        <v>0</v>
      </c>
    </row>
    <row r="11" spans="2:16" ht="20">
      <c r="B11" s="460"/>
      <c r="C11" s="79">
        <f>環境!B11</f>
        <v>0</v>
      </c>
      <c r="D11" s="23">
        <f>'1月'!E10</f>
        <v>0</v>
      </c>
      <c r="E11" s="23">
        <f>'2月'!E10</f>
        <v>0</v>
      </c>
      <c r="F11" s="23">
        <f>'3月'!E10</f>
        <v>0</v>
      </c>
      <c r="G11" s="23">
        <f>'4月'!E10</f>
        <v>0</v>
      </c>
      <c r="H11" s="23">
        <f>'5月'!E10</f>
        <v>0</v>
      </c>
      <c r="I11" s="23">
        <f>'6月'!E10</f>
        <v>0</v>
      </c>
      <c r="J11" s="23">
        <f>'7月'!E10</f>
        <v>0</v>
      </c>
      <c r="K11" s="23">
        <f>'8月'!E10</f>
        <v>0</v>
      </c>
      <c r="L11" s="23">
        <f>'9月'!E10</f>
        <v>0</v>
      </c>
      <c r="M11" s="23">
        <f>'10月'!E10</f>
        <v>0</v>
      </c>
      <c r="N11" s="23">
        <f>'11月'!E10</f>
        <v>0</v>
      </c>
      <c r="O11" s="24">
        <f>'12月'!E10</f>
        <v>0</v>
      </c>
      <c r="P11" s="25">
        <f t="shared" si="0"/>
        <v>0</v>
      </c>
    </row>
    <row r="12" spans="2:16" ht="20">
      <c r="B12" s="460"/>
      <c r="C12" s="78">
        <f>環境!B12</f>
        <v>0</v>
      </c>
      <c r="D12" s="26">
        <f>'1月'!E11</f>
        <v>0</v>
      </c>
      <c r="E12" s="26">
        <f>'2月'!E11</f>
        <v>0</v>
      </c>
      <c r="F12" s="26">
        <f>'3月'!E11</f>
        <v>0</v>
      </c>
      <c r="G12" s="26">
        <f>'4月'!E11</f>
        <v>0</v>
      </c>
      <c r="H12" s="26">
        <f>'5月'!E11</f>
        <v>0</v>
      </c>
      <c r="I12" s="26">
        <f>'6月'!E11</f>
        <v>0</v>
      </c>
      <c r="J12" s="26">
        <f>'7月'!E11</f>
        <v>0</v>
      </c>
      <c r="K12" s="26">
        <f>'8月'!E11</f>
        <v>0</v>
      </c>
      <c r="L12" s="26">
        <f>'9月'!E11</f>
        <v>0</v>
      </c>
      <c r="M12" s="26">
        <f>'10月'!E11</f>
        <v>0</v>
      </c>
      <c r="N12" s="26">
        <f>'11月'!E11</f>
        <v>0</v>
      </c>
      <c r="O12" s="27">
        <f>'12月'!E11</f>
        <v>0</v>
      </c>
      <c r="P12" s="28">
        <f t="shared" si="0"/>
        <v>0</v>
      </c>
    </row>
    <row r="13" spans="2:16" ht="20">
      <c r="B13" s="460"/>
      <c r="C13" s="79">
        <f>環境!B13</f>
        <v>0</v>
      </c>
      <c r="D13" s="23">
        <f>'1月'!E12</f>
        <v>0</v>
      </c>
      <c r="E13" s="23">
        <f>'2月'!E12</f>
        <v>0</v>
      </c>
      <c r="F13" s="23">
        <f>'3月'!E12</f>
        <v>0</v>
      </c>
      <c r="G13" s="23">
        <f>'4月'!E12</f>
        <v>0</v>
      </c>
      <c r="H13" s="23">
        <f>'5月'!E12</f>
        <v>0</v>
      </c>
      <c r="I13" s="23">
        <f>'6月'!E12</f>
        <v>0</v>
      </c>
      <c r="J13" s="23">
        <f>'7月'!E12</f>
        <v>0</v>
      </c>
      <c r="K13" s="23">
        <f>'8月'!E12</f>
        <v>0</v>
      </c>
      <c r="L13" s="23">
        <f>'9月'!E12</f>
        <v>0</v>
      </c>
      <c r="M13" s="23">
        <f>'10月'!E12</f>
        <v>0</v>
      </c>
      <c r="N13" s="23">
        <f>'11月'!E12</f>
        <v>0</v>
      </c>
      <c r="O13" s="24">
        <f>'12月'!E12</f>
        <v>0</v>
      </c>
      <c r="P13" s="25">
        <f t="shared" si="0"/>
        <v>0</v>
      </c>
    </row>
    <row r="14" spans="2:16" ht="21" thickBot="1">
      <c r="B14" s="460"/>
      <c r="C14" s="78">
        <f>環境!B14</f>
        <v>0</v>
      </c>
      <c r="D14" s="26">
        <f>'1月'!E13</f>
        <v>0</v>
      </c>
      <c r="E14" s="26">
        <f>'2月'!E13</f>
        <v>0</v>
      </c>
      <c r="F14" s="26">
        <f>'3月'!E13</f>
        <v>0</v>
      </c>
      <c r="G14" s="26">
        <f>'4月'!E13</f>
        <v>0</v>
      </c>
      <c r="H14" s="26">
        <f>'5月'!E13</f>
        <v>0</v>
      </c>
      <c r="I14" s="26">
        <f>'6月'!E13</f>
        <v>0</v>
      </c>
      <c r="J14" s="26">
        <f>'7月'!E13</f>
        <v>0</v>
      </c>
      <c r="K14" s="26">
        <f>'8月'!E13</f>
        <v>0</v>
      </c>
      <c r="L14" s="26">
        <f>'9月'!E13</f>
        <v>0</v>
      </c>
      <c r="M14" s="26">
        <f>'10月'!E13</f>
        <v>0</v>
      </c>
      <c r="N14" s="26">
        <f>'11月'!E13</f>
        <v>0</v>
      </c>
      <c r="O14" s="27">
        <f>'12月'!E13</f>
        <v>0</v>
      </c>
      <c r="P14" s="28">
        <f t="shared" si="0"/>
        <v>0</v>
      </c>
    </row>
    <row r="15" spans="2:16" ht="22" thickTop="1" thickBot="1">
      <c r="B15" s="461"/>
      <c r="C15" s="80" t="s">
        <v>27</v>
      </c>
      <c r="D15" s="29">
        <f>SUM(D5:D14)</f>
        <v>0</v>
      </c>
      <c r="E15" s="29">
        <f t="shared" ref="E15:P15" si="1">SUM(E5:E14)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326">
        <f t="shared" si="1"/>
        <v>0</v>
      </c>
    </row>
    <row r="16" spans="2:16" ht="21" thickTop="1">
      <c r="B16" s="462" t="s">
        <v>25</v>
      </c>
      <c r="C16" s="77" t="str">
        <f>環境!D5</f>
        <v>所得税</v>
      </c>
      <c r="D16" s="30">
        <f>'1月'!H4</f>
        <v>0</v>
      </c>
      <c r="E16" s="30">
        <f>'2月'!H4</f>
        <v>0</v>
      </c>
      <c r="F16" s="30">
        <f>'3月'!H4</f>
        <v>0</v>
      </c>
      <c r="G16" s="30">
        <f>'4月'!H4</f>
        <v>0</v>
      </c>
      <c r="H16" s="30">
        <f>'5月'!H4</f>
        <v>0</v>
      </c>
      <c r="I16" s="30">
        <f>'6月'!H4</f>
        <v>0</v>
      </c>
      <c r="J16" s="30">
        <f>'7月'!H4</f>
        <v>0</v>
      </c>
      <c r="K16" s="30">
        <f>'8月'!H4</f>
        <v>0</v>
      </c>
      <c r="L16" s="30">
        <f>'9月'!H4</f>
        <v>0</v>
      </c>
      <c r="M16" s="30">
        <f>'10月'!H4</f>
        <v>0</v>
      </c>
      <c r="N16" s="30">
        <f>'11月'!H4</f>
        <v>0</v>
      </c>
      <c r="O16" s="31">
        <f>'12月'!H4</f>
        <v>0</v>
      </c>
      <c r="P16" s="32">
        <f>SUM(D16:O16)</f>
        <v>0</v>
      </c>
    </row>
    <row r="17" spans="2:16" ht="20">
      <c r="B17" s="463"/>
      <c r="C17" s="81" t="str">
        <f>環境!D6</f>
        <v>住民税</v>
      </c>
      <c r="D17" s="33">
        <f>'1月'!H5</f>
        <v>0</v>
      </c>
      <c r="E17" s="33">
        <f>'2月'!H5</f>
        <v>0</v>
      </c>
      <c r="F17" s="33">
        <f>'3月'!H5</f>
        <v>0</v>
      </c>
      <c r="G17" s="33">
        <f>'4月'!H5</f>
        <v>0</v>
      </c>
      <c r="H17" s="33">
        <f>'5月'!H5</f>
        <v>0</v>
      </c>
      <c r="I17" s="33">
        <f>'6月'!H5</f>
        <v>0</v>
      </c>
      <c r="J17" s="33">
        <f>'7月'!H5</f>
        <v>0</v>
      </c>
      <c r="K17" s="33">
        <f>'8月'!H5</f>
        <v>0</v>
      </c>
      <c r="L17" s="33">
        <f>'9月'!H5</f>
        <v>0</v>
      </c>
      <c r="M17" s="33">
        <f>'10月'!H5</f>
        <v>0</v>
      </c>
      <c r="N17" s="33">
        <f>'11月'!H5</f>
        <v>0</v>
      </c>
      <c r="O17" s="34">
        <f>'12月'!H5</f>
        <v>0</v>
      </c>
      <c r="P17" s="35">
        <f t="shared" ref="P17:P25" si="2">SUM(D17:O17)</f>
        <v>0</v>
      </c>
    </row>
    <row r="18" spans="2:16" ht="20">
      <c r="B18" s="463"/>
      <c r="C18" s="82" t="str">
        <f>環境!D7</f>
        <v>健康保険</v>
      </c>
      <c r="D18" s="23">
        <f>'1月'!H6</f>
        <v>0</v>
      </c>
      <c r="E18" s="23">
        <f>'2月'!H6</f>
        <v>0</v>
      </c>
      <c r="F18" s="23">
        <f>'3月'!H6</f>
        <v>0</v>
      </c>
      <c r="G18" s="23">
        <f>'4月'!H6</f>
        <v>0</v>
      </c>
      <c r="H18" s="23">
        <f>'5月'!H6</f>
        <v>0</v>
      </c>
      <c r="I18" s="23">
        <f>'6月'!H6</f>
        <v>0</v>
      </c>
      <c r="J18" s="23">
        <f>'7月'!H6</f>
        <v>0</v>
      </c>
      <c r="K18" s="23">
        <f>'8月'!H6</f>
        <v>0</v>
      </c>
      <c r="L18" s="23">
        <f>'9月'!H6</f>
        <v>0</v>
      </c>
      <c r="M18" s="23">
        <f>'10月'!H6</f>
        <v>0</v>
      </c>
      <c r="N18" s="23">
        <f>'11月'!H6</f>
        <v>0</v>
      </c>
      <c r="O18" s="24">
        <f>'12月'!H6</f>
        <v>0</v>
      </c>
      <c r="P18" s="25">
        <f t="shared" si="2"/>
        <v>0</v>
      </c>
    </row>
    <row r="19" spans="2:16" ht="20">
      <c r="B19" s="463"/>
      <c r="C19" s="81" t="str">
        <f>環境!D8</f>
        <v>厚生年金</v>
      </c>
      <c r="D19" s="33">
        <f>'1月'!H7</f>
        <v>0</v>
      </c>
      <c r="E19" s="33">
        <f>'2月'!H7</f>
        <v>0</v>
      </c>
      <c r="F19" s="33">
        <f>'3月'!H7</f>
        <v>0</v>
      </c>
      <c r="G19" s="33">
        <f>'4月'!H7</f>
        <v>0</v>
      </c>
      <c r="H19" s="33">
        <f>'5月'!H7</f>
        <v>0</v>
      </c>
      <c r="I19" s="33">
        <f>'6月'!H7</f>
        <v>0</v>
      </c>
      <c r="J19" s="33">
        <f>'7月'!H7</f>
        <v>0</v>
      </c>
      <c r="K19" s="33">
        <f>'8月'!H7</f>
        <v>0</v>
      </c>
      <c r="L19" s="33">
        <f>'9月'!H7</f>
        <v>0</v>
      </c>
      <c r="M19" s="33">
        <f>'10月'!H7</f>
        <v>0</v>
      </c>
      <c r="N19" s="33">
        <f>'11月'!H7</f>
        <v>0</v>
      </c>
      <c r="O19" s="34">
        <f>'12月'!H7</f>
        <v>0</v>
      </c>
      <c r="P19" s="35">
        <f t="shared" si="2"/>
        <v>0</v>
      </c>
    </row>
    <row r="20" spans="2:16" ht="20">
      <c r="B20" s="463"/>
      <c r="C20" s="82">
        <f>環境!D9</f>
        <v>0</v>
      </c>
      <c r="D20" s="23">
        <f>'1月'!H8</f>
        <v>0</v>
      </c>
      <c r="E20" s="23">
        <f>'2月'!H8</f>
        <v>0</v>
      </c>
      <c r="F20" s="23">
        <f>'3月'!H8</f>
        <v>0</v>
      </c>
      <c r="G20" s="23">
        <f>'4月'!H8</f>
        <v>0</v>
      </c>
      <c r="H20" s="23">
        <f>'5月'!H8</f>
        <v>0</v>
      </c>
      <c r="I20" s="23">
        <f>'6月'!H8</f>
        <v>0</v>
      </c>
      <c r="J20" s="23">
        <f>'7月'!H8</f>
        <v>0</v>
      </c>
      <c r="K20" s="23">
        <f>'8月'!H8</f>
        <v>0</v>
      </c>
      <c r="L20" s="23">
        <f>'9月'!H8</f>
        <v>0</v>
      </c>
      <c r="M20" s="23">
        <f>'10月'!H8</f>
        <v>0</v>
      </c>
      <c r="N20" s="23">
        <f>'11月'!H8</f>
        <v>0</v>
      </c>
      <c r="O20" s="24">
        <f>'12月'!H8</f>
        <v>0</v>
      </c>
      <c r="P20" s="25">
        <f t="shared" si="2"/>
        <v>0</v>
      </c>
    </row>
    <row r="21" spans="2:16" ht="20">
      <c r="B21" s="463"/>
      <c r="C21" s="81">
        <f>環境!D10</f>
        <v>0</v>
      </c>
      <c r="D21" s="33">
        <f>'1月'!H9</f>
        <v>0</v>
      </c>
      <c r="E21" s="33">
        <f>'2月'!H9</f>
        <v>0</v>
      </c>
      <c r="F21" s="33">
        <f>'3月'!H9</f>
        <v>0</v>
      </c>
      <c r="G21" s="33">
        <f>'4月'!H9</f>
        <v>0</v>
      </c>
      <c r="H21" s="33">
        <f>'5月'!H9</f>
        <v>0</v>
      </c>
      <c r="I21" s="33">
        <f>'6月'!H9</f>
        <v>0</v>
      </c>
      <c r="J21" s="33">
        <f>'7月'!H9</f>
        <v>0</v>
      </c>
      <c r="K21" s="33">
        <f>'8月'!H9</f>
        <v>0</v>
      </c>
      <c r="L21" s="33">
        <f>'9月'!H9</f>
        <v>0</v>
      </c>
      <c r="M21" s="33">
        <f>'10月'!H9</f>
        <v>0</v>
      </c>
      <c r="N21" s="33">
        <f>'11月'!H9</f>
        <v>0</v>
      </c>
      <c r="O21" s="34">
        <f>'12月'!H9</f>
        <v>0</v>
      </c>
      <c r="P21" s="104">
        <f t="shared" si="2"/>
        <v>0</v>
      </c>
    </row>
    <row r="22" spans="2:16" ht="20">
      <c r="B22" s="463"/>
      <c r="C22" s="82">
        <f>環境!D11</f>
        <v>0</v>
      </c>
      <c r="D22" s="23">
        <f>'1月'!H10</f>
        <v>0</v>
      </c>
      <c r="E22" s="23">
        <f>'2月'!H10</f>
        <v>0</v>
      </c>
      <c r="F22" s="23">
        <f>'3月'!H10</f>
        <v>0</v>
      </c>
      <c r="G22" s="23">
        <f>'4月'!H10</f>
        <v>0</v>
      </c>
      <c r="H22" s="23">
        <f>'5月'!H10</f>
        <v>0</v>
      </c>
      <c r="I22" s="23">
        <f>'6月'!H10</f>
        <v>0</v>
      </c>
      <c r="J22" s="23">
        <f>'7月'!H10</f>
        <v>0</v>
      </c>
      <c r="K22" s="23">
        <f>'8月'!H10</f>
        <v>0</v>
      </c>
      <c r="L22" s="23">
        <f>'9月'!H10</f>
        <v>0</v>
      </c>
      <c r="M22" s="23">
        <f>'10月'!H10</f>
        <v>0</v>
      </c>
      <c r="N22" s="23">
        <f>'11月'!H10</f>
        <v>0</v>
      </c>
      <c r="O22" s="24">
        <f>'12月'!H10</f>
        <v>0</v>
      </c>
      <c r="P22" s="25">
        <f t="shared" si="2"/>
        <v>0</v>
      </c>
    </row>
    <row r="23" spans="2:16" ht="20">
      <c r="B23" s="463"/>
      <c r="C23" s="81">
        <f>環境!D12</f>
        <v>0</v>
      </c>
      <c r="D23" s="33">
        <f>'1月'!H11</f>
        <v>0</v>
      </c>
      <c r="E23" s="33">
        <f>'2月'!H11</f>
        <v>0</v>
      </c>
      <c r="F23" s="33">
        <f>'3月'!H11</f>
        <v>0</v>
      </c>
      <c r="G23" s="33">
        <f>'4月'!H11</f>
        <v>0</v>
      </c>
      <c r="H23" s="33">
        <f>'5月'!H11</f>
        <v>0</v>
      </c>
      <c r="I23" s="33">
        <f>'6月'!H11</f>
        <v>0</v>
      </c>
      <c r="J23" s="33">
        <f>'7月'!H11</f>
        <v>0</v>
      </c>
      <c r="K23" s="33">
        <f>'8月'!H11</f>
        <v>0</v>
      </c>
      <c r="L23" s="33">
        <f>'9月'!H11</f>
        <v>0</v>
      </c>
      <c r="M23" s="33">
        <f>'10月'!H11</f>
        <v>0</v>
      </c>
      <c r="N23" s="33">
        <f>'11月'!H11</f>
        <v>0</v>
      </c>
      <c r="O23" s="34">
        <f>'12月'!H11</f>
        <v>0</v>
      </c>
      <c r="P23" s="35">
        <f t="shared" si="2"/>
        <v>0</v>
      </c>
    </row>
    <row r="24" spans="2:16" ht="20">
      <c r="B24" s="463"/>
      <c r="C24" s="82">
        <f>環境!D13</f>
        <v>0</v>
      </c>
      <c r="D24" s="23">
        <f>'1月'!H12</f>
        <v>0</v>
      </c>
      <c r="E24" s="23">
        <f>'2月'!H12</f>
        <v>0</v>
      </c>
      <c r="F24" s="23">
        <f>'3月'!H12</f>
        <v>0</v>
      </c>
      <c r="G24" s="23">
        <f>'4月'!H12</f>
        <v>0</v>
      </c>
      <c r="H24" s="23">
        <f>'5月'!H12</f>
        <v>0</v>
      </c>
      <c r="I24" s="23">
        <f>'6月'!H12</f>
        <v>0</v>
      </c>
      <c r="J24" s="23">
        <f>'7月'!H12</f>
        <v>0</v>
      </c>
      <c r="K24" s="23">
        <f>'8月'!H12</f>
        <v>0</v>
      </c>
      <c r="L24" s="23">
        <f>'9月'!H12</f>
        <v>0</v>
      </c>
      <c r="M24" s="23">
        <f>'10月'!H12</f>
        <v>0</v>
      </c>
      <c r="N24" s="23">
        <f>'11月'!H12</f>
        <v>0</v>
      </c>
      <c r="O24" s="24">
        <f>'12月'!H12</f>
        <v>0</v>
      </c>
      <c r="P24" s="25">
        <f t="shared" si="2"/>
        <v>0</v>
      </c>
    </row>
    <row r="25" spans="2:16" ht="21" thickBot="1">
      <c r="B25" s="463"/>
      <c r="C25" s="81">
        <f>環境!D14</f>
        <v>0</v>
      </c>
      <c r="D25" s="33">
        <f>'1月'!H13</f>
        <v>0</v>
      </c>
      <c r="E25" s="33">
        <f>'2月'!H13</f>
        <v>0</v>
      </c>
      <c r="F25" s="33">
        <f>'3月'!H13</f>
        <v>0</v>
      </c>
      <c r="G25" s="33">
        <f>'4月'!H13</f>
        <v>0</v>
      </c>
      <c r="H25" s="33">
        <f>'5月'!H13</f>
        <v>0</v>
      </c>
      <c r="I25" s="33">
        <f>'6月'!H13</f>
        <v>0</v>
      </c>
      <c r="J25" s="33">
        <f>'7月'!H13</f>
        <v>0</v>
      </c>
      <c r="K25" s="33">
        <f>'8月'!H13</f>
        <v>0</v>
      </c>
      <c r="L25" s="33">
        <f>'9月'!H13</f>
        <v>0</v>
      </c>
      <c r="M25" s="33">
        <f>'10月'!H13</f>
        <v>0</v>
      </c>
      <c r="N25" s="33">
        <f>'11月'!H13</f>
        <v>0</v>
      </c>
      <c r="O25" s="34">
        <f>'12月'!H13</f>
        <v>0</v>
      </c>
      <c r="P25" s="35">
        <f t="shared" si="2"/>
        <v>0</v>
      </c>
    </row>
    <row r="26" spans="2:16" ht="22" thickTop="1" thickBot="1">
      <c r="B26" s="464"/>
      <c r="C26" s="83" t="s">
        <v>26</v>
      </c>
      <c r="D26" s="36">
        <f>SUM(D16:D25)</f>
        <v>0</v>
      </c>
      <c r="E26" s="36">
        <f t="shared" ref="E26:P26" si="3">SUM(E16:E25)</f>
        <v>0</v>
      </c>
      <c r="F26" s="36">
        <f t="shared" si="3"/>
        <v>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327">
        <f t="shared" si="3"/>
        <v>0</v>
      </c>
    </row>
    <row r="27" spans="2:16" ht="21" thickTop="1">
      <c r="B27" s="465" t="s">
        <v>0</v>
      </c>
      <c r="C27" s="84">
        <f>環境!F5</f>
        <v>0</v>
      </c>
      <c r="D27" s="37">
        <f>'1月'!J4</f>
        <v>0</v>
      </c>
      <c r="E27" s="37">
        <f>'2月'!J4</f>
        <v>0</v>
      </c>
      <c r="F27" s="37">
        <f>'3月'!J4</f>
        <v>0</v>
      </c>
      <c r="G27" s="37">
        <f>'4月'!J4</f>
        <v>0</v>
      </c>
      <c r="H27" s="37">
        <f>'5月'!J4</f>
        <v>0</v>
      </c>
      <c r="I27" s="37">
        <f>'6月'!J4</f>
        <v>0</v>
      </c>
      <c r="J27" s="37">
        <f>'7月'!J4</f>
        <v>0</v>
      </c>
      <c r="K27" s="37">
        <f>'8月'!J4</f>
        <v>0</v>
      </c>
      <c r="L27" s="37">
        <f>'9月'!J4</f>
        <v>0</v>
      </c>
      <c r="M27" s="37">
        <f>'10月'!J4</f>
        <v>0</v>
      </c>
      <c r="N27" s="37">
        <f>'11月'!J4</f>
        <v>0</v>
      </c>
      <c r="O27" s="38">
        <f>'12月'!J4</f>
        <v>0</v>
      </c>
      <c r="P27" s="39">
        <f>SUM(D27:O27)</f>
        <v>0</v>
      </c>
    </row>
    <row r="28" spans="2:16" ht="20">
      <c r="B28" s="466"/>
      <c r="C28" s="85">
        <f>環境!F6</f>
        <v>0</v>
      </c>
      <c r="D28" s="40">
        <f>'1月'!J5</f>
        <v>0</v>
      </c>
      <c r="E28" s="40">
        <f>'2月'!J5</f>
        <v>0</v>
      </c>
      <c r="F28" s="40">
        <f>'3月'!J5</f>
        <v>0</v>
      </c>
      <c r="G28" s="40">
        <f>'4月'!J5</f>
        <v>0</v>
      </c>
      <c r="H28" s="40">
        <f>'5月'!J5</f>
        <v>0</v>
      </c>
      <c r="I28" s="40">
        <f>'6月'!J5</f>
        <v>0</v>
      </c>
      <c r="J28" s="40">
        <f>'7月'!J5</f>
        <v>0</v>
      </c>
      <c r="K28" s="40">
        <f>'8月'!J5</f>
        <v>0</v>
      </c>
      <c r="L28" s="40">
        <f>'9月'!J5</f>
        <v>0</v>
      </c>
      <c r="M28" s="40">
        <f>'10月'!J5</f>
        <v>0</v>
      </c>
      <c r="N28" s="40">
        <f>'11月'!J5</f>
        <v>0</v>
      </c>
      <c r="O28" s="41">
        <f>'12月'!J5</f>
        <v>0</v>
      </c>
      <c r="P28" s="42">
        <f t="shared" ref="P28:P36" si="4">SUM(D28:O28)</f>
        <v>0</v>
      </c>
    </row>
    <row r="29" spans="2:16" ht="20">
      <c r="B29" s="466"/>
      <c r="C29" s="86">
        <f>環境!F7</f>
        <v>0</v>
      </c>
      <c r="D29" s="23">
        <f>'1月'!J6</f>
        <v>0</v>
      </c>
      <c r="E29" s="23">
        <f>'2月'!J6</f>
        <v>0</v>
      </c>
      <c r="F29" s="23">
        <f>'3月'!J6</f>
        <v>0</v>
      </c>
      <c r="G29" s="23">
        <f>'4月'!J6</f>
        <v>0</v>
      </c>
      <c r="H29" s="23">
        <f>'5月'!J6</f>
        <v>0</v>
      </c>
      <c r="I29" s="23">
        <f>'6月'!J6</f>
        <v>0</v>
      </c>
      <c r="J29" s="23">
        <f>'7月'!J6</f>
        <v>0</v>
      </c>
      <c r="K29" s="23">
        <f>'8月'!J6</f>
        <v>0</v>
      </c>
      <c r="L29" s="23">
        <f>'9月'!J6</f>
        <v>0</v>
      </c>
      <c r="M29" s="23">
        <f>'10月'!J6</f>
        <v>0</v>
      </c>
      <c r="N29" s="23">
        <f>'11月'!J6</f>
        <v>0</v>
      </c>
      <c r="O29" s="24">
        <f>'12月'!J6</f>
        <v>0</v>
      </c>
      <c r="P29" s="25">
        <f t="shared" si="4"/>
        <v>0</v>
      </c>
    </row>
    <row r="30" spans="2:16" ht="20">
      <c r="B30" s="466"/>
      <c r="C30" s="87">
        <f>環境!F8</f>
        <v>0</v>
      </c>
      <c r="D30" s="26">
        <f>'1月'!J7</f>
        <v>0</v>
      </c>
      <c r="E30" s="26">
        <f>'2月'!J7</f>
        <v>0</v>
      </c>
      <c r="F30" s="26">
        <f>'3月'!J7</f>
        <v>0</v>
      </c>
      <c r="G30" s="26">
        <f>'4月'!J7</f>
        <v>0</v>
      </c>
      <c r="H30" s="26">
        <f>'5月'!J7</f>
        <v>0</v>
      </c>
      <c r="I30" s="26">
        <f>'6月'!J7</f>
        <v>0</v>
      </c>
      <c r="J30" s="26">
        <f>'7月'!J7</f>
        <v>0</v>
      </c>
      <c r="K30" s="26">
        <f>'8月'!J7</f>
        <v>0</v>
      </c>
      <c r="L30" s="26">
        <f>'9月'!J7</f>
        <v>0</v>
      </c>
      <c r="M30" s="26">
        <f>'10月'!J7</f>
        <v>0</v>
      </c>
      <c r="N30" s="26">
        <f>'11月'!J7</f>
        <v>0</v>
      </c>
      <c r="O30" s="27">
        <f>'12月'!J7</f>
        <v>0</v>
      </c>
      <c r="P30" s="103">
        <f t="shared" si="4"/>
        <v>0</v>
      </c>
    </row>
    <row r="31" spans="2:16" ht="20">
      <c r="B31" s="466"/>
      <c r="C31" s="86">
        <f>環境!F9</f>
        <v>0</v>
      </c>
      <c r="D31" s="23">
        <f>'1月'!J8</f>
        <v>0</v>
      </c>
      <c r="E31" s="23">
        <f>'2月'!J8</f>
        <v>0</v>
      </c>
      <c r="F31" s="23">
        <f>'3月'!J8</f>
        <v>0</v>
      </c>
      <c r="G31" s="23">
        <f>'4月'!J8</f>
        <v>0</v>
      </c>
      <c r="H31" s="23">
        <f>'5月'!J8</f>
        <v>0</v>
      </c>
      <c r="I31" s="23">
        <f>'6月'!J8</f>
        <v>0</v>
      </c>
      <c r="J31" s="23">
        <f>'7月'!J8</f>
        <v>0</v>
      </c>
      <c r="K31" s="23">
        <f>'8月'!J8</f>
        <v>0</v>
      </c>
      <c r="L31" s="23">
        <f>'9月'!J8</f>
        <v>0</v>
      </c>
      <c r="M31" s="23">
        <f>'10月'!J8</f>
        <v>0</v>
      </c>
      <c r="N31" s="23">
        <f>'11月'!J8</f>
        <v>0</v>
      </c>
      <c r="O31" s="24">
        <f>'12月'!J8</f>
        <v>0</v>
      </c>
      <c r="P31" s="25">
        <f t="shared" si="4"/>
        <v>0</v>
      </c>
    </row>
    <row r="32" spans="2:16" ht="20">
      <c r="B32" s="466"/>
      <c r="C32" s="87">
        <f>環境!F10</f>
        <v>0</v>
      </c>
      <c r="D32" s="26">
        <f>'1月'!J9</f>
        <v>0</v>
      </c>
      <c r="E32" s="26">
        <f>'2月'!J9</f>
        <v>0</v>
      </c>
      <c r="F32" s="26">
        <f>'3月'!J9</f>
        <v>0</v>
      </c>
      <c r="G32" s="26">
        <f>'4月'!J9</f>
        <v>0</v>
      </c>
      <c r="H32" s="26">
        <f>'5月'!J9</f>
        <v>0</v>
      </c>
      <c r="I32" s="26">
        <f>'6月'!J9</f>
        <v>0</v>
      </c>
      <c r="J32" s="26">
        <f>'7月'!J9</f>
        <v>0</v>
      </c>
      <c r="K32" s="26">
        <f>'8月'!J9</f>
        <v>0</v>
      </c>
      <c r="L32" s="26">
        <f>'9月'!J9</f>
        <v>0</v>
      </c>
      <c r="M32" s="26">
        <f>'10月'!J9</f>
        <v>0</v>
      </c>
      <c r="N32" s="26">
        <f>'11月'!J9</f>
        <v>0</v>
      </c>
      <c r="O32" s="27">
        <f>'12月'!J9</f>
        <v>0</v>
      </c>
      <c r="P32" s="28">
        <f t="shared" si="4"/>
        <v>0</v>
      </c>
    </row>
    <row r="33" spans="2:16" ht="20">
      <c r="B33" s="466"/>
      <c r="C33" s="86">
        <f>環境!F11</f>
        <v>0</v>
      </c>
      <c r="D33" s="23">
        <f>'1月'!J10</f>
        <v>0</v>
      </c>
      <c r="E33" s="23">
        <f>'2月'!J10</f>
        <v>0</v>
      </c>
      <c r="F33" s="23">
        <f>'3月'!J10</f>
        <v>0</v>
      </c>
      <c r="G33" s="23">
        <f>'4月'!J10</f>
        <v>0</v>
      </c>
      <c r="H33" s="23">
        <f>'5月'!J10</f>
        <v>0</v>
      </c>
      <c r="I33" s="23">
        <f>'6月'!J10</f>
        <v>0</v>
      </c>
      <c r="J33" s="23">
        <f>'7月'!J10</f>
        <v>0</v>
      </c>
      <c r="K33" s="23">
        <f>'8月'!J10</f>
        <v>0</v>
      </c>
      <c r="L33" s="23">
        <f>'9月'!J10</f>
        <v>0</v>
      </c>
      <c r="M33" s="23">
        <f>'10月'!J10</f>
        <v>0</v>
      </c>
      <c r="N33" s="23">
        <f>'11月'!J10</f>
        <v>0</v>
      </c>
      <c r="O33" s="24">
        <f>'12月'!J10</f>
        <v>0</v>
      </c>
      <c r="P33" s="25">
        <f t="shared" si="4"/>
        <v>0</v>
      </c>
    </row>
    <row r="34" spans="2:16" ht="20">
      <c r="B34" s="466"/>
      <c r="C34" s="87">
        <f>環境!F12</f>
        <v>0</v>
      </c>
      <c r="D34" s="26">
        <f>'1月'!J11</f>
        <v>0</v>
      </c>
      <c r="E34" s="26">
        <f>'2月'!J11</f>
        <v>0</v>
      </c>
      <c r="F34" s="26">
        <f>'3月'!J11</f>
        <v>0</v>
      </c>
      <c r="G34" s="26">
        <f>'4月'!J11</f>
        <v>0</v>
      </c>
      <c r="H34" s="26">
        <f>'5月'!J11</f>
        <v>0</v>
      </c>
      <c r="I34" s="26">
        <f>'6月'!J11</f>
        <v>0</v>
      </c>
      <c r="J34" s="26">
        <f>'7月'!J11</f>
        <v>0</v>
      </c>
      <c r="K34" s="26">
        <f>'8月'!J11</f>
        <v>0</v>
      </c>
      <c r="L34" s="26">
        <f>'9月'!J11</f>
        <v>0</v>
      </c>
      <c r="M34" s="26">
        <f>'10月'!J11</f>
        <v>0</v>
      </c>
      <c r="N34" s="26">
        <f>'11月'!J11</f>
        <v>0</v>
      </c>
      <c r="O34" s="27">
        <f>'12月'!J11</f>
        <v>0</v>
      </c>
      <c r="P34" s="28">
        <f t="shared" si="4"/>
        <v>0</v>
      </c>
    </row>
    <row r="35" spans="2:16" ht="20">
      <c r="B35" s="466"/>
      <c r="C35" s="86">
        <f>環境!F13</f>
        <v>0</v>
      </c>
      <c r="D35" s="23">
        <f>'1月'!J12</f>
        <v>0</v>
      </c>
      <c r="E35" s="23">
        <f>'2月'!J12</f>
        <v>0</v>
      </c>
      <c r="F35" s="23">
        <f>'3月'!J12</f>
        <v>0</v>
      </c>
      <c r="G35" s="23">
        <f>'4月'!J12</f>
        <v>0</v>
      </c>
      <c r="H35" s="23">
        <f>'5月'!J12</f>
        <v>0</v>
      </c>
      <c r="I35" s="23">
        <f>'6月'!J12</f>
        <v>0</v>
      </c>
      <c r="J35" s="23">
        <f>'7月'!J12</f>
        <v>0</v>
      </c>
      <c r="K35" s="23">
        <f>'8月'!J12</f>
        <v>0</v>
      </c>
      <c r="L35" s="23">
        <f>'9月'!J12</f>
        <v>0</v>
      </c>
      <c r="M35" s="23">
        <f>'10月'!J12</f>
        <v>0</v>
      </c>
      <c r="N35" s="23">
        <f>'11月'!J12</f>
        <v>0</v>
      </c>
      <c r="O35" s="24">
        <f>'12月'!J12</f>
        <v>0</v>
      </c>
      <c r="P35" s="25">
        <f t="shared" si="4"/>
        <v>0</v>
      </c>
    </row>
    <row r="36" spans="2:16" ht="21" thickBot="1">
      <c r="B36" s="466"/>
      <c r="C36" s="87">
        <f>環境!F14</f>
        <v>0</v>
      </c>
      <c r="D36" s="26">
        <f>'1月'!J13</f>
        <v>0</v>
      </c>
      <c r="E36" s="26">
        <f>'2月'!J13</f>
        <v>0</v>
      </c>
      <c r="F36" s="26">
        <f>'3月'!J13</f>
        <v>0</v>
      </c>
      <c r="G36" s="26">
        <f>'4月'!J13</f>
        <v>0</v>
      </c>
      <c r="H36" s="26">
        <f>'5月'!J13</f>
        <v>0</v>
      </c>
      <c r="I36" s="26">
        <f>'6月'!J13</f>
        <v>0</v>
      </c>
      <c r="J36" s="26">
        <f>'7月'!J13</f>
        <v>0</v>
      </c>
      <c r="K36" s="26">
        <f>'8月'!J13</f>
        <v>0</v>
      </c>
      <c r="L36" s="26">
        <f>'9月'!J13</f>
        <v>0</v>
      </c>
      <c r="M36" s="26">
        <f>'10月'!J13</f>
        <v>0</v>
      </c>
      <c r="N36" s="26">
        <f>'11月'!J13</f>
        <v>0</v>
      </c>
      <c r="O36" s="27">
        <f>'12月'!J13</f>
        <v>0</v>
      </c>
      <c r="P36" s="28">
        <f t="shared" si="4"/>
        <v>0</v>
      </c>
    </row>
    <row r="37" spans="2:16" ht="22" thickTop="1" thickBot="1">
      <c r="B37" s="466"/>
      <c r="C37" s="88" t="s">
        <v>24</v>
      </c>
      <c r="D37" s="43">
        <f>SUM(D27:D36)</f>
        <v>0</v>
      </c>
      <c r="E37" s="43">
        <f t="shared" ref="E37:P37" si="5">SUM(E27:E36)</f>
        <v>0</v>
      </c>
      <c r="F37" s="43">
        <f t="shared" si="5"/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328">
        <f t="shared" si="5"/>
        <v>0</v>
      </c>
    </row>
    <row r="38" spans="2:16" ht="22" thickTop="1" thickBot="1">
      <c r="B38" s="110" t="s">
        <v>98</v>
      </c>
      <c r="C38" s="111" t="s">
        <v>99</v>
      </c>
      <c r="D38" s="112">
        <f>'1月'!L14</f>
        <v>0</v>
      </c>
      <c r="E38" s="112">
        <f>'2月'!L14</f>
        <v>0</v>
      </c>
      <c r="F38" s="112">
        <f>'3月'!L14</f>
        <v>0</v>
      </c>
      <c r="G38" s="112">
        <f>'4月'!L14</f>
        <v>0</v>
      </c>
      <c r="H38" s="112">
        <f>'5月'!L14</f>
        <v>0</v>
      </c>
      <c r="I38" s="112">
        <f>'6月'!L14</f>
        <v>0</v>
      </c>
      <c r="J38" s="112">
        <f>'7月'!L14</f>
        <v>0</v>
      </c>
      <c r="K38" s="112">
        <f>'8月'!L14</f>
        <v>0</v>
      </c>
      <c r="L38" s="112">
        <f>'9月'!L14</f>
        <v>0</v>
      </c>
      <c r="M38" s="112">
        <f>'10月'!L14</f>
        <v>0</v>
      </c>
      <c r="N38" s="112">
        <f>'11月'!L14</f>
        <v>0</v>
      </c>
      <c r="O38" s="113">
        <f>'12月'!L14</f>
        <v>0</v>
      </c>
      <c r="P38" s="329">
        <f>SUM(D38:O38)</f>
        <v>0</v>
      </c>
    </row>
    <row r="39" spans="2:16" ht="21" thickTop="1">
      <c r="B39" s="467" t="s">
        <v>36</v>
      </c>
      <c r="C39" s="89" t="str">
        <f>環境!H5</f>
        <v>住居費</v>
      </c>
      <c r="D39" s="11">
        <f>'1月'!N4</f>
        <v>0</v>
      </c>
      <c r="E39" s="11">
        <f>'2月'!N4</f>
        <v>0</v>
      </c>
      <c r="F39" s="11">
        <f>'3月'!N4</f>
        <v>0</v>
      </c>
      <c r="G39" s="11">
        <f>'4月'!N4</f>
        <v>0</v>
      </c>
      <c r="H39" s="11">
        <f>'5月'!N4</f>
        <v>0</v>
      </c>
      <c r="I39" s="11">
        <f>'6月'!N4</f>
        <v>0</v>
      </c>
      <c r="J39" s="11">
        <f>'7月'!N4</f>
        <v>0</v>
      </c>
      <c r="K39" s="11">
        <f>'8月'!N4</f>
        <v>0</v>
      </c>
      <c r="L39" s="11">
        <f>'9月'!N4</f>
        <v>0</v>
      </c>
      <c r="M39" s="11">
        <f>'10月'!N4</f>
        <v>0</v>
      </c>
      <c r="N39" s="11">
        <f>'11月'!N4</f>
        <v>0</v>
      </c>
      <c r="O39" s="12">
        <f>'12月'!N4</f>
        <v>0</v>
      </c>
      <c r="P39" s="13">
        <f>SUM(D39:O39)</f>
        <v>0</v>
      </c>
    </row>
    <row r="40" spans="2:16" ht="20">
      <c r="B40" s="468"/>
      <c r="C40" s="85" t="str">
        <f>環境!H6</f>
        <v>光熱費</v>
      </c>
      <c r="D40" s="14">
        <f>'1月'!N5</f>
        <v>0</v>
      </c>
      <c r="E40" s="14">
        <f>'2月'!N5</f>
        <v>0</v>
      </c>
      <c r="F40" s="14">
        <f>'3月'!N5</f>
        <v>0</v>
      </c>
      <c r="G40" s="14">
        <f>'4月'!N5</f>
        <v>0</v>
      </c>
      <c r="H40" s="14">
        <f>'5月'!N5</f>
        <v>0</v>
      </c>
      <c r="I40" s="14">
        <f>'6月'!N5</f>
        <v>0</v>
      </c>
      <c r="J40" s="14">
        <f>'7月'!N5</f>
        <v>0</v>
      </c>
      <c r="K40" s="14">
        <f>'8月'!N5</f>
        <v>0</v>
      </c>
      <c r="L40" s="14">
        <f>'9月'!N5</f>
        <v>0</v>
      </c>
      <c r="M40" s="14">
        <f>'10月'!N5</f>
        <v>0</v>
      </c>
      <c r="N40" s="14">
        <f>'11月'!N5</f>
        <v>0</v>
      </c>
      <c r="O40" s="15">
        <f>'12月'!N5</f>
        <v>0</v>
      </c>
      <c r="P40" s="16">
        <f t="shared" ref="P40:P54" si="6">SUM(D40:O40)</f>
        <v>0</v>
      </c>
    </row>
    <row r="41" spans="2:16" ht="20">
      <c r="B41" s="468"/>
      <c r="C41" s="86">
        <f>環境!H7</f>
        <v>0</v>
      </c>
      <c r="D41" s="17">
        <f>'1月'!N6</f>
        <v>0</v>
      </c>
      <c r="E41" s="17">
        <f>'2月'!N6</f>
        <v>0</v>
      </c>
      <c r="F41" s="17">
        <f>'3月'!N6</f>
        <v>0</v>
      </c>
      <c r="G41" s="17">
        <f>'4月'!N6</f>
        <v>0</v>
      </c>
      <c r="H41" s="17">
        <f>'5月'!N6</f>
        <v>0</v>
      </c>
      <c r="I41" s="17">
        <f>'6月'!N6</f>
        <v>0</v>
      </c>
      <c r="J41" s="17">
        <f>'7月'!N6</f>
        <v>0</v>
      </c>
      <c r="K41" s="17">
        <f>'8月'!N6</f>
        <v>0</v>
      </c>
      <c r="L41" s="17">
        <f>'9月'!N6</f>
        <v>0</v>
      </c>
      <c r="M41" s="17">
        <f>'10月'!N6</f>
        <v>0</v>
      </c>
      <c r="N41" s="17">
        <f>'11月'!N6</f>
        <v>0</v>
      </c>
      <c r="O41" s="18">
        <f>'12月'!N6</f>
        <v>0</v>
      </c>
      <c r="P41" s="19">
        <f t="shared" si="6"/>
        <v>0</v>
      </c>
    </row>
    <row r="42" spans="2:16" ht="20">
      <c r="B42" s="468"/>
      <c r="C42" s="87">
        <f>環境!H8</f>
        <v>0</v>
      </c>
      <c r="D42" s="20">
        <f>'1月'!N7</f>
        <v>0</v>
      </c>
      <c r="E42" s="20">
        <f>'2月'!N7</f>
        <v>0</v>
      </c>
      <c r="F42" s="20">
        <f>'3月'!N7</f>
        <v>0</v>
      </c>
      <c r="G42" s="20">
        <f>'4月'!N7</f>
        <v>0</v>
      </c>
      <c r="H42" s="20">
        <f>'5月'!N7</f>
        <v>0</v>
      </c>
      <c r="I42" s="20">
        <f>'6月'!N7</f>
        <v>0</v>
      </c>
      <c r="J42" s="20">
        <f>'7月'!N7</f>
        <v>0</v>
      </c>
      <c r="K42" s="20">
        <f>'8月'!N7</f>
        <v>0</v>
      </c>
      <c r="L42" s="20">
        <f>'9月'!N7</f>
        <v>0</v>
      </c>
      <c r="M42" s="20">
        <f>'10月'!N7</f>
        <v>0</v>
      </c>
      <c r="N42" s="20">
        <f>'11月'!N7</f>
        <v>0</v>
      </c>
      <c r="O42" s="21">
        <f>'12月'!N7</f>
        <v>0</v>
      </c>
      <c r="P42" s="22">
        <f t="shared" si="6"/>
        <v>0</v>
      </c>
    </row>
    <row r="43" spans="2:16" ht="20">
      <c r="B43" s="468"/>
      <c r="C43" s="86">
        <f>環境!H9</f>
        <v>0</v>
      </c>
      <c r="D43" s="17">
        <f>'1月'!N8</f>
        <v>0</v>
      </c>
      <c r="E43" s="17">
        <f>'2月'!N8</f>
        <v>0</v>
      </c>
      <c r="F43" s="17">
        <f>'3月'!N8</f>
        <v>0</v>
      </c>
      <c r="G43" s="17">
        <f>'4月'!N8</f>
        <v>0</v>
      </c>
      <c r="H43" s="17">
        <f>'5月'!N8</f>
        <v>0</v>
      </c>
      <c r="I43" s="17">
        <f>'6月'!N8</f>
        <v>0</v>
      </c>
      <c r="J43" s="17">
        <f>'7月'!N8</f>
        <v>0</v>
      </c>
      <c r="K43" s="17">
        <f>'8月'!N8</f>
        <v>0</v>
      </c>
      <c r="L43" s="17">
        <f>'9月'!N8</f>
        <v>0</v>
      </c>
      <c r="M43" s="17">
        <f>'10月'!N8</f>
        <v>0</v>
      </c>
      <c r="N43" s="17">
        <f>'11月'!N8</f>
        <v>0</v>
      </c>
      <c r="O43" s="18">
        <f>'12月'!N8</f>
        <v>0</v>
      </c>
      <c r="P43" s="39">
        <f t="shared" si="6"/>
        <v>0</v>
      </c>
    </row>
    <row r="44" spans="2:16" ht="20">
      <c r="B44" s="468"/>
      <c r="C44" s="87">
        <f>環境!H10</f>
        <v>0</v>
      </c>
      <c r="D44" s="20">
        <f>'1月'!N9</f>
        <v>0</v>
      </c>
      <c r="E44" s="20">
        <f>'2月'!N9</f>
        <v>0</v>
      </c>
      <c r="F44" s="20">
        <f>'3月'!N9</f>
        <v>0</v>
      </c>
      <c r="G44" s="20">
        <f>'4月'!N9</f>
        <v>0</v>
      </c>
      <c r="H44" s="20">
        <f>'5月'!N9</f>
        <v>0</v>
      </c>
      <c r="I44" s="20">
        <f>'6月'!N9</f>
        <v>0</v>
      </c>
      <c r="J44" s="20">
        <f>'7月'!N9</f>
        <v>0</v>
      </c>
      <c r="K44" s="20">
        <f>'8月'!N9</f>
        <v>0</v>
      </c>
      <c r="L44" s="20">
        <f>'9月'!N9</f>
        <v>0</v>
      </c>
      <c r="M44" s="20">
        <f>'10月'!N9</f>
        <v>0</v>
      </c>
      <c r="N44" s="20">
        <f>'11月'!N9</f>
        <v>0</v>
      </c>
      <c r="O44" s="21">
        <f>'12月'!N9</f>
        <v>0</v>
      </c>
      <c r="P44" s="22">
        <f t="shared" si="6"/>
        <v>0</v>
      </c>
    </row>
    <row r="45" spans="2:16" ht="20">
      <c r="B45" s="468"/>
      <c r="C45" s="86">
        <f>環境!H11</f>
        <v>0</v>
      </c>
      <c r="D45" s="17">
        <f>'1月'!N10</f>
        <v>0</v>
      </c>
      <c r="E45" s="17">
        <f>'2月'!N10</f>
        <v>0</v>
      </c>
      <c r="F45" s="17">
        <f>'3月'!N10</f>
        <v>0</v>
      </c>
      <c r="G45" s="17">
        <f>'4月'!N10</f>
        <v>0</v>
      </c>
      <c r="H45" s="17">
        <f>'5月'!N10</f>
        <v>0</v>
      </c>
      <c r="I45" s="17">
        <f>'6月'!N10</f>
        <v>0</v>
      </c>
      <c r="J45" s="17">
        <f>'7月'!N10</f>
        <v>0</v>
      </c>
      <c r="K45" s="17">
        <f>'8月'!N10</f>
        <v>0</v>
      </c>
      <c r="L45" s="17">
        <f>'9月'!N10</f>
        <v>0</v>
      </c>
      <c r="M45" s="17">
        <f>'10月'!N10</f>
        <v>0</v>
      </c>
      <c r="N45" s="17">
        <f>'11月'!N10</f>
        <v>0</v>
      </c>
      <c r="O45" s="18">
        <f>'12月'!N10</f>
        <v>0</v>
      </c>
      <c r="P45" s="19">
        <f t="shared" si="6"/>
        <v>0</v>
      </c>
    </row>
    <row r="46" spans="2:16" ht="20">
      <c r="B46" s="468"/>
      <c r="C46" s="87">
        <f>環境!H12</f>
        <v>0</v>
      </c>
      <c r="D46" s="20">
        <f>'1月'!N11</f>
        <v>0</v>
      </c>
      <c r="E46" s="20">
        <f>'2月'!N11</f>
        <v>0</v>
      </c>
      <c r="F46" s="20">
        <f>'3月'!N11</f>
        <v>0</v>
      </c>
      <c r="G46" s="20">
        <f>'4月'!N11</f>
        <v>0</v>
      </c>
      <c r="H46" s="20">
        <f>'5月'!N11</f>
        <v>0</v>
      </c>
      <c r="I46" s="20">
        <f>'6月'!N11</f>
        <v>0</v>
      </c>
      <c r="J46" s="20">
        <f>'7月'!N11</f>
        <v>0</v>
      </c>
      <c r="K46" s="20">
        <f>'8月'!N11</f>
        <v>0</v>
      </c>
      <c r="L46" s="20">
        <f>'9月'!N11</f>
        <v>0</v>
      </c>
      <c r="M46" s="20">
        <f>'10月'!N11</f>
        <v>0</v>
      </c>
      <c r="N46" s="20">
        <f>'11月'!N11</f>
        <v>0</v>
      </c>
      <c r="O46" s="21">
        <f>'12月'!N11</f>
        <v>0</v>
      </c>
      <c r="P46" s="22">
        <f t="shared" si="6"/>
        <v>0</v>
      </c>
    </row>
    <row r="47" spans="2:16" ht="20">
      <c r="B47" s="468"/>
      <c r="C47" s="86">
        <f>環境!H13</f>
        <v>0</v>
      </c>
      <c r="D47" s="17">
        <f>'1月'!N12</f>
        <v>0</v>
      </c>
      <c r="E47" s="17">
        <f>'2月'!N12</f>
        <v>0</v>
      </c>
      <c r="F47" s="17">
        <f>'3月'!N12</f>
        <v>0</v>
      </c>
      <c r="G47" s="17">
        <f>'4月'!N12</f>
        <v>0</v>
      </c>
      <c r="H47" s="17">
        <f>'5月'!N12</f>
        <v>0</v>
      </c>
      <c r="I47" s="17">
        <f>'6月'!N12</f>
        <v>0</v>
      </c>
      <c r="J47" s="17">
        <f>'7月'!N12</f>
        <v>0</v>
      </c>
      <c r="K47" s="17">
        <f>'8月'!N12</f>
        <v>0</v>
      </c>
      <c r="L47" s="17">
        <f>'9月'!N12</f>
        <v>0</v>
      </c>
      <c r="M47" s="17">
        <f>'10月'!N12</f>
        <v>0</v>
      </c>
      <c r="N47" s="17">
        <f>'11月'!N12</f>
        <v>0</v>
      </c>
      <c r="O47" s="18">
        <f>'12月'!N12</f>
        <v>0</v>
      </c>
      <c r="P47" s="19">
        <f t="shared" si="6"/>
        <v>0</v>
      </c>
    </row>
    <row r="48" spans="2:16" ht="21" thickBot="1">
      <c r="B48" s="468"/>
      <c r="C48" s="87">
        <f>環境!H14</f>
        <v>0</v>
      </c>
      <c r="D48" s="20">
        <f>'1月'!N13</f>
        <v>0</v>
      </c>
      <c r="E48" s="20">
        <f>'2月'!N13</f>
        <v>0</v>
      </c>
      <c r="F48" s="20">
        <f>'3月'!N13</f>
        <v>0</v>
      </c>
      <c r="G48" s="20">
        <f>'4月'!N13</f>
        <v>0</v>
      </c>
      <c r="H48" s="20">
        <f>'5月'!N13</f>
        <v>0</v>
      </c>
      <c r="I48" s="20">
        <f>'6月'!N13</f>
        <v>0</v>
      </c>
      <c r="J48" s="20">
        <f>'7月'!N13</f>
        <v>0</v>
      </c>
      <c r="K48" s="20">
        <f>'8月'!N13</f>
        <v>0</v>
      </c>
      <c r="L48" s="20">
        <f>'9月'!N13</f>
        <v>0</v>
      </c>
      <c r="M48" s="20">
        <f>'10月'!N13</f>
        <v>0</v>
      </c>
      <c r="N48" s="20">
        <f>'11月'!N13</f>
        <v>0</v>
      </c>
      <c r="O48" s="21">
        <f>'12月'!N13</f>
        <v>0</v>
      </c>
      <c r="P48" s="22">
        <f t="shared" si="6"/>
        <v>0</v>
      </c>
    </row>
    <row r="49" spans="2:16" ht="22" thickTop="1" thickBot="1">
      <c r="B49" s="90"/>
      <c r="C49" s="91" t="s">
        <v>60</v>
      </c>
      <c r="D49" s="69">
        <f>SUM(D39:D48)</f>
        <v>0</v>
      </c>
      <c r="E49" s="69">
        <f t="shared" ref="E49:P49" si="7">SUM(E39:E48)</f>
        <v>0</v>
      </c>
      <c r="F49" s="69">
        <f t="shared" si="7"/>
        <v>0</v>
      </c>
      <c r="G49" s="69">
        <f t="shared" si="7"/>
        <v>0</v>
      </c>
      <c r="H49" s="69">
        <f t="shared" si="7"/>
        <v>0</v>
      </c>
      <c r="I49" s="69">
        <f t="shared" si="7"/>
        <v>0</v>
      </c>
      <c r="J49" s="69">
        <f t="shared" si="7"/>
        <v>0</v>
      </c>
      <c r="K49" s="69">
        <f t="shared" si="7"/>
        <v>0</v>
      </c>
      <c r="L49" s="69">
        <f t="shared" si="7"/>
        <v>0</v>
      </c>
      <c r="M49" s="69">
        <f t="shared" si="7"/>
        <v>0</v>
      </c>
      <c r="N49" s="69">
        <f t="shared" si="7"/>
        <v>0</v>
      </c>
      <c r="O49" s="69">
        <f t="shared" si="7"/>
        <v>0</v>
      </c>
      <c r="P49" s="330">
        <f t="shared" si="7"/>
        <v>0</v>
      </c>
    </row>
    <row r="50" spans="2:16" ht="22" thickTop="1" thickBot="1">
      <c r="B50" s="92" t="s">
        <v>40</v>
      </c>
      <c r="C50" s="93" t="s">
        <v>39</v>
      </c>
      <c r="D50" s="73">
        <f>特別費!N6</f>
        <v>0</v>
      </c>
      <c r="E50" s="74">
        <f>特別費!N12</f>
        <v>0</v>
      </c>
      <c r="F50" s="74">
        <f>特別費!N18</f>
        <v>0</v>
      </c>
      <c r="G50" s="74">
        <f>特別費!N24</f>
        <v>0</v>
      </c>
      <c r="H50" s="74">
        <f>特別費!N30</f>
        <v>0</v>
      </c>
      <c r="I50" s="74">
        <f>特別費!N36</f>
        <v>0</v>
      </c>
      <c r="J50" s="74">
        <f>特別費!N42</f>
        <v>0</v>
      </c>
      <c r="K50" s="74">
        <f>特別費!N48</f>
        <v>0</v>
      </c>
      <c r="L50" s="74">
        <f>特別費!N54</f>
        <v>0</v>
      </c>
      <c r="M50" s="74">
        <f>特別費!N60</f>
        <v>0</v>
      </c>
      <c r="N50" s="74">
        <f>特別費!N66</f>
        <v>0</v>
      </c>
      <c r="O50" s="102">
        <f>特別費!N72</f>
        <v>0</v>
      </c>
      <c r="P50" s="106">
        <f>SUM(D50:O50)</f>
        <v>0</v>
      </c>
    </row>
    <row r="51" spans="2:16" ht="22" thickTop="1" thickBot="1">
      <c r="B51" s="108"/>
      <c r="C51" s="109" t="s">
        <v>57</v>
      </c>
      <c r="D51" s="76">
        <f>SUM(D26,D37,D49,D50,D38)</f>
        <v>0</v>
      </c>
      <c r="E51" s="76">
        <f>SUM(E26,E37,E49,E50,E38)</f>
        <v>0</v>
      </c>
      <c r="F51" s="76">
        <f t="shared" ref="F51:P51" si="8">SUM(F26,F37,F49,F50,F38)</f>
        <v>0</v>
      </c>
      <c r="G51" s="76">
        <f t="shared" si="8"/>
        <v>0</v>
      </c>
      <c r="H51" s="76">
        <f t="shared" si="8"/>
        <v>0</v>
      </c>
      <c r="I51" s="76">
        <f t="shared" si="8"/>
        <v>0</v>
      </c>
      <c r="J51" s="76">
        <f t="shared" si="8"/>
        <v>0</v>
      </c>
      <c r="K51" s="76">
        <f t="shared" si="8"/>
        <v>0</v>
      </c>
      <c r="L51" s="76">
        <f t="shared" si="8"/>
        <v>0</v>
      </c>
      <c r="M51" s="76">
        <f t="shared" si="8"/>
        <v>0</v>
      </c>
      <c r="N51" s="76">
        <f t="shared" si="8"/>
        <v>0</v>
      </c>
      <c r="O51" s="76">
        <f t="shared" si="8"/>
        <v>0</v>
      </c>
      <c r="P51" s="331">
        <f t="shared" si="8"/>
        <v>0</v>
      </c>
    </row>
    <row r="52" spans="2:16" ht="21" thickTop="1">
      <c r="B52" s="457" t="s">
        <v>41</v>
      </c>
      <c r="C52" s="95" t="str">
        <f>環境!J5</f>
        <v>食費</v>
      </c>
      <c r="D52" s="70">
        <f>'1月'!R4</f>
        <v>0</v>
      </c>
      <c r="E52" s="70">
        <f>'2月'!R4</f>
        <v>0</v>
      </c>
      <c r="F52" s="70">
        <f>'3月'!R4</f>
        <v>0</v>
      </c>
      <c r="G52" s="70">
        <f>'4月'!R4</f>
        <v>0</v>
      </c>
      <c r="H52" s="70">
        <f>'5月'!R4</f>
        <v>0</v>
      </c>
      <c r="I52" s="70">
        <f>'6月'!R4</f>
        <v>0</v>
      </c>
      <c r="J52" s="70">
        <f>'7月'!R4</f>
        <v>0</v>
      </c>
      <c r="K52" s="70">
        <f>'8月'!R4</f>
        <v>0</v>
      </c>
      <c r="L52" s="70">
        <f>'9月'!R4</f>
        <v>0</v>
      </c>
      <c r="M52" s="70">
        <f>'10月'!R4</f>
        <v>0</v>
      </c>
      <c r="N52" s="70">
        <f>'11月'!R4</f>
        <v>0</v>
      </c>
      <c r="O52" s="71">
        <f>'12月'!R4</f>
        <v>0</v>
      </c>
      <c r="P52" s="72">
        <f t="shared" si="6"/>
        <v>0</v>
      </c>
    </row>
    <row r="53" spans="2:16" ht="20">
      <c r="B53" s="458"/>
      <c r="C53" s="86">
        <f>環境!J6</f>
        <v>0</v>
      </c>
      <c r="D53" s="17">
        <f>'1月'!R5</f>
        <v>0</v>
      </c>
      <c r="E53" s="17">
        <f>'2月'!R5</f>
        <v>0</v>
      </c>
      <c r="F53" s="17">
        <f>'3月'!R5</f>
        <v>0</v>
      </c>
      <c r="G53" s="17">
        <f>'4月'!R5</f>
        <v>0</v>
      </c>
      <c r="H53" s="17">
        <f>'5月'!R5</f>
        <v>0</v>
      </c>
      <c r="I53" s="17">
        <f>'6月'!R5</f>
        <v>0</v>
      </c>
      <c r="J53" s="17">
        <f>'7月'!R5</f>
        <v>0</v>
      </c>
      <c r="K53" s="17">
        <f>'8月'!R5</f>
        <v>0</v>
      </c>
      <c r="L53" s="17">
        <f>'9月'!R5</f>
        <v>0</v>
      </c>
      <c r="M53" s="17">
        <f>'10月'!R5</f>
        <v>0</v>
      </c>
      <c r="N53" s="17">
        <f>'11月'!R5</f>
        <v>0</v>
      </c>
      <c r="O53" s="18">
        <f>'12月'!R5</f>
        <v>0</v>
      </c>
      <c r="P53" s="19">
        <f t="shared" si="6"/>
        <v>0</v>
      </c>
    </row>
    <row r="54" spans="2:16" ht="20">
      <c r="B54" s="458"/>
      <c r="C54" s="87">
        <f>環境!J7</f>
        <v>0</v>
      </c>
      <c r="D54" s="20">
        <f>'1月'!R6</f>
        <v>0</v>
      </c>
      <c r="E54" s="20">
        <f>'2月'!R6</f>
        <v>0</v>
      </c>
      <c r="F54" s="20">
        <f>'3月'!R6</f>
        <v>0</v>
      </c>
      <c r="G54" s="20">
        <f>'4月'!R6</f>
        <v>0</v>
      </c>
      <c r="H54" s="20">
        <f>'5月'!R6</f>
        <v>0</v>
      </c>
      <c r="I54" s="20">
        <f>'6月'!R6</f>
        <v>0</v>
      </c>
      <c r="J54" s="20">
        <f>'7月'!R6</f>
        <v>0</v>
      </c>
      <c r="K54" s="20">
        <f>'8月'!R6</f>
        <v>0</v>
      </c>
      <c r="L54" s="20">
        <f>'9月'!R6</f>
        <v>0</v>
      </c>
      <c r="M54" s="20">
        <f>'10月'!R6</f>
        <v>0</v>
      </c>
      <c r="N54" s="20">
        <f>'11月'!R6</f>
        <v>0</v>
      </c>
      <c r="O54" s="21">
        <f>'12月'!R6</f>
        <v>0</v>
      </c>
      <c r="P54" s="22">
        <f t="shared" si="6"/>
        <v>0</v>
      </c>
    </row>
    <row r="55" spans="2:16" ht="20">
      <c r="B55" s="458"/>
      <c r="C55" s="86">
        <f>環境!J8</f>
        <v>0</v>
      </c>
      <c r="D55" s="23">
        <f>'1月'!R7</f>
        <v>0</v>
      </c>
      <c r="E55" s="23">
        <f>'2月'!R7</f>
        <v>0</v>
      </c>
      <c r="F55" s="23">
        <f>'3月'!R7</f>
        <v>0</v>
      </c>
      <c r="G55" s="23">
        <f>'4月'!R7</f>
        <v>0</v>
      </c>
      <c r="H55" s="23">
        <f>'5月'!R7</f>
        <v>0</v>
      </c>
      <c r="I55" s="23">
        <f>'6月'!R7</f>
        <v>0</v>
      </c>
      <c r="J55" s="23">
        <f>'7月'!R7</f>
        <v>0</v>
      </c>
      <c r="K55" s="23">
        <f>'8月'!R7</f>
        <v>0</v>
      </c>
      <c r="L55" s="23">
        <f>'9月'!R7</f>
        <v>0</v>
      </c>
      <c r="M55" s="23">
        <f>'10月'!R7</f>
        <v>0</v>
      </c>
      <c r="N55" s="23">
        <f>'11月'!R7</f>
        <v>0</v>
      </c>
      <c r="O55" s="24">
        <f>'12月'!R7</f>
        <v>0</v>
      </c>
      <c r="P55" s="25">
        <f>SUM(D55:O55)</f>
        <v>0</v>
      </c>
    </row>
    <row r="56" spans="2:16" ht="20">
      <c r="B56" s="458"/>
      <c r="C56" s="87">
        <f>環境!J9</f>
        <v>0</v>
      </c>
      <c r="D56" s="26">
        <f>'1月'!R8</f>
        <v>0</v>
      </c>
      <c r="E56" s="26">
        <f>'2月'!R8</f>
        <v>0</v>
      </c>
      <c r="F56" s="26">
        <f>'3月'!R8</f>
        <v>0</v>
      </c>
      <c r="G56" s="26">
        <f>'4月'!R8</f>
        <v>0</v>
      </c>
      <c r="H56" s="26">
        <f>'5月'!R8</f>
        <v>0</v>
      </c>
      <c r="I56" s="26">
        <f>'6月'!R8</f>
        <v>0</v>
      </c>
      <c r="J56" s="26">
        <f>'7月'!R8</f>
        <v>0</v>
      </c>
      <c r="K56" s="26">
        <f>'8月'!R8</f>
        <v>0</v>
      </c>
      <c r="L56" s="26">
        <f>'9月'!R8</f>
        <v>0</v>
      </c>
      <c r="M56" s="26">
        <f>'10月'!R8</f>
        <v>0</v>
      </c>
      <c r="N56" s="26">
        <f>'11月'!R8</f>
        <v>0</v>
      </c>
      <c r="O56" s="27">
        <f>'12月'!R8</f>
        <v>0</v>
      </c>
      <c r="P56" s="28">
        <f t="shared" ref="P56:P61" si="9">SUM(D56:O56)</f>
        <v>0</v>
      </c>
    </row>
    <row r="57" spans="2:16" ht="20">
      <c r="B57" s="458"/>
      <c r="C57" s="86">
        <f>環境!J10</f>
        <v>0</v>
      </c>
      <c r="D57" s="23">
        <f>'1月'!R9</f>
        <v>0</v>
      </c>
      <c r="E57" s="23">
        <f>'2月'!R9</f>
        <v>0</v>
      </c>
      <c r="F57" s="23">
        <f>'3月'!R9</f>
        <v>0</v>
      </c>
      <c r="G57" s="23">
        <f>'4月'!R9</f>
        <v>0</v>
      </c>
      <c r="H57" s="23">
        <f>'5月'!R9</f>
        <v>0</v>
      </c>
      <c r="I57" s="23">
        <f>'6月'!R9</f>
        <v>0</v>
      </c>
      <c r="J57" s="23">
        <f>'7月'!R9</f>
        <v>0</v>
      </c>
      <c r="K57" s="23">
        <f>'8月'!R9</f>
        <v>0</v>
      </c>
      <c r="L57" s="23">
        <f>'9月'!R9</f>
        <v>0</v>
      </c>
      <c r="M57" s="23">
        <f>'10月'!R9</f>
        <v>0</v>
      </c>
      <c r="N57" s="23">
        <f>'11月'!R9</f>
        <v>0</v>
      </c>
      <c r="O57" s="24">
        <f>'12月'!R9</f>
        <v>0</v>
      </c>
      <c r="P57" s="25">
        <f t="shared" si="9"/>
        <v>0</v>
      </c>
    </row>
    <row r="58" spans="2:16" ht="20">
      <c r="B58" s="458"/>
      <c r="C58" s="87">
        <f>環境!J11</f>
        <v>0</v>
      </c>
      <c r="D58" s="26">
        <f>'1月'!R10</f>
        <v>0</v>
      </c>
      <c r="E58" s="26">
        <f>'2月'!R10</f>
        <v>0</v>
      </c>
      <c r="F58" s="26">
        <f>'3月'!R10</f>
        <v>0</v>
      </c>
      <c r="G58" s="26">
        <f>'4月'!R10</f>
        <v>0</v>
      </c>
      <c r="H58" s="26">
        <f>'5月'!R10</f>
        <v>0</v>
      </c>
      <c r="I58" s="26">
        <f>'6月'!R10</f>
        <v>0</v>
      </c>
      <c r="J58" s="26">
        <f>'7月'!R10</f>
        <v>0</v>
      </c>
      <c r="K58" s="26">
        <f>'8月'!R10</f>
        <v>0</v>
      </c>
      <c r="L58" s="26">
        <f>'9月'!R10</f>
        <v>0</v>
      </c>
      <c r="M58" s="26">
        <f>'10月'!R10</f>
        <v>0</v>
      </c>
      <c r="N58" s="26">
        <f>'11月'!R10</f>
        <v>0</v>
      </c>
      <c r="O58" s="27">
        <f>'12月'!R10</f>
        <v>0</v>
      </c>
      <c r="P58" s="28">
        <f t="shared" si="9"/>
        <v>0</v>
      </c>
    </row>
    <row r="59" spans="2:16" ht="20">
      <c r="B59" s="458"/>
      <c r="C59" s="86">
        <f>環境!J12</f>
        <v>0</v>
      </c>
      <c r="D59" s="23">
        <f>'1月'!R11</f>
        <v>0</v>
      </c>
      <c r="E59" s="23">
        <f>'2月'!R11</f>
        <v>0</v>
      </c>
      <c r="F59" s="23">
        <f>'3月'!R11</f>
        <v>0</v>
      </c>
      <c r="G59" s="23">
        <f>'4月'!R11</f>
        <v>0</v>
      </c>
      <c r="H59" s="23">
        <f>'5月'!R11</f>
        <v>0</v>
      </c>
      <c r="I59" s="23">
        <f>'6月'!R11</f>
        <v>0</v>
      </c>
      <c r="J59" s="23">
        <f>'7月'!R11</f>
        <v>0</v>
      </c>
      <c r="K59" s="23">
        <f>'8月'!R11</f>
        <v>0</v>
      </c>
      <c r="L59" s="23">
        <f>'9月'!R11</f>
        <v>0</v>
      </c>
      <c r="M59" s="23">
        <f>'10月'!R11</f>
        <v>0</v>
      </c>
      <c r="N59" s="23">
        <f>'11月'!R11</f>
        <v>0</v>
      </c>
      <c r="O59" s="24">
        <f>'12月'!R11</f>
        <v>0</v>
      </c>
      <c r="P59" s="107">
        <f t="shared" si="9"/>
        <v>0</v>
      </c>
    </row>
    <row r="60" spans="2:16" ht="20">
      <c r="B60" s="458"/>
      <c r="C60" s="87">
        <f>環境!J13</f>
        <v>0</v>
      </c>
      <c r="D60" s="26">
        <f>'1月'!R12</f>
        <v>0</v>
      </c>
      <c r="E60" s="26">
        <f>'2月'!R12</f>
        <v>0</v>
      </c>
      <c r="F60" s="26">
        <f>'3月'!R12</f>
        <v>0</v>
      </c>
      <c r="G60" s="26">
        <f>'4月'!R12</f>
        <v>0</v>
      </c>
      <c r="H60" s="26">
        <f>'5月'!R12</f>
        <v>0</v>
      </c>
      <c r="I60" s="26">
        <f>'6月'!R12</f>
        <v>0</v>
      </c>
      <c r="J60" s="26">
        <f>'7月'!R12</f>
        <v>0</v>
      </c>
      <c r="K60" s="26">
        <f>'8月'!R12</f>
        <v>0</v>
      </c>
      <c r="L60" s="26">
        <f>'9月'!R12</f>
        <v>0</v>
      </c>
      <c r="M60" s="26">
        <f>'10月'!R12</f>
        <v>0</v>
      </c>
      <c r="N60" s="26">
        <f>'11月'!R12</f>
        <v>0</v>
      </c>
      <c r="O60" s="27">
        <f>'12月'!R12</f>
        <v>0</v>
      </c>
      <c r="P60" s="28">
        <f t="shared" si="9"/>
        <v>0</v>
      </c>
    </row>
    <row r="61" spans="2:16" ht="21" thickBot="1">
      <c r="B61" s="458"/>
      <c r="C61" s="86">
        <f>環境!J14</f>
        <v>0</v>
      </c>
      <c r="D61" s="23">
        <f>'1月'!R13</f>
        <v>0</v>
      </c>
      <c r="E61" s="23">
        <f>'2月'!R13</f>
        <v>0</v>
      </c>
      <c r="F61" s="23">
        <f>'3月'!R13</f>
        <v>0</v>
      </c>
      <c r="G61" s="23">
        <f>'4月'!R13</f>
        <v>0</v>
      </c>
      <c r="H61" s="23">
        <f>'5月'!R13</f>
        <v>0</v>
      </c>
      <c r="I61" s="23">
        <f>'6月'!R13</f>
        <v>0</v>
      </c>
      <c r="J61" s="23">
        <f>'7月'!R13</f>
        <v>0</v>
      </c>
      <c r="K61" s="23">
        <f>'8月'!R13</f>
        <v>0</v>
      </c>
      <c r="L61" s="23">
        <f>'9月'!R13</f>
        <v>0</v>
      </c>
      <c r="M61" s="23">
        <f>'10月'!R13</f>
        <v>0</v>
      </c>
      <c r="N61" s="23">
        <f>'11月'!R13</f>
        <v>0</v>
      </c>
      <c r="O61" s="24">
        <f>'12月'!R13</f>
        <v>0</v>
      </c>
      <c r="P61" s="105">
        <f t="shared" si="9"/>
        <v>0</v>
      </c>
    </row>
    <row r="62" spans="2:16" ht="22" thickTop="1" thickBot="1">
      <c r="B62" s="459"/>
      <c r="C62" s="94" t="s">
        <v>58</v>
      </c>
      <c r="D62" s="75">
        <f>SUM(D52:D61)</f>
        <v>0</v>
      </c>
      <c r="E62" s="75">
        <f>SUM(E52:E61)</f>
        <v>0</v>
      </c>
      <c r="F62" s="75">
        <f t="shared" ref="F62:P62" si="10">SUM(F52:F61)</f>
        <v>0</v>
      </c>
      <c r="G62" s="75">
        <f t="shared" si="10"/>
        <v>0</v>
      </c>
      <c r="H62" s="75">
        <f t="shared" si="10"/>
        <v>0</v>
      </c>
      <c r="I62" s="75">
        <f t="shared" si="10"/>
        <v>0</v>
      </c>
      <c r="J62" s="75">
        <f t="shared" si="10"/>
        <v>0</v>
      </c>
      <c r="K62" s="75">
        <f t="shared" si="10"/>
        <v>0</v>
      </c>
      <c r="L62" s="75">
        <f t="shared" si="10"/>
        <v>0</v>
      </c>
      <c r="M62" s="75">
        <f t="shared" si="10"/>
        <v>0</v>
      </c>
      <c r="N62" s="75">
        <f t="shared" si="10"/>
        <v>0</v>
      </c>
      <c r="O62" s="75">
        <f t="shared" si="10"/>
        <v>0</v>
      </c>
      <c r="P62" s="332">
        <f t="shared" si="10"/>
        <v>0</v>
      </c>
    </row>
    <row r="63" spans="2:16" ht="22" thickTop="1" thickBot="1">
      <c r="B63" s="108"/>
      <c r="C63" s="109" t="s">
        <v>30</v>
      </c>
      <c r="D63" s="76">
        <f>SUM(D51,D62)</f>
        <v>0</v>
      </c>
      <c r="E63" s="76">
        <f>SUM(E51,E62)</f>
        <v>0</v>
      </c>
      <c r="F63" s="76">
        <f>SUM(F51,F62)</f>
        <v>0</v>
      </c>
      <c r="G63" s="76">
        <f>SUM(G51,G62)</f>
        <v>0</v>
      </c>
      <c r="H63" s="76">
        <f t="shared" ref="H63:P63" si="11">SUM(H51,H62)</f>
        <v>0</v>
      </c>
      <c r="I63" s="76">
        <f t="shared" si="11"/>
        <v>0</v>
      </c>
      <c r="J63" s="76">
        <f t="shared" si="11"/>
        <v>0</v>
      </c>
      <c r="K63" s="76">
        <f t="shared" si="11"/>
        <v>0</v>
      </c>
      <c r="L63" s="76">
        <f t="shared" si="11"/>
        <v>0</v>
      </c>
      <c r="M63" s="76">
        <f t="shared" si="11"/>
        <v>0</v>
      </c>
      <c r="N63" s="76">
        <f t="shared" si="11"/>
        <v>0</v>
      </c>
      <c r="O63" s="76">
        <f t="shared" si="11"/>
        <v>0</v>
      </c>
      <c r="P63" s="331">
        <f t="shared" si="11"/>
        <v>0</v>
      </c>
    </row>
    <row r="64" spans="2:16" ht="22" thickTop="1" thickBot="1">
      <c r="B64" s="108"/>
      <c r="C64" s="109" t="s">
        <v>59</v>
      </c>
      <c r="D64" s="101">
        <f>D15-D63</f>
        <v>0</v>
      </c>
      <c r="E64" s="101">
        <f t="shared" ref="E64" si="12">E15-E63</f>
        <v>0</v>
      </c>
      <c r="F64" s="101">
        <f t="shared" ref="F64" si="13">F15-F63</f>
        <v>0</v>
      </c>
      <c r="G64" s="101">
        <f t="shared" ref="G64" si="14">G15-G63</f>
        <v>0</v>
      </c>
      <c r="H64" s="101">
        <f t="shared" ref="H64" si="15">H15-H63</f>
        <v>0</v>
      </c>
      <c r="I64" s="101">
        <f t="shared" ref="I64" si="16">I15-I63</f>
        <v>0</v>
      </c>
      <c r="J64" s="101">
        <f t="shared" ref="J64" si="17">J15-J63</f>
        <v>0</v>
      </c>
      <c r="K64" s="101">
        <f t="shared" ref="K64" si="18">K15-K63</f>
        <v>0</v>
      </c>
      <c r="L64" s="101">
        <f t="shared" ref="L64" si="19">L15-L63</f>
        <v>0</v>
      </c>
      <c r="M64" s="101">
        <f t="shared" ref="M64" si="20">M15-M63</f>
        <v>0</v>
      </c>
      <c r="N64" s="101">
        <f t="shared" ref="N64" si="21">N15-N63</f>
        <v>0</v>
      </c>
      <c r="O64" s="101">
        <f t="shared" ref="O64" si="22">O15-O63</f>
        <v>0</v>
      </c>
      <c r="P64" s="333">
        <f t="shared" ref="P64" si="23">P15-P63</f>
        <v>0</v>
      </c>
    </row>
    <row r="65" ht="19" thickTop="1"/>
  </sheetData>
  <autoFilter ref="B4:P64" xr:uid="{4229ECE7-A373-434D-BE36-B67574EBFA2C}"/>
  <mergeCells count="5">
    <mergeCell ref="B52:B62"/>
    <mergeCell ref="B5:B15"/>
    <mergeCell ref="B16:B26"/>
    <mergeCell ref="B27:B37"/>
    <mergeCell ref="B39:B48"/>
  </mergeCells>
  <phoneticPr fontId="1"/>
  <conditionalFormatting sqref="D5:P64">
    <cfRule type="cellIs" dxfId="0" priority="1" operator="equal">
      <formula>0</formula>
    </cfRule>
  </conditionalFormatting>
  <pageMargins left="0.23622047244094491" right="0.23622047244094491" top="0.23622047244094491" bottom="0.23622047244094491" header="0.31496062992125984" footer="0.31496062992125984"/>
  <pageSetup paperSize="9" scale="4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Q30"/>
  <sheetViews>
    <sheetView showGridLines="0" tabSelected="1" workbookViewId="0"/>
  </sheetViews>
  <sheetFormatPr baseColWidth="10" defaultColWidth="8.83203125" defaultRowHeight="18"/>
  <cols>
    <col min="1" max="1" width="4.33203125" customWidth="1"/>
    <col min="2" max="2" width="23.83203125" style="55" customWidth="1"/>
    <col min="3" max="3" width="2.83203125" style="55" customWidth="1"/>
    <col min="4" max="4" width="24.5" style="55" customWidth="1"/>
    <col min="5" max="5" width="3" style="56" customWidth="1"/>
    <col min="6" max="6" width="24.6640625" style="55" customWidth="1"/>
    <col min="7" max="7" width="2.1640625" customWidth="1"/>
    <col min="8" max="8" width="24.5" style="55" customWidth="1"/>
    <col min="9" max="9" width="2.33203125" customWidth="1"/>
    <col min="10" max="10" width="24.5" style="55" customWidth="1"/>
    <col min="11" max="11" width="2.33203125" customWidth="1"/>
    <col min="12" max="12" width="9" customWidth="1"/>
    <col min="13" max="13" width="15.1640625" customWidth="1"/>
    <col min="14" max="14" width="9" customWidth="1"/>
    <col min="15" max="15" width="11.6640625" hidden="1" customWidth="1"/>
    <col min="16" max="17" width="9" hidden="1" customWidth="1"/>
    <col min="18" max="91" width="9" customWidth="1"/>
  </cols>
  <sheetData>
    <row r="1" spans="2:17" ht="54.75" customHeight="1">
      <c r="B1" s="45" t="s">
        <v>20</v>
      </c>
      <c r="C1" s="46"/>
      <c r="D1" s="46"/>
      <c r="E1" s="47"/>
      <c r="F1" s="46"/>
      <c r="G1" s="8"/>
      <c r="H1" s="46"/>
      <c r="I1" s="8"/>
      <c r="J1" s="46"/>
      <c r="K1" s="8"/>
      <c r="O1" t="s">
        <v>197</v>
      </c>
      <c r="P1" t="s">
        <v>110</v>
      </c>
      <c r="Q1" t="s">
        <v>198</v>
      </c>
    </row>
    <row r="2" spans="2:17" ht="54.75" customHeight="1">
      <c r="B2" s="48"/>
      <c r="C2" s="46"/>
      <c r="D2" s="46"/>
      <c r="E2" s="47"/>
      <c r="F2" s="46"/>
      <c r="G2" s="8"/>
      <c r="H2" s="46"/>
      <c r="I2" s="8"/>
      <c r="J2" s="46"/>
      <c r="K2" s="8"/>
      <c r="O2" t="s">
        <v>199</v>
      </c>
      <c r="P2" t="s">
        <v>114</v>
      </c>
      <c r="Q2" t="s">
        <v>200</v>
      </c>
    </row>
    <row r="3" spans="2:17" ht="34.5" customHeight="1">
      <c r="B3" s="46"/>
      <c r="C3" s="46"/>
      <c r="D3" s="46"/>
      <c r="E3" s="47"/>
      <c r="F3" s="46"/>
      <c r="G3" s="8"/>
      <c r="H3" s="46"/>
      <c r="I3" s="8"/>
      <c r="J3" s="46"/>
      <c r="K3" s="8"/>
      <c r="O3" t="s">
        <v>201</v>
      </c>
      <c r="P3" t="s">
        <v>117</v>
      </c>
      <c r="Q3" t="s">
        <v>202</v>
      </c>
    </row>
    <row r="4" spans="2:17" ht="30" customHeight="1">
      <c r="B4" s="471" t="s">
        <v>16</v>
      </c>
      <c r="C4" s="472"/>
      <c r="D4" s="471" t="s">
        <v>38</v>
      </c>
      <c r="E4" s="473"/>
      <c r="F4" s="471" t="s">
        <v>0</v>
      </c>
      <c r="G4" s="474"/>
      <c r="H4" s="471" t="s">
        <v>36</v>
      </c>
      <c r="I4" s="474"/>
      <c r="J4" s="471" t="s">
        <v>37</v>
      </c>
      <c r="K4" s="9"/>
      <c r="L4" s="469" t="s">
        <v>203</v>
      </c>
      <c r="M4" s="470"/>
      <c r="O4" t="s">
        <v>204</v>
      </c>
      <c r="P4" t="s">
        <v>115</v>
      </c>
      <c r="Q4" t="s">
        <v>205</v>
      </c>
    </row>
    <row r="5" spans="2:17" ht="30" customHeight="1">
      <c r="B5" s="51"/>
      <c r="C5" s="52"/>
      <c r="D5" s="53" t="s">
        <v>32</v>
      </c>
      <c r="E5" s="54"/>
      <c r="F5" s="51"/>
      <c r="G5" s="44"/>
      <c r="H5" s="51" t="s">
        <v>28</v>
      </c>
      <c r="I5" s="44"/>
      <c r="J5" s="53" t="s">
        <v>100</v>
      </c>
      <c r="K5" s="44"/>
      <c r="L5" s="343">
        <v>1</v>
      </c>
      <c r="M5" s="344" t="s">
        <v>206</v>
      </c>
      <c r="O5" t="s">
        <v>207</v>
      </c>
      <c r="P5" t="s">
        <v>112</v>
      </c>
      <c r="Q5" t="s">
        <v>208</v>
      </c>
    </row>
    <row r="6" spans="2:17" ht="30" customHeight="1">
      <c r="B6" s="53"/>
      <c r="C6" s="52"/>
      <c r="D6" s="53" t="s">
        <v>33</v>
      </c>
      <c r="E6" s="54"/>
      <c r="F6" s="53"/>
      <c r="G6" s="44"/>
      <c r="H6" s="53" t="s">
        <v>29</v>
      </c>
      <c r="I6" s="44"/>
      <c r="J6" s="53"/>
      <c r="K6" s="44"/>
      <c r="O6" t="s">
        <v>209</v>
      </c>
      <c r="P6" t="s">
        <v>117</v>
      </c>
      <c r="Q6" t="s">
        <v>210</v>
      </c>
    </row>
    <row r="7" spans="2:17" ht="30" customHeight="1">
      <c r="B7" s="53"/>
      <c r="C7" s="52"/>
      <c r="D7" s="53" t="s">
        <v>31</v>
      </c>
      <c r="E7" s="54"/>
      <c r="F7" s="53"/>
      <c r="G7" s="44"/>
      <c r="H7" s="53"/>
      <c r="I7" s="44"/>
      <c r="J7" s="53"/>
      <c r="K7" s="44"/>
      <c r="O7" t="s">
        <v>211</v>
      </c>
      <c r="P7" t="s">
        <v>114</v>
      </c>
      <c r="Q7" t="s">
        <v>212</v>
      </c>
    </row>
    <row r="8" spans="2:17" ht="30" customHeight="1">
      <c r="B8" s="53"/>
      <c r="C8" s="52"/>
      <c r="D8" s="53" t="s">
        <v>35</v>
      </c>
      <c r="E8" s="54"/>
      <c r="F8" s="53"/>
      <c r="G8" s="44"/>
      <c r="H8" s="53"/>
      <c r="I8" s="44"/>
      <c r="J8" s="53"/>
      <c r="K8" s="44"/>
      <c r="O8" t="s">
        <v>213</v>
      </c>
      <c r="P8" t="s">
        <v>115</v>
      </c>
      <c r="Q8" t="s">
        <v>214</v>
      </c>
    </row>
    <row r="9" spans="2:17" ht="30" customHeight="1">
      <c r="B9" s="53"/>
      <c r="C9" s="52"/>
      <c r="D9" s="53"/>
      <c r="E9" s="54"/>
      <c r="F9" s="53"/>
      <c r="G9" s="44"/>
      <c r="H9" s="53"/>
      <c r="I9" s="44"/>
      <c r="J9" s="53"/>
      <c r="K9" s="44"/>
      <c r="O9" t="s">
        <v>215</v>
      </c>
      <c r="P9" t="s">
        <v>116</v>
      </c>
      <c r="Q9" t="s">
        <v>216</v>
      </c>
    </row>
    <row r="10" spans="2:17" ht="30" customHeight="1">
      <c r="B10" s="53"/>
      <c r="C10" s="52"/>
      <c r="D10" s="53"/>
      <c r="E10" s="54"/>
      <c r="F10" s="53"/>
      <c r="G10" s="44"/>
      <c r="H10" s="53"/>
      <c r="I10" s="44"/>
      <c r="J10" s="53"/>
      <c r="K10" s="44"/>
      <c r="O10" t="s">
        <v>217</v>
      </c>
      <c r="P10" t="s">
        <v>117</v>
      </c>
      <c r="Q10" t="s">
        <v>218</v>
      </c>
    </row>
    <row r="11" spans="2:17" ht="30" customHeight="1">
      <c r="B11" s="53"/>
      <c r="C11" s="52"/>
      <c r="D11" s="53"/>
      <c r="E11" s="54"/>
      <c r="F11" s="53"/>
      <c r="G11" s="44"/>
      <c r="H11" s="53"/>
      <c r="I11" s="44"/>
      <c r="J11" s="53"/>
      <c r="K11" s="44"/>
      <c r="O11" t="s">
        <v>219</v>
      </c>
      <c r="P11" t="s">
        <v>110</v>
      </c>
      <c r="Q11" t="s">
        <v>220</v>
      </c>
    </row>
    <row r="12" spans="2:17" ht="30" customHeight="1">
      <c r="B12" s="53"/>
      <c r="C12" s="52"/>
      <c r="D12" s="53"/>
      <c r="E12" s="54"/>
      <c r="F12" s="53"/>
      <c r="G12" s="44"/>
      <c r="H12" s="53"/>
      <c r="I12" s="44"/>
      <c r="J12" s="53"/>
      <c r="K12" s="44"/>
      <c r="O12" t="s">
        <v>221</v>
      </c>
      <c r="P12" t="s">
        <v>113</v>
      </c>
      <c r="Q12" t="s">
        <v>222</v>
      </c>
    </row>
    <row r="13" spans="2:17" ht="30" customHeight="1">
      <c r="B13" s="53"/>
      <c r="C13" s="52"/>
      <c r="D13" s="53"/>
      <c r="E13" s="54"/>
      <c r="F13" s="53"/>
      <c r="G13" s="44"/>
      <c r="H13" s="53"/>
      <c r="I13" s="44"/>
      <c r="J13" s="53"/>
      <c r="K13" s="44"/>
      <c r="O13" t="s">
        <v>223</v>
      </c>
      <c r="P13" t="s">
        <v>114</v>
      </c>
      <c r="Q13" t="s">
        <v>224</v>
      </c>
    </row>
    <row r="14" spans="2:17" ht="30" customHeight="1">
      <c r="B14" s="100"/>
      <c r="C14" s="52"/>
      <c r="D14" s="100"/>
      <c r="E14" s="54"/>
      <c r="F14" s="100"/>
      <c r="G14" s="44"/>
      <c r="H14" s="100"/>
      <c r="I14" s="44"/>
      <c r="J14" s="100"/>
      <c r="K14" s="44"/>
      <c r="O14" t="s">
        <v>225</v>
      </c>
      <c r="P14" t="s">
        <v>114</v>
      </c>
      <c r="Q14" t="s">
        <v>226</v>
      </c>
    </row>
    <row r="15" spans="2:17" ht="22" customHeight="1">
      <c r="I15" s="44"/>
      <c r="K15" s="44"/>
      <c r="O15" t="s">
        <v>227</v>
      </c>
      <c r="P15" t="s">
        <v>117</v>
      </c>
      <c r="Q15" t="s">
        <v>228</v>
      </c>
    </row>
    <row r="16" spans="2:17" ht="22" customHeight="1">
      <c r="I16" s="44"/>
      <c r="K16" s="44"/>
      <c r="O16" t="s">
        <v>229</v>
      </c>
      <c r="P16" t="s">
        <v>116</v>
      </c>
      <c r="Q16" t="s">
        <v>230</v>
      </c>
    </row>
    <row r="17" spans="9:17" ht="22" customHeight="1">
      <c r="I17" s="44"/>
      <c r="K17" s="44"/>
      <c r="O17" t="s">
        <v>231</v>
      </c>
      <c r="P17" t="s">
        <v>115</v>
      </c>
      <c r="Q17" t="s">
        <v>232</v>
      </c>
    </row>
    <row r="18" spans="9:17" ht="22" customHeight="1">
      <c r="I18" s="44"/>
      <c r="K18" s="44"/>
    </row>
    <row r="19" spans="9:17" ht="22" customHeight="1">
      <c r="I19" s="44"/>
      <c r="K19" s="44"/>
    </row>
    <row r="20" spans="9:17" ht="22" customHeight="1">
      <c r="I20" s="44"/>
      <c r="K20" s="44"/>
    </row>
    <row r="21" spans="9:17" ht="22" customHeight="1">
      <c r="I21" s="44"/>
      <c r="K21" s="44"/>
    </row>
    <row r="22" spans="9:17" ht="22" customHeight="1">
      <c r="I22" s="44"/>
      <c r="K22" s="44"/>
    </row>
    <row r="23" spans="9:17" ht="22" customHeight="1">
      <c r="I23" s="44"/>
      <c r="K23" s="44"/>
    </row>
    <row r="24" spans="9:17" ht="22" customHeight="1">
      <c r="I24" s="44"/>
      <c r="K24" s="44"/>
    </row>
    <row r="25" spans="9:17" ht="22" customHeight="1">
      <c r="I25" s="44"/>
      <c r="K25" s="44"/>
    </row>
    <row r="26" spans="9:17" ht="22" customHeight="1">
      <c r="I26" s="44"/>
      <c r="K26" s="44"/>
    </row>
    <row r="27" spans="9:17" ht="22" customHeight="1">
      <c r="I27" s="44"/>
      <c r="K27" s="44"/>
    </row>
    <row r="28" spans="9:17" ht="22" customHeight="1">
      <c r="I28" s="44"/>
      <c r="K28" s="44"/>
    </row>
    <row r="29" spans="9:17" ht="22" customHeight="1">
      <c r="I29" s="44"/>
      <c r="K29" s="44"/>
    </row>
    <row r="30" spans="9:17" ht="22" customHeight="1">
      <c r="I30" s="44"/>
      <c r="K30" s="44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L4:M4"/>
  </mergeCells>
  <phoneticPr fontId="1"/>
  <dataValidations count="1">
    <dataValidation type="list" allowBlank="1" showInputMessage="1" showErrorMessage="1" sqref="L5" xr:uid="{72381F23-533A-904C-BEC7-846F8C9DBC3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82BB-430C-495E-AF4A-6CC9F565AE54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3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5" customHeight="1" thickBot="1">
      <c r="A1" s="122"/>
      <c r="B1" s="124"/>
      <c r="C1" s="125"/>
      <c r="D1" s="125"/>
      <c r="E1" s="126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7"/>
      <c r="R1" s="127"/>
      <c r="S1" s="121"/>
      <c r="T1" s="121"/>
      <c r="U1" s="121"/>
      <c r="V1" s="121"/>
    </row>
    <row r="2" spans="1:22" s="128" customFormat="1" ht="18.75" customHeight="1" thickTop="1">
      <c r="D2" s="413" t="s">
        <v>10</v>
      </c>
      <c r="E2" s="414"/>
      <c r="F2" s="258"/>
      <c r="G2" s="413" t="s">
        <v>38</v>
      </c>
      <c r="H2" s="414"/>
      <c r="I2" s="413" t="s">
        <v>0</v>
      </c>
      <c r="J2" s="414"/>
      <c r="K2" s="413" t="s">
        <v>97</v>
      </c>
      <c r="L2" s="414"/>
      <c r="M2" s="413" t="s">
        <v>36</v>
      </c>
      <c r="N2" s="414"/>
      <c r="O2" s="258"/>
      <c r="P2" s="410" t="s">
        <v>37</v>
      </c>
      <c r="Q2" s="411"/>
      <c r="R2" s="412"/>
      <c r="S2" s="259"/>
      <c r="T2" s="404" t="s">
        <v>39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07">
        <f>特別費!N6</f>
        <v>0</v>
      </c>
      <c r="U3" s="408"/>
      <c r="V3" s="409"/>
    </row>
    <row r="4" spans="1:22" s="128" customFormat="1" ht="18.75" customHeight="1" thickTop="1">
      <c r="D4" s="283" t="s">
        <v>137</v>
      </c>
      <c r="E4" s="285">
        <v>300000</v>
      </c>
      <c r="F4" s="207"/>
      <c r="G4" s="283" t="s">
        <v>140</v>
      </c>
      <c r="H4" s="285">
        <v>30000</v>
      </c>
      <c r="I4" s="283" t="s">
        <v>131</v>
      </c>
      <c r="J4" s="285">
        <v>30000</v>
      </c>
      <c r="K4" s="286" t="s">
        <v>134</v>
      </c>
      <c r="L4" s="287">
        <v>5000</v>
      </c>
      <c r="M4" s="283" t="s">
        <v>28</v>
      </c>
      <c r="N4" s="285">
        <v>70000</v>
      </c>
      <c r="O4" s="207"/>
      <c r="P4" s="283" t="s">
        <v>148</v>
      </c>
      <c r="Q4" s="288">
        <v>30000</v>
      </c>
      <c r="R4" s="289">
        <f t="shared" ref="R4:R13" si="0">V34</f>
        <v>36588</v>
      </c>
      <c r="T4" s="260"/>
      <c r="U4" s="260"/>
      <c r="V4" s="260"/>
    </row>
    <row r="5" spans="1:22" s="128" customFormat="1" ht="18.75" customHeight="1" thickBot="1">
      <c r="D5" s="283" t="s">
        <v>136</v>
      </c>
      <c r="E5" s="285">
        <v>50000</v>
      </c>
      <c r="F5" s="207"/>
      <c r="G5" s="283" t="s">
        <v>141</v>
      </c>
      <c r="H5" s="285">
        <v>20000</v>
      </c>
      <c r="I5" s="283" t="s">
        <v>133</v>
      </c>
      <c r="J5" s="285">
        <v>20000</v>
      </c>
      <c r="K5" s="286" t="s">
        <v>135</v>
      </c>
      <c r="L5" s="287">
        <v>10000</v>
      </c>
      <c r="M5" s="283" t="s">
        <v>29</v>
      </c>
      <c r="N5" s="285">
        <v>10000</v>
      </c>
      <c r="O5" s="207"/>
      <c r="P5" s="283" t="s">
        <v>149</v>
      </c>
      <c r="Q5" s="288">
        <v>10000</v>
      </c>
      <c r="R5" s="289">
        <f t="shared" si="0"/>
        <v>8231</v>
      </c>
      <c r="T5" s="163" t="s">
        <v>129</v>
      </c>
      <c r="U5" s="261"/>
      <c r="V5" s="261"/>
    </row>
    <row r="6" spans="1:22" s="128" customFormat="1" ht="18.75" customHeight="1" thickTop="1">
      <c r="B6" s="284" t="s">
        <v>155</v>
      </c>
      <c r="D6" s="283" t="s">
        <v>138</v>
      </c>
      <c r="E6" s="285">
        <v>30000</v>
      </c>
      <c r="F6" s="207"/>
      <c r="G6" s="283" t="s">
        <v>142</v>
      </c>
      <c r="H6" s="285">
        <v>10000</v>
      </c>
      <c r="I6" s="212">
        <f>環境!F7</f>
        <v>0</v>
      </c>
      <c r="J6" s="213"/>
      <c r="K6" s="282"/>
      <c r="L6" s="214"/>
      <c r="M6" s="283" t="s">
        <v>145</v>
      </c>
      <c r="N6" s="285">
        <v>5000</v>
      </c>
      <c r="O6" s="207"/>
      <c r="P6" s="283" t="s">
        <v>150</v>
      </c>
      <c r="Q6" s="288">
        <v>5000</v>
      </c>
      <c r="R6" s="289">
        <f t="shared" si="0"/>
        <v>6000</v>
      </c>
      <c r="T6" s="404" t="s">
        <v>54</v>
      </c>
      <c r="U6" s="405"/>
      <c r="V6" s="406"/>
    </row>
    <row r="7" spans="1:22" s="128" customFormat="1" ht="18.75" customHeight="1" thickBot="1">
      <c r="D7" s="283" t="s">
        <v>139</v>
      </c>
      <c r="E7" s="285"/>
      <c r="F7" s="207"/>
      <c r="G7" s="283" t="s">
        <v>143</v>
      </c>
      <c r="H7" s="285"/>
      <c r="I7" s="212">
        <f>環境!F8</f>
        <v>0</v>
      </c>
      <c r="J7" s="213"/>
      <c r="K7" s="282"/>
      <c r="L7" s="214"/>
      <c r="M7" s="283" t="s">
        <v>146</v>
      </c>
      <c r="N7" s="285">
        <v>5000</v>
      </c>
      <c r="O7" s="207"/>
      <c r="P7" s="283" t="s">
        <v>151</v>
      </c>
      <c r="Q7" s="288">
        <v>5000</v>
      </c>
      <c r="R7" s="289">
        <f t="shared" si="0"/>
        <v>5275</v>
      </c>
      <c r="T7" s="407">
        <f>E14-SUM(H14,J14,N14,T3,L14)</f>
        <v>150000</v>
      </c>
      <c r="U7" s="408"/>
      <c r="V7" s="409"/>
    </row>
    <row r="8" spans="1:22" s="128" customFormat="1" ht="18.75" customHeight="1" thickTop="1" thickBot="1">
      <c r="B8" s="290" t="s">
        <v>156</v>
      </c>
      <c r="D8" s="212">
        <f>環境!B9</f>
        <v>0</v>
      </c>
      <c r="E8" s="213"/>
      <c r="F8" s="207"/>
      <c r="G8" s="283" t="s">
        <v>144</v>
      </c>
      <c r="H8" s="285">
        <v>10000</v>
      </c>
      <c r="I8" s="212">
        <f>環境!F9</f>
        <v>0</v>
      </c>
      <c r="J8" s="213"/>
      <c r="K8" s="282"/>
      <c r="L8" s="214"/>
      <c r="M8" s="283" t="s">
        <v>147</v>
      </c>
      <c r="N8" s="285">
        <v>5000</v>
      </c>
      <c r="O8" s="207"/>
      <c r="P8" s="283" t="s">
        <v>152</v>
      </c>
      <c r="Q8" s="288">
        <v>10000</v>
      </c>
      <c r="R8" s="289">
        <f t="shared" si="0"/>
        <v>10000</v>
      </c>
      <c r="T8" s="403" t="s">
        <v>130</v>
      </c>
      <c r="U8" s="403"/>
      <c r="V8" s="403"/>
    </row>
    <row r="9" spans="1:22" s="128" customFormat="1" ht="18.75" customHeight="1" thickTop="1">
      <c r="B9" s="299" t="s">
        <v>159</v>
      </c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213"/>
      <c r="O9" s="207"/>
      <c r="P9" s="283" t="s">
        <v>153</v>
      </c>
      <c r="Q9" s="288">
        <v>5000</v>
      </c>
      <c r="R9" s="289">
        <f t="shared" si="0"/>
        <v>3476</v>
      </c>
      <c r="T9" s="404" t="s">
        <v>30</v>
      </c>
      <c r="U9" s="405"/>
      <c r="V9" s="406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83" t="s">
        <v>154</v>
      </c>
      <c r="Q10" s="288">
        <v>3000</v>
      </c>
      <c r="R10" s="289">
        <f t="shared" si="0"/>
        <v>0</v>
      </c>
      <c r="T10" s="400">
        <f>SUM(H14,J14,N14,R14,T3,L14)</f>
        <v>299570</v>
      </c>
      <c r="U10" s="401"/>
      <c r="V10" s="40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04" t="s">
        <v>109</v>
      </c>
      <c r="U12" s="405"/>
      <c r="V12" s="406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07">
        <f>E14-T10</f>
        <v>80430</v>
      </c>
      <c r="U13" s="408"/>
      <c r="V13" s="409"/>
    </row>
    <row r="14" spans="1:22" s="128" customFormat="1" ht="18.75" customHeight="1" thickTop="1" thickBot="1">
      <c r="D14" s="205" t="s">
        <v>17</v>
      </c>
      <c r="E14" s="206">
        <f>SUM(E4:E13)</f>
        <v>380000</v>
      </c>
      <c r="F14" s="207"/>
      <c r="G14" s="205" t="s">
        <v>17</v>
      </c>
      <c r="H14" s="206">
        <f>SUM(H4:H13)</f>
        <v>70000</v>
      </c>
      <c r="I14" s="205" t="s">
        <v>17</v>
      </c>
      <c r="J14" s="206">
        <f>SUM(J4:J13)</f>
        <v>50000</v>
      </c>
      <c r="K14" s="205" t="s">
        <v>17</v>
      </c>
      <c r="L14" s="206">
        <f>SUM(L4:L13)</f>
        <v>15000</v>
      </c>
      <c r="M14" s="205" t="s">
        <v>17</v>
      </c>
      <c r="N14" s="206">
        <f>SUM(N4:N13)</f>
        <v>95000</v>
      </c>
      <c r="O14" s="207"/>
      <c r="P14" s="205" t="s">
        <v>17</v>
      </c>
      <c r="Q14" s="280">
        <f>SUM(Q4:Q13)</f>
        <v>68000</v>
      </c>
      <c r="R14" s="206">
        <f>SUM(R4:R13)</f>
        <v>69570</v>
      </c>
    </row>
    <row r="15" spans="1:22" s="128" customFormat="1" ht="10.5" customHeight="1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8.75" customHeight="1" thickBot="1">
      <c r="B16" s="132" t="s">
        <v>37</v>
      </c>
      <c r="C16" s="117"/>
      <c r="D16" s="117"/>
      <c r="E16" s="117"/>
      <c r="F16" s="121"/>
      <c r="G16" s="117"/>
      <c r="H16" s="117"/>
      <c r="I16" s="119"/>
      <c r="J16" s="118"/>
      <c r="K16" s="119"/>
    </row>
    <row r="17" spans="1:34" s="128" customFormat="1" ht="22" thickTop="1">
      <c r="A17" s="133"/>
      <c r="B17" s="183" t="s">
        <v>127</v>
      </c>
      <c r="C17" s="156" t="s">
        <v>63</v>
      </c>
      <c r="D17" s="156" t="s">
        <v>64</v>
      </c>
      <c r="E17" s="171" t="s">
        <v>65</v>
      </c>
      <c r="F17" s="176" t="s">
        <v>66</v>
      </c>
      <c r="G17" s="156" t="s">
        <v>67</v>
      </c>
      <c r="H17" s="156" t="s">
        <v>68</v>
      </c>
      <c r="I17" s="156" t="s">
        <v>69</v>
      </c>
      <c r="J17" s="156" t="s">
        <v>70</v>
      </c>
      <c r="K17" s="156" t="s">
        <v>71</v>
      </c>
      <c r="L17" s="171" t="s">
        <v>72</v>
      </c>
      <c r="M17" s="176" t="s">
        <v>73</v>
      </c>
      <c r="N17" s="156" t="s">
        <v>74</v>
      </c>
      <c r="O17" s="156" t="s">
        <v>75</v>
      </c>
      <c r="P17" s="156" t="s">
        <v>76</v>
      </c>
      <c r="Q17" s="156" t="s">
        <v>77</v>
      </c>
      <c r="R17" s="156" t="s">
        <v>78</v>
      </c>
      <c r="S17" s="171" t="s">
        <v>79</v>
      </c>
      <c r="T17" s="166" t="s">
        <v>80</v>
      </c>
      <c r="U17" s="156" t="s">
        <v>81</v>
      </c>
      <c r="V17" s="157" t="s">
        <v>82</v>
      </c>
    </row>
    <row r="18" spans="1:34" s="128" customFormat="1" ht="19" thickBot="1">
      <c r="A18" s="133"/>
      <c r="B18" s="179" t="s">
        <v>119</v>
      </c>
      <c r="C18" s="164" t="s">
        <v>111</v>
      </c>
      <c r="D18" s="165" t="s">
        <v>112</v>
      </c>
      <c r="E18" s="172" t="s">
        <v>113</v>
      </c>
      <c r="F18" s="177" t="s">
        <v>114</v>
      </c>
      <c r="G18" s="164" t="s">
        <v>115</v>
      </c>
      <c r="H18" s="164" t="s">
        <v>116</v>
      </c>
      <c r="I18" s="164" t="s">
        <v>117</v>
      </c>
      <c r="J18" s="164" t="s">
        <v>110</v>
      </c>
      <c r="K18" s="165" t="s">
        <v>112</v>
      </c>
      <c r="L18" s="172" t="s">
        <v>113</v>
      </c>
      <c r="M18" s="181" t="s">
        <v>114</v>
      </c>
      <c r="N18" s="164" t="s">
        <v>115</v>
      </c>
      <c r="O18" s="164" t="s">
        <v>116</v>
      </c>
      <c r="P18" s="164" t="s">
        <v>117</v>
      </c>
      <c r="Q18" s="164" t="s">
        <v>110</v>
      </c>
      <c r="R18" s="165" t="s">
        <v>112</v>
      </c>
      <c r="S18" s="172" t="s">
        <v>113</v>
      </c>
      <c r="T18" s="167" t="s">
        <v>114</v>
      </c>
      <c r="U18" s="164" t="s">
        <v>115</v>
      </c>
      <c r="V18" s="184" t="s">
        <v>116</v>
      </c>
    </row>
    <row r="19" spans="1:34" s="128" customFormat="1" ht="19" thickTop="1">
      <c r="B19" s="291" t="s">
        <v>148</v>
      </c>
      <c r="C19" s="217"/>
      <c r="D19" s="217">
        <v>2000</v>
      </c>
      <c r="E19" s="218"/>
      <c r="F19" s="219">
        <v>7258</v>
      </c>
      <c r="G19" s="217"/>
      <c r="H19" s="217"/>
      <c r="I19" s="217"/>
      <c r="J19" s="217">
        <v>5160</v>
      </c>
      <c r="K19" s="217"/>
      <c r="L19" s="220"/>
      <c r="M19" s="221"/>
      <c r="N19" s="222"/>
      <c r="O19" s="222">
        <v>3924</v>
      </c>
      <c r="P19" s="222"/>
      <c r="Q19" s="222"/>
      <c r="R19" s="222">
        <v>5190</v>
      </c>
      <c r="S19" s="220">
        <v>3226</v>
      </c>
      <c r="T19" s="223"/>
      <c r="U19" s="222"/>
      <c r="V19" s="224"/>
    </row>
    <row r="20" spans="1:34" s="128" customFormat="1">
      <c r="B20" s="292" t="s">
        <v>149</v>
      </c>
      <c r="C20" s="226"/>
      <c r="D20" s="226"/>
      <c r="E20" s="227"/>
      <c r="F20" s="228"/>
      <c r="G20" s="226"/>
      <c r="H20" s="226"/>
      <c r="I20" s="226"/>
      <c r="J20" s="226"/>
      <c r="K20" s="226"/>
      <c r="L20" s="229">
        <v>3000</v>
      </c>
      <c r="M20" s="230"/>
      <c r="N20" s="231"/>
      <c r="O20" s="231"/>
      <c r="P20" s="231"/>
      <c r="Q20" s="231"/>
      <c r="R20" s="231"/>
      <c r="S20" s="229"/>
      <c r="T20" s="232"/>
      <c r="U20" s="231">
        <v>231</v>
      </c>
      <c r="V20" s="233"/>
    </row>
    <row r="21" spans="1:34" s="128" customFormat="1">
      <c r="B21" s="291" t="s">
        <v>150</v>
      </c>
      <c r="C21" s="217"/>
      <c r="D21" s="217"/>
      <c r="E21" s="218"/>
      <c r="F21" s="219"/>
      <c r="G21" s="217"/>
      <c r="H21" s="217"/>
      <c r="I21" s="217"/>
      <c r="J21" s="217"/>
      <c r="K21" s="217">
        <v>2230</v>
      </c>
      <c r="L21" s="220"/>
      <c r="M21" s="221"/>
      <c r="N21" s="222"/>
      <c r="O21" s="222">
        <v>220</v>
      </c>
      <c r="P21" s="222"/>
      <c r="Q21" s="222"/>
      <c r="R21" s="222"/>
      <c r="S21" s="220"/>
      <c r="T21" s="223"/>
      <c r="U21" s="222"/>
      <c r="V21" s="224"/>
    </row>
    <row r="22" spans="1:34" s="128" customFormat="1">
      <c r="B22" s="292" t="s">
        <v>151</v>
      </c>
      <c r="C22" s="226"/>
      <c r="D22" s="226"/>
      <c r="E22" s="227"/>
      <c r="F22" s="228"/>
      <c r="G22" s="226"/>
      <c r="H22" s="226">
        <v>275</v>
      </c>
      <c r="I22" s="226"/>
      <c r="J22" s="226"/>
      <c r="K22" s="226"/>
      <c r="L22" s="229">
        <v>5000</v>
      </c>
      <c r="M22" s="230"/>
      <c r="N22" s="231"/>
      <c r="O22" s="231"/>
      <c r="P22" s="231"/>
      <c r="Q22" s="231"/>
      <c r="R22" s="231"/>
      <c r="S22" s="229"/>
      <c r="T22" s="232"/>
      <c r="U22" s="231"/>
      <c r="V22" s="233"/>
    </row>
    <row r="23" spans="1:34" s="128" customFormat="1">
      <c r="B23" s="291" t="s">
        <v>152</v>
      </c>
      <c r="C23" s="217"/>
      <c r="D23" s="217"/>
      <c r="E23" s="218"/>
      <c r="F23" s="219"/>
      <c r="G23" s="217"/>
      <c r="H23" s="217"/>
      <c r="I23" s="217"/>
      <c r="J23" s="217"/>
      <c r="K23" s="217"/>
      <c r="L23" s="220"/>
      <c r="M23" s="221"/>
      <c r="N23" s="222"/>
      <c r="O23" s="222"/>
      <c r="P23" s="222"/>
      <c r="Q23" s="222"/>
      <c r="R23" s="222"/>
      <c r="S23" s="220"/>
      <c r="T23" s="223"/>
      <c r="U23" s="222">
        <v>10000</v>
      </c>
      <c r="V23" s="224"/>
    </row>
    <row r="24" spans="1:34" s="128" customFormat="1">
      <c r="B24" s="292" t="s">
        <v>153</v>
      </c>
      <c r="C24" s="226"/>
      <c r="D24" s="226"/>
      <c r="E24" s="227"/>
      <c r="F24" s="228"/>
      <c r="G24" s="226"/>
      <c r="H24" s="226"/>
      <c r="I24" s="226"/>
      <c r="J24" s="226">
        <v>1650</v>
      </c>
      <c r="K24" s="226"/>
      <c r="L24" s="229"/>
      <c r="M24" s="230"/>
      <c r="N24" s="231"/>
      <c r="O24" s="231"/>
      <c r="P24" s="231"/>
      <c r="Q24" s="231"/>
      <c r="R24" s="231"/>
      <c r="S24" s="229"/>
      <c r="T24" s="232"/>
      <c r="U24" s="231"/>
      <c r="V24" s="233"/>
    </row>
    <row r="25" spans="1:34" s="128" customFormat="1">
      <c r="B25" s="291" t="s">
        <v>154</v>
      </c>
      <c r="C25" s="217"/>
      <c r="D25" s="217"/>
      <c r="E25" s="218"/>
      <c r="F25" s="219"/>
      <c r="G25" s="217"/>
      <c r="H25" s="217"/>
      <c r="I25" s="217"/>
      <c r="J25" s="217"/>
      <c r="K25" s="217"/>
      <c r="L25" s="220"/>
      <c r="M25" s="221"/>
      <c r="N25" s="222"/>
      <c r="O25" s="222"/>
      <c r="P25" s="222"/>
      <c r="Q25" s="222"/>
      <c r="R25" s="222"/>
      <c r="S25" s="220"/>
      <c r="T25" s="223"/>
      <c r="U25" s="222"/>
      <c r="V25" s="224"/>
    </row>
    <row r="26" spans="1:34" s="128" customFormat="1">
      <c r="B26" s="225">
        <f>環境!J12</f>
        <v>0</v>
      </c>
      <c r="C26" s="226"/>
      <c r="D26" s="226"/>
      <c r="E26" s="227"/>
      <c r="F26" s="228"/>
      <c r="G26" s="226"/>
      <c r="H26" s="226"/>
      <c r="I26" s="226"/>
      <c r="J26" s="226"/>
      <c r="K26" s="226"/>
      <c r="L26" s="229"/>
      <c r="M26" s="230"/>
      <c r="N26" s="231"/>
      <c r="O26" s="231"/>
      <c r="P26" s="231"/>
      <c r="Q26" s="231"/>
      <c r="R26" s="231"/>
      <c r="S26" s="229"/>
      <c r="T26" s="232"/>
      <c r="U26" s="231"/>
      <c r="V26" s="233"/>
    </row>
    <row r="27" spans="1:34" s="128" customFormat="1">
      <c r="B27" s="216">
        <f>環境!J13</f>
        <v>0</v>
      </c>
      <c r="C27" s="217"/>
      <c r="D27" s="217"/>
      <c r="E27" s="218"/>
      <c r="F27" s="219"/>
      <c r="G27" s="217"/>
      <c r="H27" s="217"/>
      <c r="I27" s="217"/>
      <c r="J27" s="217"/>
      <c r="K27" s="217"/>
      <c r="L27" s="220"/>
      <c r="M27" s="221"/>
      <c r="N27" s="222"/>
      <c r="O27" s="222"/>
      <c r="P27" s="222"/>
      <c r="Q27" s="222"/>
      <c r="R27" s="222"/>
      <c r="S27" s="220"/>
      <c r="T27" s="223"/>
      <c r="U27" s="222"/>
      <c r="V27" s="224"/>
    </row>
    <row r="28" spans="1:34" s="128" customFormat="1">
      <c r="B28" s="225">
        <f>環境!J14</f>
        <v>0</v>
      </c>
      <c r="C28" s="226"/>
      <c r="D28" s="226"/>
      <c r="E28" s="227"/>
      <c r="F28" s="228"/>
      <c r="G28" s="226"/>
      <c r="H28" s="226"/>
      <c r="I28" s="226"/>
      <c r="J28" s="226"/>
      <c r="K28" s="226"/>
      <c r="L28" s="229"/>
      <c r="M28" s="230"/>
      <c r="N28" s="231"/>
      <c r="O28" s="231"/>
      <c r="P28" s="231"/>
      <c r="Q28" s="231"/>
      <c r="R28" s="231"/>
      <c r="S28" s="229"/>
      <c r="T28" s="232"/>
      <c r="U28" s="231"/>
      <c r="V28" s="233"/>
    </row>
    <row r="29" spans="1:34" s="128" customFormat="1">
      <c r="B29" s="225" t="s">
        <v>94</v>
      </c>
      <c r="C29" s="234"/>
      <c r="D29" s="234"/>
      <c r="E29" s="235"/>
      <c r="F29" s="236"/>
      <c r="G29" s="234"/>
      <c r="H29" s="234"/>
      <c r="I29" s="234"/>
      <c r="J29" s="234" t="s">
        <v>102</v>
      </c>
      <c r="K29" s="234"/>
      <c r="L29" s="237"/>
      <c r="M29" s="238"/>
      <c r="N29" s="239"/>
      <c r="O29" s="239"/>
      <c r="P29" s="239"/>
      <c r="Q29" s="239"/>
      <c r="R29" s="239"/>
      <c r="S29" s="237"/>
      <c r="T29" s="240"/>
      <c r="U29" s="239" t="s">
        <v>158</v>
      </c>
      <c r="V29" s="241"/>
    </row>
    <row r="30" spans="1:34" s="128" customFormat="1" ht="19" thickBot="1">
      <c r="B30" s="242" t="s">
        <v>17</v>
      </c>
      <c r="C30" s="243"/>
      <c r="D30" s="243">
        <f>SUM(D19:D28)</f>
        <v>2000</v>
      </c>
      <c r="E30" s="244"/>
      <c r="F30" s="245">
        <f>SUM(F19:F28)</f>
        <v>7258</v>
      </c>
      <c r="G30" s="243"/>
      <c r="H30" s="243">
        <f>SUM(H19:H28)</f>
        <v>275</v>
      </c>
      <c r="I30" s="243"/>
      <c r="J30" s="243">
        <f>SUM(J19:J28)</f>
        <v>6810</v>
      </c>
      <c r="K30" s="243">
        <f t="shared" ref="K30:U30" si="1">SUM(K19:K28)</f>
        <v>2230</v>
      </c>
      <c r="L30" s="244">
        <f t="shared" si="1"/>
        <v>8000</v>
      </c>
      <c r="M30" s="245"/>
      <c r="N30" s="243"/>
      <c r="O30" s="243">
        <f t="shared" si="1"/>
        <v>4144</v>
      </c>
      <c r="P30" s="243"/>
      <c r="Q30" s="243"/>
      <c r="R30" s="243">
        <f t="shared" si="1"/>
        <v>5190</v>
      </c>
      <c r="S30" s="244">
        <f t="shared" si="1"/>
        <v>3226</v>
      </c>
      <c r="T30" s="246"/>
      <c r="U30" s="243">
        <f t="shared" si="1"/>
        <v>10231</v>
      </c>
      <c r="V30" s="247"/>
    </row>
    <row r="31" spans="1:34" s="144" customFormat="1" ht="11.25" customHeight="1" thickTop="1" thickBot="1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156" t="s">
        <v>83</v>
      </c>
      <c r="D32" s="156" t="s">
        <v>84</v>
      </c>
      <c r="E32" s="156" t="s">
        <v>85</v>
      </c>
      <c r="F32" s="171" t="s">
        <v>86</v>
      </c>
      <c r="G32" s="166" t="s">
        <v>87</v>
      </c>
      <c r="H32" s="156" t="s">
        <v>88</v>
      </c>
      <c r="I32" s="156" t="s">
        <v>89</v>
      </c>
      <c r="J32" s="156" t="s">
        <v>90</v>
      </c>
      <c r="K32" s="156" t="s">
        <v>91</v>
      </c>
      <c r="L32" s="156" t="s">
        <v>92</v>
      </c>
      <c r="M32" s="157" t="s">
        <v>93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5" t="s">
        <v>119</v>
      </c>
      <c r="C33" s="197" t="s">
        <v>118</v>
      </c>
      <c r="D33" s="197" t="s">
        <v>110</v>
      </c>
      <c r="E33" s="198" t="s">
        <v>112</v>
      </c>
      <c r="F33" s="199" t="s">
        <v>113</v>
      </c>
      <c r="G33" s="200" t="s">
        <v>114</v>
      </c>
      <c r="H33" s="197" t="s">
        <v>115</v>
      </c>
      <c r="I33" s="197" t="s">
        <v>116</v>
      </c>
      <c r="J33" s="197" t="s">
        <v>117</v>
      </c>
      <c r="K33" s="197" t="s">
        <v>110</v>
      </c>
      <c r="L33" s="201" t="s">
        <v>112</v>
      </c>
      <c r="M33" s="202" t="s">
        <v>113</v>
      </c>
      <c r="P33" s="185" t="s">
        <v>126</v>
      </c>
      <c r="Q33" s="180" t="s">
        <v>120</v>
      </c>
      <c r="R33" s="180" t="s">
        <v>121</v>
      </c>
      <c r="S33" s="180" t="s">
        <v>122</v>
      </c>
      <c r="T33" s="180" t="s">
        <v>123</v>
      </c>
      <c r="U33" s="180" t="s">
        <v>124</v>
      </c>
      <c r="V33" s="182" t="s">
        <v>125</v>
      </c>
    </row>
    <row r="34" spans="2:22" ht="19" thickTop="1">
      <c r="B34" s="291" t="s">
        <v>148</v>
      </c>
      <c r="C34" s="217"/>
      <c r="D34" s="217">
        <v>4830</v>
      </c>
      <c r="E34" s="217"/>
      <c r="F34" s="218"/>
      <c r="G34" s="248"/>
      <c r="H34" s="217"/>
      <c r="I34" s="217">
        <v>3000</v>
      </c>
      <c r="J34" s="217"/>
      <c r="K34" s="217">
        <v>2000</v>
      </c>
      <c r="L34" s="222"/>
      <c r="M34" s="224"/>
      <c r="N34" s="249"/>
      <c r="O34" s="249"/>
      <c r="P34" s="292" t="str">
        <f>環境!J5</f>
        <v>食費</v>
      </c>
      <c r="Q34" s="293">
        <f t="shared" ref="Q34" si="2">SUM(C19:E19)</f>
        <v>2000</v>
      </c>
      <c r="R34" s="293">
        <f t="shared" ref="R34:R39" si="3">SUM(F19:L19)</f>
        <v>12418</v>
      </c>
      <c r="S34" s="293">
        <f t="shared" ref="S34:S36" si="4">SUM(M19:S19)</f>
        <v>12340</v>
      </c>
      <c r="T34" s="293">
        <f t="shared" ref="T34:T39" si="5">SUM(T19:V19,C34:F34)</f>
        <v>4830</v>
      </c>
      <c r="U34" s="293">
        <f t="shared" ref="U34:U36" si="6">SUM(G34:M34)</f>
        <v>5000</v>
      </c>
      <c r="V34" s="294">
        <f>SUM(Q34:U34)</f>
        <v>36588</v>
      </c>
    </row>
    <row r="35" spans="2:22">
      <c r="B35" s="292" t="s">
        <v>149</v>
      </c>
      <c r="C35" s="226"/>
      <c r="D35" s="226"/>
      <c r="E35" s="226"/>
      <c r="F35" s="227"/>
      <c r="G35" s="253"/>
      <c r="H35" s="226"/>
      <c r="I35" s="226"/>
      <c r="J35" s="226"/>
      <c r="K35" s="226"/>
      <c r="L35" s="231"/>
      <c r="M35" s="233">
        <v>5000</v>
      </c>
      <c r="N35" s="249"/>
      <c r="O35" s="249"/>
      <c r="P35" s="292">
        <f>環境!J6</f>
        <v>0</v>
      </c>
      <c r="Q35" s="295"/>
      <c r="R35" s="295">
        <f t="shared" si="3"/>
        <v>3000</v>
      </c>
      <c r="S35" s="295"/>
      <c r="T35" s="295">
        <f t="shared" si="5"/>
        <v>231</v>
      </c>
      <c r="U35" s="295">
        <f t="shared" si="6"/>
        <v>5000</v>
      </c>
      <c r="V35" s="296">
        <f t="shared" ref="V35:V39" si="7">SUM(Q35:U35)</f>
        <v>8231</v>
      </c>
    </row>
    <row r="36" spans="2:22">
      <c r="B36" s="291" t="s">
        <v>150</v>
      </c>
      <c r="C36" s="217"/>
      <c r="D36" s="217">
        <v>550</v>
      </c>
      <c r="E36" s="217"/>
      <c r="F36" s="218"/>
      <c r="G36" s="248"/>
      <c r="H36" s="217"/>
      <c r="I36" s="217"/>
      <c r="J36" s="217">
        <v>3000</v>
      </c>
      <c r="K36" s="217"/>
      <c r="L36" s="222"/>
      <c r="M36" s="224"/>
      <c r="N36" s="249"/>
      <c r="O36" s="249"/>
      <c r="P36" s="292">
        <f>環境!J7</f>
        <v>0</v>
      </c>
      <c r="Q36" s="293"/>
      <c r="R36" s="293">
        <f t="shared" si="3"/>
        <v>2230</v>
      </c>
      <c r="S36" s="293">
        <f t="shared" si="4"/>
        <v>220</v>
      </c>
      <c r="T36" s="293">
        <f t="shared" si="5"/>
        <v>550</v>
      </c>
      <c r="U36" s="293">
        <f t="shared" si="6"/>
        <v>3000</v>
      </c>
      <c r="V36" s="294">
        <f t="shared" si="7"/>
        <v>6000</v>
      </c>
    </row>
    <row r="37" spans="2:22">
      <c r="B37" s="292" t="s">
        <v>151</v>
      </c>
      <c r="C37" s="226"/>
      <c r="D37" s="226"/>
      <c r="E37" s="226"/>
      <c r="F37" s="227"/>
      <c r="G37" s="253"/>
      <c r="H37" s="226"/>
      <c r="I37" s="226"/>
      <c r="J37" s="226"/>
      <c r="K37" s="226"/>
      <c r="L37" s="231"/>
      <c r="M37" s="233"/>
      <c r="N37" s="249"/>
      <c r="O37" s="249"/>
      <c r="P37" s="292">
        <f>環境!J8</f>
        <v>0</v>
      </c>
      <c r="Q37" s="295"/>
      <c r="R37" s="295">
        <f t="shared" si="3"/>
        <v>5275</v>
      </c>
      <c r="S37" s="295"/>
      <c r="T37" s="295"/>
      <c r="U37" s="295"/>
      <c r="V37" s="296">
        <f>SUM(Q37:U37)</f>
        <v>5275</v>
      </c>
    </row>
    <row r="38" spans="2:22">
      <c r="B38" s="291" t="s">
        <v>152</v>
      </c>
      <c r="C38" s="217"/>
      <c r="D38" s="217"/>
      <c r="E38" s="217"/>
      <c r="F38" s="218"/>
      <c r="G38" s="248"/>
      <c r="H38" s="217"/>
      <c r="I38" s="217"/>
      <c r="J38" s="217"/>
      <c r="K38" s="217"/>
      <c r="L38" s="222"/>
      <c r="M38" s="224"/>
      <c r="N38" s="249"/>
      <c r="O38" s="249"/>
      <c r="P38" s="292">
        <f>環境!J9</f>
        <v>0</v>
      </c>
      <c r="Q38" s="293"/>
      <c r="R38" s="293"/>
      <c r="S38" s="293"/>
      <c r="T38" s="293">
        <f t="shared" si="5"/>
        <v>10000</v>
      </c>
      <c r="U38" s="293"/>
      <c r="V38" s="294">
        <f t="shared" si="7"/>
        <v>10000</v>
      </c>
    </row>
    <row r="39" spans="2:22">
      <c r="B39" s="292" t="s">
        <v>153</v>
      </c>
      <c r="C39" s="226"/>
      <c r="D39" s="226"/>
      <c r="E39" s="226"/>
      <c r="F39" s="227">
        <v>1826</v>
      </c>
      <c r="G39" s="253"/>
      <c r="H39" s="226"/>
      <c r="I39" s="226"/>
      <c r="J39" s="226"/>
      <c r="K39" s="226"/>
      <c r="L39" s="231"/>
      <c r="M39" s="233"/>
      <c r="N39" s="249"/>
      <c r="O39" s="249"/>
      <c r="P39" s="292">
        <f>環境!J10</f>
        <v>0</v>
      </c>
      <c r="Q39" s="295"/>
      <c r="R39" s="295">
        <f t="shared" si="3"/>
        <v>1650</v>
      </c>
      <c r="S39" s="295"/>
      <c r="T39" s="295">
        <f t="shared" si="5"/>
        <v>1826</v>
      </c>
      <c r="U39" s="295"/>
      <c r="V39" s="296">
        <f t="shared" si="7"/>
        <v>3476</v>
      </c>
    </row>
    <row r="40" spans="2:22">
      <c r="B40" s="291" t="s">
        <v>154</v>
      </c>
      <c r="C40" s="217"/>
      <c r="D40" s="217"/>
      <c r="E40" s="217"/>
      <c r="F40" s="218"/>
      <c r="G40" s="248"/>
      <c r="H40" s="217"/>
      <c r="I40" s="217"/>
      <c r="J40" s="217"/>
      <c r="K40" s="217"/>
      <c r="L40" s="222"/>
      <c r="M40" s="224"/>
      <c r="N40" s="249"/>
      <c r="O40" s="249"/>
      <c r="P40" s="292">
        <f>環境!J11</f>
        <v>0</v>
      </c>
      <c r="Q40" s="293"/>
      <c r="R40" s="293"/>
      <c r="S40" s="293"/>
      <c r="T40" s="293"/>
      <c r="U40" s="293"/>
      <c r="V40" s="294"/>
    </row>
    <row r="41" spans="2:22">
      <c r="B41" s="225">
        <f>環境!J12</f>
        <v>0</v>
      </c>
      <c r="C41" s="226"/>
      <c r="D41" s="226"/>
      <c r="E41" s="226"/>
      <c r="F41" s="227"/>
      <c r="G41" s="253"/>
      <c r="H41" s="226"/>
      <c r="I41" s="226"/>
      <c r="J41" s="226"/>
      <c r="K41" s="226"/>
      <c r="L41" s="231"/>
      <c r="M41" s="233"/>
      <c r="N41" s="249"/>
      <c r="O41" s="249"/>
      <c r="P41" s="225">
        <f>環境!J12</f>
        <v>0</v>
      </c>
      <c r="Q41" s="226"/>
      <c r="R41" s="226"/>
      <c r="S41" s="226"/>
      <c r="T41" s="226"/>
      <c r="U41" s="226"/>
      <c r="V41" s="254"/>
    </row>
    <row r="42" spans="2:22">
      <c r="B42" s="216">
        <f>環境!J13</f>
        <v>0</v>
      </c>
      <c r="C42" s="217"/>
      <c r="D42" s="217"/>
      <c r="E42" s="217"/>
      <c r="F42" s="218"/>
      <c r="G42" s="248"/>
      <c r="H42" s="217"/>
      <c r="I42" s="217"/>
      <c r="J42" s="217"/>
      <c r="K42" s="217"/>
      <c r="L42" s="222"/>
      <c r="M42" s="224"/>
      <c r="N42" s="249"/>
      <c r="O42" s="249"/>
      <c r="P42" s="250">
        <f>環境!J13</f>
        <v>0</v>
      </c>
      <c r="Q42" s="251"/>
      <c r="R42" s="251"/>
      <c r="S42" s="251"/>
      <c r="T42" s="251"/>
      <c r="U42" s="251"/>
      <c r="V42" s="252"/>
    </row>
    <row r="43" spans="2:22">
      <c r="B43" s="225">
        <f>環境!J14</f>
        <v>0</v>
      </c>
      <c r="C43" s="226"/>
      <c r="D43" s="226"/>
      <c r="E43" s="226"/>
      <c r="F43" s="227"/>
      <c r="G43" s="253"/>
      <c r="H43" s="226"/>
      <c r="I43" s="226"/>
      <c r="J43" s="226"/>
      <c r="K43" s="226"/>
      <c r="L43" s="231"/>
      <c r="M43" s="233"/>
      <c r="N43" s="249"/>
      <c r="O43" s="249"/>
      <c r="P43" s="225">
        <f>環境!J14</f>
        <v>0</v>
      </c>
      <c r="Q43" s="226"/>
      <c r="R43" s="226"/>
      <c r="S43" s="226"/>
      <c r="T43" s="226"/>
      <c r="U43" s="226"/>
      <c r="V43" s="254"/>
    </row>
    <row r="44" spans="2:22">
      <c r="B44" s="262" t="s">
        <v>94</v>
      </c>
      <c r="C44" s="263"/>
      <c r="D44" s="263"/>
      <c r="E44" s="263"/>
      <c r="F44" s="264" t="s">
        <v>157</v>
      </c>
      <c r="G44" s="265"/>
      <c r="H44" s="263"/>
      <c r="I44" s="263"/>
      <c r="J44" s="263"/>
      <c r="K44" s="263"/>
      <c r="L44" s="266"/>
      <c r="M44" s="267"/>
      <c r="N44" s="268"/>
      <c r="O44" s="268"/>
      <c r="P44" s="225" t="s">
        <v>94</v>
      </c>
      <c r="Q44" s="231"/>
      <c r="R44" s="231"/>
      <c r="S44" s="231"/>
      <c r="T44" s="231"/>
      <c r="U44" s="231"/>
      <c r="V44" s="269"/>
    </row>
    <row r="45" spans="2:22" ht="19" thickBot="1">
      <c r="B45" s="297" t="s">
        <v>17</v>
      </c>
      <c r="C45" s="243"/>
      <c r="D45" s="243">
        <f t="shared" ref="D45:J45" si="8">SUM(D34:D43)</f>
        <v>5380</v>
      </c>
      <c r="E45" s="243"/>
      <c r="F45" s="244">
        <f t="shared" si="8"/>
        <v>1826</v>
      </c>
      <c r="G45" s="246"/>
      <c r="H45" s="243"/>
      <c r="I45" s="243">
        <f>SUM(I34:I43)</f>
        <v>3000</v>
      </c>
      <c r="J45" s="243">
        <f t="shared" si="8"/>
        <v>3000</v>
      </c>
      <c r="K45" s="243">
        <f>SUM(K34:K43)</f>
        <v>2000</v>
      </c>
      <c r="L45" s="243"/>
      <c r="M45" s="247">
        <f>SUM(M34:M43)</f>
        <v>5000</v>
      </c>
      <c r="N45" s="249"/>
      <c r="O45" s="249"/>
      <c r="P45" s="257" t="s">
        <v>17</v>
      </c>
      <c r="Q45" s="255">
        <f>SUM(Q34:Q43)</f>
        <v>2000</v>
      </c>
      <c r="R45" s="255">
        <f>SUM(R34:R43)</f>
        <v>24573</v>
      </c>
      <c r="S45" s="255">
        <f t="shared" ref="S45:V45" si="9">SUM(S34:S43)</f>
        <v>12560</v>
      </c>
      <c r="T45" s="255">
        <f t="shared" si="9"/>
        <v>17437</v>
      </c>
      <c r="U45" s="255">
        <f t="shared" si="9"/>
        <v>13000</v>
      </c>
      <c r="V45" s="256">
        <f t="shared" si="9"/>
        <v>69570</v>
      </c>
    </row>
    <row r="46" spans="2:22" ht="19" thickTop="1"/>
  </sheetData>
  <sheetProtection formatCells="0" formatColumns="0" formatRows="0" insertHyperlinks="0" sort="0" autoFilter="0" pivotTables="0"/>
  <mergeCells count="16">
    <mergeCell ref="P2:R2"/>
    <mergeCell ref="D2:E2"/>
    <mergeCell ref="G2:H2"/>
    <mergeCell ref="I2:J2"/>
    <mergeCell ref="K2:L2"/>
    <mergeCell ref="M2:N2"/>
    <mergeCell ref="T10:V10"/>
    <mergeCell ref="T11:V11"/>
    <mergeCell ref="T12:V12"/>
    <mergeCell ref="T13:V13"/>
    <mergeCell ref="T2:V2"/>
    <mergeCell ref="T3:V3"/>
    <mergeCell ref="T6:V6"/>
    <mergeCell ref="T7:V7"/>
    <mergeCell ref="T8:V8"/>
    <mergeCell ref="T9:V9"/>
  </mergeCells>
  <phoneticPr fontId="1"/>
  <conditionalFormatting sqref="K19:K20 K29 K15:K16">
    <cfRule type="expression" dxfId="518" priority="27">
      <formula>#REF!="浪費"</formula>
    </cfRule>
    <cfRule type="expression" dxfId="517" priority="28">
      <formula>#REF!="投資"</formula>
    </cfRule>
    <cfRule type="expression" dxfId="516" priority="29">
      <formula>#REF!="不明"</formula>
    </cfRule>
  </conditionalFormatting>
  <conditionalFormatting sqref="J19:J20 J29 J46:J137 J15:J16">
    <cfRule type="expression" dxfId="515" priority="24">
      <formula>#REF!="浪費"</formula>
    </cfRule>
    <cfRule type="expression" dxfId="514" priority="25">
      <formula>#REF!="投資"</formula>
    </cfRule>
    <cfRule type="expression" dxfId="513" priority="26">
      <formula>#REF!="不明"</formula>
    </cfRule>
  </conditionalFormatting>
  <conditionalFormatting sqref="C30">
    <cfRule type="cellIs" dxfId="512" priority="23" operator="equal">
      <formula>0</formula>
    </cfRule>
  </conditionalFormatting>
  <conditionalFormatting sqref="C30:Q30">
    <cfRule type="cellIs" dxfId="511" priority="22" operator="equal">
      <formula>0</formula>
    </cfRule>
  </conditionalFormatting>
  <conditionalFormatting sqref="C45:M45">
    <cfRule type="cellIs" dxfId="510" priority="21" operator="equal">
      <formula>0</formula>
    </cfRule>
  </conditionalFormatting>
  <conditionalFormatting sqref="R30:T30">
    <cfRule type="cellIs" dxfId="509" priority="20" operator="equal">
      <formula>0</formula>
    </cfRule>
  </conditionalFormatting>
  <conditionalFormatting sqref="U30:V30">
    <cfRule type="cellIs" dxfId="508" priority="19" operator="equal">
      <formula>0</formula>
    </cfRule>
  </conditionalFormatting>
  <conditionalFormatting sqref="K21:K28">
    <cfRule type="expression" dxfId="507" priority="16">
      <formula>#REF!="浪費"</formula>
    </cfRule>
    <cfRule type="expression" dxfId="506" priority="17">
      <formula>#REF!="投資"</formula>
    </cfRule>
    <cfRule type="expression" dxfId="505" priority="18">
      <formula>#REF!="不明"</formula>
    </cfRule>
  </conditionalFormatting>
  <conditionalFormatting sqref="J21:J28">
    <cfRule type="expression" dxfId="504" priority="13">
      <formula>#REF!="浪費"</formula>
    </cfRule>
    <cfRule type="expression" dxfId="503" priority="14">
      <formula>#REF!="投資"</formula>
    </cfRule>
    <cfRule type="expression" dxfId="502" priority="15">
      <formula>#REF!="不明"</formula>
    </cfRule>
  </conditionalFormatting>
  <conditionalFormatting sqref="K33:K43">
    <cfRule type="expression" dxfId="501" priority="10">
      <formula>#REF!="浪費"</formula>
    </cfRule>
    <cfRule type="expression" dxfId="500" priority="11">
      <formula>#REF!="投資"</formula>
    </cfRule>
    <cfRule type="expression" dxfId="499" priority="12">
      <formula>#REF!="不明"</formula>
    </cfRule>
  </conditionalFormatting>
  <conditionalFormatting sqref="J33:J43">
    <cfRule type="expression" dxfId="498" priority="7">
      <formula>#REF!="浪費"</formula>
    </cfRule>
    <cfRule type="expression" dxfId="497" priority="8">
      <formula>#REF!="投資"</formula>
    </cfRule>
    <cfRule type="expression" dxfId="496" priority="9">
      <formula>#REF!="不明"</formula>
    </cfRule>
  </conditionalFormatting>
  <conditionalFormatting sqref="K44">
    <cfRule type="expression" dxfId="495" priority="4">
      <formula>#REF!="浪費"</formula>
    </cfRule>
    <cfRule type="expression" dxfId="494" priority="5">
      <formula>#REF!="投資"</formula>
    </cfRule>
    <cfRule type="expression" dxfId="493" priority="6">
      <formula>#REF!="不明"</formula>
    </cfRule>
  </conditionalFormatting>
  <conditionalFormatting sqref="J44">
    <cfRule type="expression" dxfId="492" priority="1">
      <formula>#REF!="浪費"</formula>
    </cfRule>
    <cfRule type="expression" dxfId="491" priority="2">
      <formula>#REF!="投資"</formula>
    </cfRule>
    <cfRule type="expression" dxfId="490" priority="3">
      <formula>#REF!="不明"</formula>
    </cfRule>
  </conditionalFormatting>
  <pageMargins left="0" right="0" top="0" bottom="0" header="0.31496062992125984" footer="0.31496062992125984"/>
  <pageSetup paperSize="9" scale="6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7E51-00D7-4C3D-99EF-5FA2D02B54A0}">
  <sheetPr codeName="Sheet20"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3" style="121" customWidth="1"/>
    <col min="2" max="2" width="9.33203125" style="131" customWidth="1"/>
    <col min="3" max="5" width="9.33203125" style="117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5" customHeight="1" thickBot="1">
      <c r="A1" s="122"/>
      <c r="B1" s="124"/>
      <c r="C1" s="125"/>
      <c r="D1" s="125"/>
      <c r="E1" s="126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7"/>
      <c r="R1" s="127"/>
      <c r="S1" s="121"/>
      <c r="T1" s="121"/>
      <c r="U1" s="121"/>
      <c r="V1" s="121"/>
    </row>
    <row r="2" spans="1:22" s="128" customFormat="1" ht="18.75" customHeight="1" thickTop="1">
      <c r="D2" s="413" t="s">
        <v>10</v>
      </c>
      <c r="E2" s="414"/>
      <c r="F2" s="258"/>
      <c r="G2" s="413" t="s">
        <v>38</v>
      </c>
      <c r="H2" s="414"/>
      <c r="I2" s="413" t="s">
        <v>0</v>
      </c>
      <c r="J2" s="414"/>
      <c r="K2" s="413" t="s">
        <v>97</v>
      </c>
      <c r="L2" s="414"/>
      <c r="M2" s="413" t="s">
        <v>36</v>
      </c>
      <c r="N2" s="414"/>
      <c r="O2" s="258"/>
      <c r="P2" s="410" t="s">
        <v>37</v>
      </c>
      <c r="Q2" s="411"/>
      <c r="R2" s="412"/>
      <c r="S2" s="259"/>
      <c r="T2" s="404" t="s">
        <v>39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15">
        <f>特別費!N6</f>
        <v>0</v>
      </c>
      <c r="U3" s="416"/>
      <c r="V3" s="417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210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260"/>
      <c r="U4" s="260"/>
      <c r="V4" s="26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214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261"/>
      <c r="V5" s="261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04" t="s">
        <v>54</v>
      </c>
      <c r="U6" s="405"/>
      <c r="V6" s="406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15">
        <f>E14-SUM(H14,J14,N14,T3,L14)</f>
        <v>0</v>
      </c>
      <c r="U7" s="416"/>
      <c r="V7" s="417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04" t="s">
        <v>30</v>
      </c>
      <c r="U9" s="405"/>
      <c r="V9" s="406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18">
        <f>SUM(H14,J14,N14,R14,T3,L14)</f>
        <v>0</v>
      </c>
      <c r="U10" s="419"/>
      <c r="V10" s="420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04" t="s">
        <v>109</v>
      </c>
      <c r="U12" s="405"/>
      <c r="V12" s="406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15">
        <f>E14-T10</f>
        <v>0</v>
      </c>
      <c r="U13" s="416"/>
      <c r="V13" s="417"/>
    </row>
    <row r="14" spans="1:22" s="128" customFormat="1" ht="18.75" customHeight="1" thickTop="1" thickBot="1">
      <c r="B14" s="366">
        <v>2021</v>
      </c>
      <c r="C14" s="366">
        <v>1</v>
      </c>
      <c r="D14" s="205" t="s">
        <v>95</v>
      </c>
      <c r="E14" s="206">
        <f>SUM(E4:E13)</f>
        <v>0</v>
      </c>
      <c r="F14" s="207"/>
      <c r="G14" s="205" t="s">
        <v>95</v>
      </c>
      <c r="H14" s="206">
        <f>SUM(H4:H13)</f>
        <v>0</v>
      </c>
      <c r="I14" s="205" t="s">
        <v>95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95</v>
      </c>
      <c r="N14" s="206">
        <f>SUM(N4:N13)</f>
        <v>0</v>
      </c>
      <c r="O14" s="207"/>
      <c r="P14" s="205" t="s">
        <v>95</v>
      </c>
      <c r="Q14" s="280">
        <f>SUM(Q4:Q13)</f>
        <v>0</v>
      </c>
      <c r="R14" s="206">
        <f>SUM(R4:R13)</f>
        <v>0</v>
      </c>
    </row>
    <row r="15" spans="1:22" s="128" customFormat="1" ht="10.5" customHeight="1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8.75" customHeight="1" thickBot="1">
      <c r="B16" s="132" t="s">
        <v>62</v>
      </c>
      <c r="C16" s="345">
        <f>WEEKDAY(C17)</f>
        <v>6</v>
      </c>
      <c r="D16" s="345">
        <f t="shared" ref="D16:V16" si="1">WEEKDAY(D17)</f>
        <v>7</v>
      </c>
      <c r="E16" s="345">
        <f t="shared" si="1"/>
        <v>1</v>
      </c>
      <c r="F16" s="345">
        <f t="shared" si="1"/>
        <v>2</v>
      </c>
      <c r="G16" s="345">
        <f t="shared" si="1"/>
        <v>3</v>
      </c>
      <c r="H16" s="345">
        <f t="shared" si="1"/>
        <v>4</v>
      </c>
      <c r="I16" s="345">
        <f t="shared" si="1"/>
        <v>5</v>
      </c>
      <c r="J16" s="345">
        <f t="shared" si="1"/>
        <v>6</v>
      </c>
      <c r="K16" s="345">
        <f t="shared" si="1"/>
        <v>7</v>
      </c>
      <c r="L16" s="345">
        <f t="shared" si="1"/>
        <v>1</v>
      </c>
      <c r="M16" s="345">
        <f t="shared" si="1"/>
        <v>2</v>
      </c>
      <c r="N16" s="345">
        <f t="shared" si="1"/>
        <v>3</v>
      </c>
      <c r="O16" s="345">
        <f t="shared" si="1"/>
        <v>4</v>
      </c>
      <c r="P16" s="345">
        <f t="shared" si="1"/>
        <v>5</v>
      </c>
      <c r="Q16" s="345">
        <f t="shared" si="1"/>
        <v>6</v>
      </c>
      <c r="R16" s="345">
        <f t="shared" si="1"/>
        <v>7</v>
      </c>
      <c r="S16" s="345">
        <f t="shared" si="1"/>
        <v>1</v>
      </c>
      <c r="T16" s="345">
        <f t="shared" si="1"/>
        <v>2</v>
      </c>
      <c r="U16" s="345">
        <f t="shared" si="1"/>
        <v>3</v>
      </c>
      <c r="V16" s="345">
        <f t="shared" si="1"/>
        <v>4</v>
      </c>
    </row>
    <row r="17" spans="1:34" s="128" customFormat="1" ht="22" thickTop="1">
      <c r="A17" s="133"/>
      <c r="B17" s="183" t="s">
        <v>127</v>
      </c>
      <c r="C17" s="346">
        <f>DATE(B14,C14,環境!L5)</f>
        <v>44197</v>
      </c>
      <c r="D17" s="346">
        <f>C17+1</f>
        <v>44198</v>
      </c>
      <c r="E17" s="346">
        <f>D17+1</f>
        <v>44199</v>
      </c>
      <c r="F17" s="346">
        <f t="shared" ref="F17:V17" si="2">E17+1</f>
        <v>44200</v>
      </c>
      <c r="G17" s="346">
        <f t="shared" si="2"/>
        <v>44201</v>
      </c>
      <c r="H17" s="346">
        <f t="shared" si="2"/>
        <v>44202</v>
      </c>
      <c r="I17" s="346">
        <f t="shared" si="2"/>
        <v>44203</v>
      </c>
      <c r="J17" s="346">
        <f t="shared" si="2"/>
        <v>44204</v>
      </c>
      <c r="K17" s="346">
        <f t="shared" si="2"/>
        <v>44205</v>
      </c>
      <c r="L17" s="346">
        <f t="shared" si="2"/>
        <v>44206</v>
      </c>
      <c r="M17" s="346">
        <f t="shared" si="2"/>
        <v>44207</v>
      </c>
      <c r="N17" s="346">
        <f t="shared" si="2"/>
        <v>44208</v>
      </c>
      <c r="O17" s="346">
        <f t="shared" si="2"/>
        <v>44209</v>
      </c>
      <c r="P17" s="346">
        <f t="shared" si="2"/>
        <v>44210</v>
      </c>
      <c r="Q17" s="346">
        <f t="shared" si="2"/>
        <v>44211</v>
      </c>
      <c r="R17" s="346">
        <f t="shared" si="2"/>
        <v>44212</v>
      </c>
      <c r="S17" s="346">
        <f t="shared" si="2"/>
        <v>44213</v>
      </c>
      <c r="T17" s="346">
        <f t="shared" si="2"/>
        <v>44214</v>
      </c>
      <c r="U17" s="346">
        <f t="shared" si="2"/>
        <v>44215</v>
      </c>
      <c r="V17" s="347">
        <f t="shared" si="2"/>
        <v>44216</v>
      </c>
    </row>
    <row r="18" spans="1:34" s="128" customFormat="1" ht="19" thickBot="1">
      <c r="A18" s="133"/>
      <c r="B18" s="179" t="s">
        <v>119</v>
      </c>
      <c r="C18" s="348">
        <f>C17</f>
        <v>44197</v>
      </c>
      <c r="D18" s="348">
        <f t="shared" ref="D18:V18" si="3">D17</f>
        <v>44198</v>
      </c>
      <c r="E18" s="348">
        <f t="shared" si="3"/>
        <v>44199</v>
      </c>
      <c r="F18" s="348">
        <f t="shared" si="3"/>
        <v>44200</v>
      </c>
      <c r="G18" s="348">
        <f t="shared" si="3"/>
        <v>44201</v>
      </c>
      <c r="H18" s="348">
        <f t="shared" si="3"/>
        <v>44202</v>
      </c>
      <c r="I18" s="348">
        <f t="shared" si="3"/>
        <v>44203</v>
      </c>
      <c r="J18" s="348">
        <f t="shared" si="3"/>
        <v>44204</v>
      </c>
      <c r="K18" s="348">
        <f t="shared" si="3"/>
        <v>44205</v>
      </c>
      <c r="L18" s="348">
        <f t="shared" si="3"/>
        <v>44206</v>
      </c>
      <c r="M18" s="348">
        <f t="shared" si="3"/>
        <v>44207</v>
      </c>
      <c r="N18" s="348">
        <f t="shared" si="3"/>
        <v>44208</v>
      </c>
      <c r="O18" s="348">
        <f t="shared" si="3"/>
        <v>44209</v>
      </c>
      <c r="P18" s="348">
        <f t="shared" si="3"/>
        <v>44210</v>
      </c>
      <c r="Q18" s="348">
        <f t="shared" si="3"/>
        <v>44211</v>
      </c>
      <c r="R18" s="348">
        <f t="shared" si="3"/>
        <v>44212</v>
      </c>
      <c r="S18" s="348">
        <f t="shared" si="3"/>
        <v>44213</v>
      </c>
      <c r="T18" s="348">
        <f t="shared" si="3"/>
        <v>44214</v>
      </c>
      <c r="U18" s="348">
        <f t="shared" si="3"/>
        <v>44215</v>
      </c>
      <c r="V18" s="349">
        <f t="shared" si="3"/>
        <v>44216</v>
      </c>
    </row>
    <row r="19" spans="1:34" s="128" customFormat="1" ht="19" thickTop="1">
      <c r="B19" s="216" t="str">
        <f>環境!J5</f>
        <v>食費</v>
      </c>
      <c r="C19" s="217"/>
      <c r="D19" s="217"/>
      <c r="E19" s="353"/>
      <c r="F19" s="248"/>
      <c r="G19" s="217"/>
      <c r="H19" s="217"/>
      <c r="I19" s="217"/>
      <c r="J19" s="217"/>
      <c r="K19" s="217"/>
      <c r="L19" s="354"/>
      <c r="M19" s="223"/>
      <c r="N19" s="222"/>
      <c r="O19" s="222"/>
      <c r="P19" s="222"/>
      <c r="Q19" s="222"/>
      <c r="R19" s="222"/>
      <c r="S19" s="354"/>
      <c r="T19" s="223"/>
      <c r="U19" s="222"/>
      <c r="V19" s="224"/>
    </row>
    <row r="20" spans="1:34" s="128" customFormat="1">
      <c r="B20" s="225">
        <f>環境!J6</f>
        <v>0</v>
      </c>
      <c r="C20" s="226"/>
      <c r="D20" s="226"/>
      <c r="E20" s="226"/>
      <c r="F20" s="253"/>
      <c r="G20" s="226"/>
      <c r="H20" s="226"/>
      <c r="I20" s="226"/>
      <c r="J20" s="226"/>
      <c r="K20" s="226"/>
      <c r="L20" s="231"/>
      <c r="M20" s="232"/>
      <c r="N20" s="231"/>
      <c r="O20" s="231"/>
      <c r="P20" s="231"/>
      <c r="Q20" s="231"/>
      <c r="R20" s="231"/>
      <c r="S20" s="231"/>
      <c r="T20" s="232"/>
      <c r="U20" s="231"/>
      <c r="V20" s="233"/>
    </row>
    <row r="21" spans="1:34" s="128" customFormat="1">
      <c r="B21" s="216">
        <f>環境!J7</f>
        <v>0</v>
      </c>
      <c r="C21" s="217"/>
      <c r="D21" s="217"/>
      <c r="E21" s="217"/>
      <c r="F21" s="248"/>
      <c r="G21" s="217"/>
      <c r="H21" s="217"/>
      <c r="I21" s="217"/>
      <c r="J21" s="217"/>
      <c r="K21" s="217"/>
      <c r="L21" s="222"/>
      <c r="M21" s="223"/>
      <c r="N21" s="222"/>
      <c r="O21" s="222"/>
      <c r="P21" s="222"/>
      <c r="Q21" s="222"/>
      <c r="R21" s="222"/>
      <c r="S21" s="222"/>
      <c r="T21" s="223"/>
      <c r="U21" s="222"/>
      <c r="V21" s="224"/>
    </row>
    <row r="22" spans="1:34" s="128" customFormat="1">
      <c r="B22" s="225">
        <f>環境!J8</f>
        <v>0</v>
      </c>
      <c r="C22" s="226"/>
      <c r="D22" s="226"/>
      <c r="E22" s="226"/>
      <c r="F22" s="253"/>
      <c r="G22" s="226"/>
      <c r="H22" s="226"/>
      <c r="I22" s="226"/>
      <c r="J22" s="226"/>
      <c r="K22" s="226"/>
      <c r="L22" s="231"/>
      <c r="M22" s="232"/>
      <c r="N22" s="231"/>
      <c r="O22" s="231"/>
      <c r="P22" s="231"/>
      <c r="Q22" s="231"/>
      <c r="R22" s="231"/>
      <c r="S22" s="231"/>
      <c r="T22" s="232"/>
      <c r="U22" s="231"/>
      <c r="V22" s="233"/>
    </row>
    <row r="23" spans="1:34" s="128" customFormat="1">
      <c r="B23" s="216">
        <f>環境!J9</f>
        <v>0</v>
      </c>
      <c r="C23" s="217"/>
      <c r="D23" s="217"/>
      <c r="E23" s="217"/>
      <c r="F23" s="248"/>
      <c r="G23" s="217"/>
      <c r="H23" s="217"/>
      <c r="I23" s="217"/>
      <c r="J23" s="217"/>
      <c r="K23" s="217"/>
      <c r="L23" s="222"/>
      <c r="M23" s="223"/>
      <c r="N23" s="222"/>
      <c r="O23" s="222"/>
      <c r="P23" s="222"/>
      <c r="Q23" s="222"/>
      <c r="R23" s="222"/>
      <c r="S23" s="222"/>
      <c r="T23" s="223"/>
      <c r="U23" s="222"/>
      <c r="V23" s="224"/>
    </row>
    <row r="24" spans="1:34" s="128" customFormat="1">
      <c r="B24" s="225">
        <f>環境!J10</f>
        <v>0</v>
      </c>
      <c r="C24" s="226"/>
      <c r="D24" s="226"/>
      <c r="E24" s="226"/>
      <c r="F24" s="253"/>
      <c r="G24" s="226"/>
      <c r="H24" s="226"/>
      <c r="I24" s="226"/>
      <c r="J24" s="226"/>
      <c r="K24" s="226"/>
      <c r="L24" s="231"/>
      <c r="M24" s="232"/>
      <c r="N24" s="231"/>
      <c r="O24" s="231"/>
      <c r="P24" s="231"/>
      <c r="Q24" s="231"/>
      <c r="R24" s="231"/>
      <c r="S24" s="231"/>
      <c r="T24" s="232"/>
      <c r="U24" s="231"/>
      <c r="V24" s="233"/>
    </row>
    <row r="25" spans="1:34" s="128" customFormat="1">
      <c r="B25" s="216">
        <f>環境!J11</f>
        <v>0</v>
      </c>
      <c r="C25" s="217"/>
      <c r="D25" s="217"/>
      <c r="E25" s="217"/>
      <c r="F25" s="248"/>
      <c r="G25" s="217"/>
      <c r="H25" s="217"/>
      <c r="I25" s="217"/>
      <c r="J25" s="217"/>
      <c r="K25" s="217"/>
      <c r="L25" s="222"/>
      <c r="M25" s="223"/>
      <c r="N25" s="222"/>
      <c r="O25" s="222"/>
      <c r="P25" s="222"/>
      <c r="Q25" s="222"/>
      <c r="R25" s="222"/>
      <c r="S25" s="222"/>
      <c r="T25" s="223"/>
      <c r="U25" s="222"/>
      <c r="V25" s="224"/>
    </row>
    <row r="26" spans="1:34" s="128" customFormat="1">
      <c r="B26" s="225">
        <f>環境!J12</f>
        <v>0</v>
      </c>
      <c r="C26" s="226"/>
      <c r="D26" s="226"/>
      <c r="E26" s="226"/>
      <c r="F26" s="253"/>
      <c r="G26" s="226"/>
      <c r="H26" s="226"/>
      <c r="I26" s="226"/>
      <c r="J26" s="226"/>
      <c r="K26" s="226"/>
      <c r="L26" s="231"/>
      <c r="M26" s="232"/>
      <c r="N26" s="231"/>
      <c r="O26" s="231"/>
      <c r="P26" s="231"/>
      <c r="Q26" s="231"/>
      <c r="R26" s="231"/>
      <c r="S26" s="231"/>
      <c r="T26" s="232"/>
      <c r="U26" s="231"/>
      <c r="V26" s="233"/>
    </row>
    <row r="27" spans="1:34" s="128" customFormat="1">
      <c r="B27" s="216">
        <f>環境!J13</f>
        <v>0</v>
      </c>
      <c r="C27" s="217"/>
      <c r="D27" s="217"/>
      <c r="E27" s="217"/>
      <c r="F27" s="248"/>
      <c r="G27" s="217"/>
      <c r="H27" s="217"/>
      <c r="I27" s="217"/>
      <c r="J27" s="217"/>
      <c r="K27" s="217"/>
      <c r="L27" s="222"/>
      <c r="M27" s="223"/>
      <c r="N27" s="222"/>
      <c r="O27" s="222"/>
      <c r="P27" s="222"/>
      <c r="Q27" s="222"/>
      <c r="R27" s="222"/>
      <c r="S27" s="222"/>
      <c r="T27" s="223"/>
      <c r="U27" s="222"/>
      <c r="V27" s="224"/>
    </row>
    <row r="28" spans="1:34" s="128" customFormat="1">
      <c r="B28" s="225">
        <f>環境!J14</f>
        <v>0</v>
      </c>
      <c r="C28" s="226"/>
      <c r="D28" s="226"/>
      <c r="E28" s="226"/>
      <c r="F28" s="253"/>
      <c r="G28" s="226"/>
      <c r="H28" s="226"/>
      <c r="I28" s="226"/>
      <c r="J28" s="226"/>
      <c r="K28" s="226"/>
      <c r="L28" s="231"/>
      <c r="M28" s="232"/>
      <c r="N28" s="231"/>
      <c r="O28" s="231"/>
      <c r="P28" s="231"/>
      <c r="Q28" s="231"/>
      <c r="R28" s="231"/>
      <c r="S28" s="231"/>
      <c r="T28" s="232"/>
      <c r="U28" s="231"/>
      <c r="V28" s="233"/>
    </row>
    <row r="29" spans="1:34" s="128" customFormat="1">
      <c r="B29" s="225" t="s">
        <v>94</v>
      </c>
      <c r="C29" s="234"/>
      <c r="D29" s="234"/>
      <c r="E29" s="234"/>
      <c r="F29" s="352"/>
      <c r="G29" s="234"/>
      <c r="H29" s="234"/>
      <c r="I29" s="234"/>
      <c r="J29" s="234"/>
      <c r="K29" s="234"/>
      <c r="L29" s="239"/>
      <c r="M29" s="240"/>
      <c r="N29" s="239"/>
      <c r="O29" s="239"/>
      <c r="P29" s="239"/>
      <c r="Q29" s="239"/>
      <c r="R29" s="239"/>
      <c r="S29" s="239"/>
      <c r="T29" s="240"/>
      <c r="U29" s="239"/>
      <c r="V29" s="241"/>
    </row>
    <row r="30" spans="1:34" s="128" customFormat="1" ht="19" thickBot="1">
      <c r="B30" s="242" t="s">
        <v>17</v>
      </c>
      <c r="C30" s="243">
        <f>SUM(C19:C28)</f>
        <v>0</v>
      </c>
      <c r="D30" s="243">
        <f>SUM(D19:D28)</f>
        <v>0</v>
      </c>
      <c r="E30" s="243">
        <f t="shared" ref="E30:U30" si="4">SUM(E19:E28)</f>
        <v>0</v>
      </c>
      <c r="F30" s="246">
        <f>SUM(F19:F28)</f>
        <v>0</v>
      </c>
      <c r="G30" s="243">
        <f t="shared" si="4"/>
        <v>0</v>
      </c>
      <c r="H30" s="243">
        <f>SUM(H19:H28)</f>
        <v>0</v>
      </c>
      <c r="I30" s="243">
        <f t="shared" si="4"/>
        <v>0</v>
      </c>
      <c r="J30" s="243">
        <f>SUM(J19:J28)</f>
        <v>0</v>
      </c>
      <c r="K30" s="243">
        <f t="shared" si="4"/>
        <v>0</v>
      </c>
      <c r="L30" s="243">
        <f t="shared" si="4"/>
        <v>0</v>
      </c>
      <c r="M30" s="246">
        <f t="shared" si="4"/>
        <v>0</v>
      </c>
      <c r="N30" s="243">
        <f t="shared" si="4"/>
        <v>0</v>
      </c>
      <c r="O30" s="243">
        <f t="shared" si="4"/>
        <v>0</v>
      </c>
      <c r="P30" s="243">
        <f t="shared" si="4"/>
        <v>0</v>
      </c>
      <c r="Q30" s="243">
        <f t="shared" si="4"/>
        <v>0</v>
      </c>
      <c r="R30" s="243">
        <f t="shared" si="4"/>
        <v>0</v>
      </c>
      <c r="S30" s="243">
        <f t="shared" si="4"/>
        <v>0</v>
      </c>
      <c r="T30" s="246">
        <f t="shared" si="4"/>
        <v>0</v>
      </c>
      <c r="U30" s="243">
        <f t="shared" si="4"/>
        <v>0</v>
      </c>
      <c r="V30" s="247">
        <f>SUM(V19:V28)</f>
        <v>0</v>
      </c>
    </row>
    <row r="31" spans="1:34" s="144" customFormat="1" ht="11.25" customHeight="1" thickTop="1" thickBot="1">
      <c r="B31" s="142"/>
      <c r="C31" s="345">
        <f>WEEKDAY(C32)</f>
        <v>5</v>
      </c>
      <c r="D31" s="345">
        <f t="shared" ref="D31:M31" si="5">WEEKDAY(D32)</f>
        <v>6</v>
      </c>
      <c r="E31" s="345">
        <f t="shared" si="5"/>
        <v>7</v>
      </c>
      <c r="F31" s="345">
        <f t="shared" si="5"/>
        <v>1</v>
      </c>
      <c r="G31" s="345">
        <f t="shared" si="5"/>
        <v>2</v>
      </c>
      <c r="H31" s="345">
        <f t="shared" si="5"/>
        <v>3</v>
      </c>
      <c r="I31" s="345">
        <f t="shared" si="5"/>
        <v>4</v>
      </c>
      <c r="J31" s="345">
        <f t="shared" si="5"/>
        <v>5</v>
      </c>
      <c r="K31" s="345">
        <f t="shared" si="5"/>
        <v>6</v>
      </c>
      <c r="L31" s="345">
        <f t="shared" si="5"/>
        <v>7</v>
      </c>
      <c r="M31" s="345">
        <f t="shared" si="5"/>
        <v>1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44217</v>
      </c>
      <c r="D32" s="346">
        <f>C32+1</f>
        <v>44218</v>
      </c>
      <c r="E32" s="346">
        <f t="shared" ref="E32:M32" si="6">D32+1</f>
        <v>44219</v>
      </c>
      <c r="F32" s="346">
        <f t="shared" si="6"/>
        <v>44220</v>
      </c>
      <c r="G32" s="346">
        <f t="shared" si="6"/>
        <v>44221</v>
      </c>
      <c r="H32" s="346">
        <f t="shared" si="6"/>
        <v>44222</v>
      </c>
      <c r="I32" s="346">
        <f t="shared" si="6"/>
        <v>44223</v>
      </c>
      <c r="J32" s="346">
        <f t="shared" si="6"/>
        <v>44224</v>
      </c>
      <c r="K32" s="346">
        <f t="shared" si="6"/>
        <v>44225</v>
      </c>
      <c r="L32" s="346">
        <f t="shared" si="6"/>
        <v>44226</v>
      </c>
      <c r="M32" s="347">
        <f t="shared" si="6"/>
        <v>44227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5" t="s">
        <v>119</v>
      </c>
      <c r="C33" s="348">
        <f>C32</f>
        <v>44217</v>
      </c>
      <c r="D33" s="348">
        <f t="shared" ref="D33:M33" si="7">D32</f>
        <v>44218</v>
      </c>
      <c r="E33" s="348">
        <f t="shared" si="7"/>
        <v>44219</v>
      </c>
      <c r="F33" s="348">
        <f t="shared" si="7"/>
        <v>44220</v>
      </c>
      <c r="G33" s="348">
        <f t="shared" si="7"/>
        <v>44221</v>
      </c>
      <c r="H33" s="348">
        <f t="shared" si="7"/>
        <v>44222</v>
      </c>
      <c r="I33" s="348">
        <f t="shared" si="7"/>
        <v>44223</v>
      </c>
      <c r="J33" s="348">
        <f t="shared" si="7"/>
        <v>44224</v>
      </c>
      <c r="K33" s="348">
        <f t="shared" si="7"/>
        <v>44225</v>
      </c>
      <c r="L33" s="348">
        <f t="shared" si="7"/>
        <v>44226</v>
      </c>
      <c r="M33" s="349">
        <f t="shared" si="7"/>
        <v>44227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216" t="str">
        <f>環境!J5</f>
        <v>食費</v>
      </c>
      <c r="C34" s="217"/>
      <c r="D34" s="217"/>
      <c r="E34" s="217"/>
      <c r="F34" s="353"/>
      <c r="G34" s="248"/>
      <c r="H34" s="217"/>
      <c r="I34" s="217"/>
      <c r="J34" s="217"/>
      <c r="K34" s="217"/>
      <c r="L34" s="222"/>
      <c r="M34" s="224"/>
      <c r="N34" s="249"/>
      <c r="O34" s="249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225">
        <f>環境!J6</f>
        <v>0</v>
      </c>
      <c r="C35" s="226"/>
      <c r="D35" s="226"/>
      <c r="E35" s="226"/>
      <c r="F35" s="226"/>
      <c r="G35" s="253"/>
      <c r="H35" s="226"/>
      <c r="I35" s="226"/>
      <c r="J35" s="226"/>
      <c r="K35" s="226"/>
      <c r="L35" s="231"/>
      <c r="M35" s="233"/>
      <c r="N35" s="249"/>
      <c r="O35" s="249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216">
        <f>環境!J7</f>
        <v>0</v>
      </c>
      <c r="C36" s="217"/>
      <c r="D36" s="217"/>
      <c r="E36" s="217"/>
      <c r="F36" s="217"/>
      <c r="G36" s="248"/>
      <c r="H36" s="217"/>
      <c r="I36" s="217"/>
      <c r="J36" s="217"/>
      <c r="K36" s="217"/>
      <c r="L36" s="222"/>
      <c r="M36" s="224"/>
      <c r="N36" s="249"/>
      <c r="O36" s="249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225">
        <f>環境!J8</f>
        <v>0</v>
      </c>
      <c r="C37" s="226"/>
      <c r="D37" s="226"/>
      <c r="E37" s="226"/>
      <c r="F37" s="226"/>
      <c r="G37" s="253"/>
      <c r="H37" s="226"/>
      <c r="I37" s="226"/>
      <c r="J37" s="226"/>
      <c r="K37" s="226"/>
      <c r="L37" s="231"/>
      <c r="M37" s="233"/>
      <c r="N37" s="249"/>
      <c r="O37" s="249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216">
        <f>環境!J9</f>
        <v>0</v>
      </c>
      <c r="C38" s="217"/>
      <c r="D38" s="217"/>
      <c r="E38" s="217"/>
      <c r="F38" s="217"/>
      <c r="G38" s="248"/>
      <c r="H38" s="217"/>
      <c r="I38" s="217"/>
      <c r="J38" s="217"/>
      <c r="K38" s="217"/>
      <c r="L38" s="222"/>
      <c r="M38" s="224"/>
      <c r="N38" s="249"/>
      <c r="O38" s="249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225">
        <f>環境!J10</f>
        <v>0</v>
      </c>
      <c r="C39" s="226"/>
      <c r="D39" s="226"/>
      <c r="E39" s="226"/>
      <c r="F39" s="226"/>
      <c r="G39" s="253"/>
      <c r="H39" s="226"/>
      <c r="I39" s="226"/>
      <c r="J39" s="226"/>
      <c r="K39" s="226"/>
      <c r="L39" s="231"/>
      <c r="M39" s="233"/>
      <c r="N39" s="249"/>
      <c r="O39" s="249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216">
        <f>環境!J11</f>
        <v>0</v>
      </c>
      <c r="C40" s="217"/>
      <c r="D40" s="217"/>
      <c r="E40" s="217"/>
      <c r="F40" s="217"/>
      <c r="G40" s="248"/>
      <c r="H40" s="217"/>
      <c r="I40" s="217"/>
      <c r="J40" s="217"/>
      <c r="K40" s="217"/>
      <c r="L40" s="222"/>
      <c r="M40" s="224"/>
      <c r="N40" s="249"/>
      <c r="O40" s="249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225">
        <f>環境!J12</f>
        <v>0</v>
      </c>
      <c r="C41" s="226"/>
      <c r="D41" s="226"/>
      <c r="E41" s="226"/>
      <c r="F41" s="226"/>
      <c r="G41" s="253"/>
      <c r="H41" s="226"/>
      <c r="I41" s="226"/>
      <c r="J41" s="226"/>
      <c r="K41" s="226"/>
      <c r="L41" s="231"/>
      <c r="M41" s="233"/>
      <c r="N41" s="249"/>
      <c r="O41" s="249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216">
        <f>環境!J13</f>
        <v>0</v>
      </c>
      <c r="C42" s="217"/>
      <c r="D42" s="217"/>
      <c r="E42" s="217"/>
      <c r="F42" s="217"/>
      <c r="G42" s="248"/>
      <c r="H42" s="217"/>
      <c r="I42" s="217"/>
      <c r="J42" s="217"/>
      <c r="K42" s="217"/>
      <c r="L42" s="222"/>
      <c r="M42" s="224"/>
      <c r="N42" s="249"/>
      <c r="O42" s="249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225">
        <f>環境!J14</f>
        <v>0</v>
      </c>
      <c r="C43" s="226"/>
      <c r="D43" s="226"/>
      <c r="E43" s="226"/>
      <c r="F43" s="226"/>
      <c r="G43" s="253"/>
      <c r="H43" s="226"/>
      <c r="I43" s="226"/>
      <c r="J43" s="226"/>
      <c r="K43" s="226"/>
      <c r="L43" s="231"/>
      <c r="M43" s="233"/>
      <c r="N43" s="249"/>
      <c r="O43" s="249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>
      <c r="B44" s="262" t="s">
        <v>94</v>
      </c>
      <c r="C44" s="263"/>
      <c r="D44" s="263"/>
      <c r="E44" s="263"/>
      <c r="F44" s="263"/>
      <c r="G44" s="265"/>
      <c r="H44" s="263"/>
      <c r="I44" s="263"/>
      <c r="J44" s="263"/>
      <c r="K44" s="263"/>
      <c r="L44" s="266"/>
      <c r="M44" s="267"/>
      <c r="N44" s="268"/>
      <c r="O44" s="268"/>
      <c r="P44" s="225" t="s">
        <v>94</v>
      </c>
      <c r="Q44" s="231"/>
      <c r="R44" s="231"/>
      <c r="S44" s="231"/>
      <c r="T44" s="231"/>
      <c r="U44" s="231"/>
      <c r="V44" s="269"/>
    </row>
    <row r="45" spans="2:22" ht="19" thickBot="1">
      <c r="B45" s="297" t="s">
        <v>17</v>
      </c>
      <c r="C45" s="243">
        <f>SUM(C34:C43)</f>
        <v>0</v>
      </c>
      <c r="D45" s="243">
        <f t="shared" ref="D45:L45" si="14">SUM(D34:D43)</f>
        <v>0</v>
      </c>
      <c r="E45" s="243">
        <f>SUM(E34:E43)</f>
        <v>0</v>
      </c>
      <c r="F45" s="243">
        <f t="shared" si="14"/>
        <v>0</v>
      </c>
      <c r="G45" s="246">
        <f t="shared" si="14"/>
        <v>0</v>
      </c>
      <c r="H45" s="243">
        <f t="shared" si="14"/>
        <v>0</v>
      </c>
      <c r="I45" s="243">
        <f>SUM(I34:I43)</f>
        <v>0</v>
      </c>
      <c r="J45" s="243">
        <f t="shared" si="14"/>
        <v>0</v>
      </c>
      <c r="K45" s="243">
        <f>SUM(K34:K43)</f>
        <v>0</v>
      </c>
      <c r="L45" s="243">
        <f t="shared" si="14"/>
        <v>0</v>
      </c>
      <c r="M45" s="247">
        <f>SUM(M34:M43)</f>
        <v>0</v>
      </c>
      <c r="N45" s="249"/>
      <c r="O45" s="249"/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5">SUM(S34:S43)</f>
        <v>0</v>
      </c>
      <c r="T45" s="255">
        <f t="shared" si="15"/>
        <v>0</v>
      </c>
      <c r="U45" s="255">
        <f t="shared" si="15"/>
        <v>0</v>
      </c>
      <c r="V45" s="256">
        <f t="shared" si="15"/>
        <v>0</v>
      </c>
    </row>
    <row r="46" spans="2:22" ht="19" thickTop="1"/>
  </sheetData>
  <sheetProtection formatCells="0" formatColumns="0" formatRows="0" insertHyperlinks="0" sort="0" autoFilter="0" pivotTables="0"/>
  <mergeCells count="15">
    <mergeCell ref="T13:V13"/>
    <mergeCell ref="T2:V2"/>
    <mergeCell ref="T9:V9"/>
    <mergeCell ref="T7:V7"/>
    <mergeCell ref="T12:V12"/>
    <mergeCell ref="T10:V10"/>
    <mergeCell ref="T3:V3"/>
    <mergeCell ref="T6:V6"/>
    <mergeCell ref="T11:V11"/>
    <mergeCell ref="P2:R2"/>
    <mergeCell ref="G2:H2"/>
    <mergeCell ref="D2:E2"/>
    <mergeCell ref="I2:J2"/>
    <mergeCell ref="M2:N2"/>
    <mergeCell ref="K2:L2"/>
  </mergeCells>
  <phoneticPr fontId="1"/>
  <conditionalFormatting sqref="K19:K20 K29 K15">
    <cfRule type="expression" dxfId="489" priority="1675">
      <formula>#REF!="浪費"</formula>
    </cfRule>
    <cfRule type="expression" dxfId="488" priority="1676">
      <formula>#REF!="投資"</formula>
    </cfRule>
    <cfRule type="expression" dxfId="487" priority="1677">
      <formula>#REF!="不明"</formula>
    </cfRule>
  </conditionalFormatting>
  <conditionalFormatting sqref="J19:J20 J29 J46:J137 J15">
    <cfRule type="expression" dxfId="486" priority="138">
      <formula>#REF!="浪費"</formula>
    </cfRule>
    <cfRule type="expression" dxfId="485" priority="139">
      <formula>#REF!="投資"</formula>
    </cfRule>
    <cfRule type="expression" dxfId="484" priority="140">
      <formula>#REF!="不明"</formula>
    </cfRule>
  </conditionalFormatting>
  <conditionalFormatting sqref="C30">
    <cfRule type="cellIs" dxfId="483" priority="58" operator="equal">
      <formula>0</formula>
    </cfRule>
  </conditionalFormatting>
  <conditionalFormatting sqref="C30:V30 C45:M45">
    <cfRule type="cellIs" dxfId="482" priority="9" operator="equal">
      <formula>0</formula>
    </cfRule>
    <cfRule type="cellIs" dxfId="481" priority="57" operator="equal">
      <formula>0</formula>
    </cfRule>
  </conditionalFormatting>
  <conditionalFormatting sqref="R30:T30">
    <cfRule type="cellIs" dxfId="480" priority="43" operator="equal">
      <formula>0</formula>
    </cfRule>
  </conditionalFormatting>
  <conditionalFormatting sqref="U30:V30">
    <cfRule type="cellIs" dxfId="479" priority="42" operator="equal">
      <formula>0</formula>
    </cfRule>
  </conditionalFormatting>
  <conditionalFormatting sqref="K21:K28">
    <cfRule type="expression" dxfId="478" priority="26">
      <formula>#REF!="浪費"</formula>
    </cfRule>
    <cfRule type="expression" dxfId="477" priority="27">
      <formula>#REF!="投資"</formula>
    </cfRule>
    <cfRule type="expression" dxfId="476" priority="28">
      <formula>#REF!="不明"</formula>
    </cfRule>
  </conditionalFormatting>
  <conditionalFormatting sqref="J21:J28">
    <cfRule type="expression" dxfId="475" priority="23">
      <formula>#REF!="浪費"</formula>
    </cfRule>
    <cfRule type="expression" dxfId="474" priority="24">
      <formula>#REF!="投資"</formula>
    </cfRule>
    <cfRule type="expression" dxfId="473" priority="25">
      <formula>#REF!="不明"</formula>
    </cfRule>
  </conditionalFormatting>
  <conditionalFormatting sqref="K34:K43">
    <cfRule type="expression" dxfId="472" priority="20">
      <formula>#REF!="浪費"</formula>
    </cfRule>
    <cfRule type="expression" dxfId="471" priority="21">
      <formula>#REF!="投資"</formula>
    </cfRule>
    <cfRule type="expression" dxfId="470" priority="22">
      <formula>#REF!="不明"</formula>
    </cfRule>
  </conditionalFormatting>
  <conditionalFormatting sqref="J34:J43">
    <cfRule type="expression" dxfId="469" priority="17">
      <formula>#REF!="浪費"</formula>
    </cfRule>
    <cfRule type="expression" dxfId="468" priority="18">
      <formula>#REF!="投資"</formula>
    </cfRule>
    <cfRule type="expression" dxfId="467" priority="19">
      <formula>#REF!="不明"</formula>
    </cfRule>
  </conditionalFormatting>
  <conditionalFormatting sqref="K44">
    <cfRule type="expression" dxfId="466" priority="14">
      <formula>#REF!="浪費"</formula>
    </cfRule>
    <cfRule type="expression" dxfId="465" priority="15">
      <formula>#REF!="投資"</formula>
    </cfRule>
    <cfRule type="expression" dxfId="464" priority="16">
      <formula>#REF!="不明"</formula>
    </cfRule>
  </conditionalFormatting>
  <conditionalFormatting sqref="J44">
    <cfRule type="expression" dxfId="463" priority="11">
      <formula>#REF!="浪費"</formula>
    </cfRule>
    <cfRule type="expression" dxfId="462" priority="12">
      <formula>#REF!="投資"</formula>
    </cfRule>
    <cfRule type="expression" dxfId="461" priority="13">
      <formula>#REF!="不明"</formula>
    </cfRule>
  </conditionalFormatting>
  <conditionalFormatting sqref="Q44:V45">
    <cfRule type="cellIs" dxfId="460" priority="10" operator="equal">
      <formula>0</formula>
    </cfRule>
  </conditionalFormatting>
  <conditionalFormatting sqref="E14 H14 J14 L14 N14 Q14 R4:R14 T3:V3 T7:V7 T10:V10 T13:V13">
    <cfRule type="cellIs" dxfId="459" priority="8" operator="equal">
      <formula>0</formula>
    </cfRule>
  </conditionalFormatting>
  <conditionalFormatting sqref="C17:V18">
    <cfRule type="expression" dxfId="458" priority="5">
      <formula>C$16=1</formula>
    </cfRule>
    <cfRule type="expression" dxfId="457" priority="6">
      <formula>C$16=7</formula>
    </cfRule>
    <cfRule type="expression" dxfId="456" priority="7">
      <formula>COUNTIF(祝日,C$17)=1</formula>
    </cfRule>
  </conditionalFormatting>
  <conditionalFormatting sqref="C32:M33">
    <cfRule type="expression" dxfId="455" priority="2">
      <formula>C$31=7</formula>
    </cfRule>
    <cfRule type="expression" dxfId="454" priority="3">
      <formula>C$31=1</formula>
    </cfRule>
    <cfRule type="expression" dxfId="453" priority="4">
      <formula>COUNTIF(祝日,C$32)=1</formula>
    </cfRule>
  </conditionalFormatting>
  <conditionalFormatting sqref="Q34:V43">
    <cfRule type="cellIs" dxfId="452" priority="1" operator="equal">
      <formula>0</formula>
    </cfRule>
  </conditionalFormatting>
  <pageMargins left="0" right="0" top="0" bottom="0" header="0.31496062992125984" footer="0.31496062992125984"/>
  <pageSetup paperSize="9" scale="6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5F2C-C298-4F24-8AB8-5E21AE32343D}">
  <sheetPr>
    <tabColor theme="8" tint="0.59999389629810485"/>
    <pageSetUpPr fitToPage="1"/>
  </sheetPr>
  <dimension ref="A1:AH46"/>
  <sheetViews>
    <sheetView showGridLines="0" zoomScaleNormal="10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5" width="9.33203125" style="117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33.7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21" t="s">
        <v>37</v>
      </c>
      <c r="Q2" s="429"/>
      <c r="R2" s="422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特別費!N12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2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2</v>
      </c>
      <c r="D16" s="345">
        <f t="shared" ref="D16:V16" si="1">WEEKDAY(D17)</f>
        <v>3</v>
      </c>
      <c r="E16" s="345">
        <f t="shared" si="1"/>
        <v>4</v>
      </c>
      <c r="F16" s="345">
        <f t="shared" si="1"/>
        <v>5</v>
      </c>
      <c r="G16" s="345">
        <f t="shared" si="1"/>
        <v>6</v>
      </c>
      <c r="H16" s="345">
        <f t="shared" si="1"/>
        <v>7</v>
      </c>
      <c r="I16" s="345">
        <f t="shared" si="1"/>
        <v>1</v>
      </c>
      <c r="J16" s="345">
        <f t="shared" si="1"/>
        <v>2</v>
      </c>
      <c r="K16" s="345">
        <f t="shared" si="1"/>
        <v>3</v>
      </c>
      <c r="L16" s="345">
        <f t="shared" si="1"/>
        <v>4</v>
      </c>
      <c r="M16" s="345">
        <f t="shared" si="1"/>
        <v>5</v>
      </c>
      <c r="N16" s="345">
        <f t="shared" si="1"/>
        <v>6</v>
      </c>
      <c r="O16" s="345">
        <f t="shared" si="1"/>
        <v>7</v>
      </c>
      <c r="P16" s="345">
        <f t="shared" si="1"/>
        <v>1</v>
      </c>
      <c r="Q16" s="345">
        <f t="shared" si="1"/>
        <v>2</v>
      </c>
      <c r="R16" s="345">
        <f t="shared" si="1"/>
        <v>3</v>
      </c>
      <c r="S16" s="345">
        <f t="shared" si="1"/>
        <v>4</v>
      </c>
      <c r="T16" s="345">
        <f t="shared" si="1"/>
        <v>5</v>
      </c>
      <c r="U16" s="345">
        <f t="shared" si="1"/>
        <v>6</v>
      </c>
      <c r="V16" s="345">
        <f t="shared" si="1"/>
        <v>7</v>
      </c>
    </row>
    <row r="17" spans="1:34" s="128" customFormat="1" ht="22" thickTop="1">
      <c r="A17" s="133"/>
      <c r="B17" s="183" t="s">
        <v>127</v>
      </c>
      <c r="C17" s="346">
        <f>DATE(B14,C14,環境!L5)</f>
        <v>44228</v>
      </c>
      <c r="D17" s="346">
        <f>C17+1</f>
        <v>44229</v>
      </c>
      <c r="E17" s="346">
        <f>D17+1</f>
        <v>44230</v>
      </c>
      <c r="F17" s="346">
        <f t="shared" ref="F17:V17" si="2">E17+1</f>
        <v>44231</v>
      </c>
      <c r="G17" s="346">
        <f t="shared" si="2"/>
        <v>44232</v>
      </c>
      <c r="H17" s="346">
        <f t="shared" si="2"/>
        <v>44233</v>
      </c>
      <c r="I17" s="346">
        <f t="shared" si="2"/>
        <v>44234</v>
      </c>
      <c r="J17" s="346">
        <f t="shared" si="2"/>
        <v>44235</v>
      </c>
      <c r="K17" s="346">
        <f t="shared" si="2"/>
        <v>44236</v>
      </c>
      <c r="L17" s="346">
        <f t="shared" si="2"/>
        <v>44237</v>
      </c>
      <c r="M17" s="346">
        <f t="shared" si="2"/>
        <v>44238</v>
      </c>
      <c r="N17" s="346">
        <f t="shared" si="2"/>
        <v>44239</v>
      </c>
      <c r="O17" s="346">
        <f t="shared" si="2"/>
        <v>44240</v>
      </c>
      <c r="P17" s="346">
        <f t="shared" si="2"/>
        <v>44241</v>
      </c>
      <c r="Q17" s="346">
        <f t="shared" si="2"/>
        <v>44242</v>
      </c>
      <c r="R17" s="346">
        <f t="shared" si="2"/>
        <v>44243</v>
      </c>
      <c r="S17" s="346">
        <f t="shared" si="2"/>
        <v>44244</v>
      </c>
      <c r="T17" s="346">
        <f t="shared" si="2"/>
        <v>44245</v>
      </c>
      <c r="U17" s="346">
        <f t="shared" si="2"/>
        <v>44246</v>
      </c>
      <c r="V17" s="347">
        <f t="shared" si="2"/>
        <v>44247</v>
      </c>
    </row>
    <row r="18" spans="1:34" s="128" customFormat="1" ht="19" thickBot="1">
      <c r="A18" s="133"/>
      <c r="B18" s="179" t="s">
        <v>119</v>
      </c>
      <c r="C18" s="348">
        <f>C17</f>
        <v>44228</v>
      </c>
      <c r="D18" s="348">
        <f t="shared" ref="D18:V18" si="3">D17</f>
        <v>44229</v>
      </c>
      <c r="E18" s="348">
        <f t="shared" si="3"/>
        <v>44230</v>
      </c>
      <c r="F18" s="348">
        <f t="shared" si="3"/>
        <v>44231</v>
      </c>
      <c r="G18" s="348">
        <f t="shared" si="3"/>
        <v>44232</v>
      </c>
      <c r="H18" s="348">
        <f t="shared" si="3"/>
        <v>44233</v>
      </c>
      <c r="I18" s="348">
        <f t="shared" si="3"/>
        <v>44234</v>
      </c>
      <c r="J18" s="348">
        <f t="shared" si="3"/>
        <v>44235</v>
      </c>
      <c r="K18" s="348">
        <f t="shared" si="3"/>
        <v>44236</v>
      </c>
      <c r="L18" s="348">
        <f t="shared" si="3"/>
        <v>44237</v>
      </c>
      <c r="M18" s="348">
        <f t="shared" si="3"/>
        <v>44238</v>
      </c>
      <c r="N18" s="348">
        <f t="shared" si="3"/>
        <v>44239</v>
      </c>
      <c r="O18" s="348">
        <f t="shared" si="3"/>
        <v>44240</v>
      </c>
      <c r="P18" s="348">
        <f t="shared" si="3"/>
        <v>44241</v>
      </c>
      <c r="Q18" s="348">
        <f t="shared" si="3"/>
        <v>44242</v>
      </c>
      <c r="R18" s="348">
        <f t="shared" si="3"/>
        <v>44243</v>
      </c>
      <c r="S18" s="348">
        <f t="shared" si="3"/>
        <v>44244</v>
      </c>
      <c r="T18" s="348">
        <f t="shared" si="3"/>
        <v>44245</v>
      </c>
      <c r="U18" s="348">
        <f t="shared" si="3"/>
        <v>44246</v>
      </c>
      <c r="V18" s="349">
        <f t="shared" si="3"/>
        <v>44247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149"/>
      <c r="H19" s="149"/>
      <c r="I19" s="355"/>
      <c r="J19" s="168"/>
      <c r="K19" s="149"/>
      <c r="L19" s="150"/>
      <c r="M19" s="150"/>
      <c r="N19" s="150"/>
      <c r="O19" s="150"/>
      <c r="P19" s="356"/>
      <c r="Q19" s="173"/>
      <c r="R19" s="150"/>
      <c r="S19" s="150"/>
      <c r="T19" s="150"/>
      <c r="U19" s="150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45"/>
      <c r="I20" s="145"/>
      <c r="J20" s="169"/>
      <c r="K20" s="145"/>
      <c r="L20" s="146"/>
      <c r="M20" s="146"/>
      <c r="N20" s="146"/>
      <c r="O20" s="146"/>
      <c r="P20" s="146"/>
      <c r="Q20" s="174"/>
      <c r="R20" s="146"/>
      <c r="S20" s="146"/>
      <c r="T20" s="146"/>
      <c r="U20" s="146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49"/>
      <c r="I21" s="149"/>
      <c r="J21" s="168"/>
      <c r="K21" s="149"/>
      <c r="L21" s="150"/>
      <c r="M21" s="150"/>
      <c r="N21" s="150"/>
      <c r="O21" s="150"/>
      <c r="P21" s="150"/>
      <c r="Q21" s="173"/>
      <c r="R21" s="150"/>
      <c r="S21" s="150"/>
      <c r="T21" s="150"/>
      <c r="U21" s="150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45"/>
      <c r="I22" s="145"/>
      <c r="J22" s="169"/>
      <c r="K22" s="145"/>
      <c r="L22" s="146"/>
      <c r="M22" s="146"/>
      <c r="N22" s="146"/>
      <c r="O22" s="146"/>
      <c r="P22" s="146"/>
      <c r="Q22" s="174"/>
      <c r="R22" s="146"/>
      <c r="S22" s="146"/>
      <c r="T22" s="146"/>
      <c r="U22" s="146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49"/>
      <c r="I23" s="149"/>
      <c r="J23" s="168"/>
      <c r="K23" s="149"/>
      <c r="L23" s="150"/>
      <c r="M23" s="150"/>
      <c r="N23" s="150"/>
      <c r="O23" s="150"/>
      <c r="P23" s="150"/>
      <c r="Q23" s="173"/>
      <c r="R23" s="150"/>
      <c r="S23" s="150"/>
      <c r="T23" s="150"/>
      <c r="U23" s="150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45"/>
      <c r="I24" s="145"/>
      <c r="J24" s="169"/>
      <c r="K24" s="145"/>
      <c r="L24" s="146"/>
      <c r="M24" s="146"/>
      <c r="N24" s="146"/>
      <c r="O24" s="146"/>
      <c r="P24" s="146"/>
      <c r="Q24" s="174"/>
      <c r="R24" s="146"/>
      <c r="S24" s="146"/>
      <c r="T24" s="146"/>
      <c r="U24" s="146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49"/>
      <c r="I25" s="149"/>
      <c r="J25" s="168"/>
      <c r="K25" s="149"/>
      <c r="L25" s="150"/>
      <c r="M25" s="150"/>
      <c r="N25" s="150"/>
      <c r="O25" s="150"/>
      <c r="P25" s="150"/>
      <c r="Q25" s="173"/>
      <c r="R25" s="150"/>
      <c r="S25" s="150"/>
      <c r="T25" s="150"/>
      <c r="U25" s="150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45"/>
      <c r="I26" s="145"/>
      <c r="J26" s="169"/>
      <c r="K26" s="145"/>
      <c r="L26" s="146"/>
      <c r="M26" s="146"/>
      <c r="N26" s="146"/>
      <c r="O26" s="146"/>
      <c r="P26" s="146"/>
      <c r="Q26" s="174"/>
      <c r="R26" s="146"/>
      <c r="S26" s="146"/>
      <c r="T26" s="146"/>
      <c r="U26" s="146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49"/>
      <c r="I27" s="149"/>
      <c r="J27" s="168"/>
      <c r="K27" s="149"/>
      <c r="L27" s="150"/>
      <c r="M27" s="150"/>
      <c r="N27" s="150"/>
      <c r="O27" s="150"/>
      <c r="P27" s="150"/>
      <c r="Q27" s="173"/>
      <c r="R27" s="150"/>
      <c r="S27" s="150"/>
      <c r="T27" s="150"/>
      <c r="U27" s="150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45"/>
      <c r="I28" s="145"/>
      <c r="J28" s="169"/>
      <c r="K28" s="145"/>
      <c r="L28" s="146"/>
      <c r="M28" s="146"/>
      <c r="N28" s="146"/>
      <c r="O28" s="146"/>
      <c r="P28" s="146"/>
      <c r="Q28" s="174"/>
      <c r="R28" s="146"/>
      <c r="S28" s="146"/>
      <c r="T28" s="146"/>
      <c r="U28" s="146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36"/>
      <c r="I29" s="136"/>
      <c r="J29" s="188"/>
      <c r="K29" s="136"/>
      <c r="L29" s="137"/>
      <c r="M29" s="137"/>
      <c r="N29" s="137"/>
      <c r="O29" s="137"/>
      <c r="P29" s="137"/>
      <c r="Q29" s="175"/>
      <c r="R29" s="137"/>
      <c r="S29" s="137"/>
      <c r="T29" s="137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40">
        <f>SUM(H19:H28)</f>
        <v>0</v>
      </c>
      <c r="I30" s="140">
        <f t="shared" si="4"/>
        <v>0</v>
      </c>
      <c r="J30" s="17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7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1</v>
      </c>
      <c r="D31" s="345">
        <f t="shared" ref="D31:M31" si="5">WEEKDAY(D32)</f>
        <v>2</v>
      </c>
      <c r="E31" s="345">
        <f t="shared" si="5"/>
        <v>3</v>
      </c>
      <c r="F31" s="345">
        <f t="shared" si="5"/>
        <v>4</v>
      </c>
      <c r="G31" s="345">
        <f t="shared" si="5"/>
        <v>5</v>
      </c>
      <c r="H31" s="345">
        <f t="shared" si="5"/>
        <v>6</v>
      </c>
      <c r="I31" s="345">
        <f t="shared" si="5"/>
        <v>7</v>
      </c>
      <c r="J31" s="345">
        <f t="shared" si="5"/>
        <v>1</v>
      </c>
      <c r="K31" s="345">
        <f t="shared" si="5"/>
        <v>7</v>
      </c>
      <c r="L31" s="345">
        <f t="shared" si="5"/>
        <v>7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44248</v>
      </c>
      <c r="D32" s="346">
        <f>C32+1</f>
        <v>44249</v>
      </c>
      <c r="E32" s="346">
        <f t="shared" ref="E32:J32" si="6">D32+1</f>
        <v>44250</v>
      </c>
      <c r="F32" s="346">
        <f t="shared" si="6"/>
        <v>44251</v>
      </c>
      <c r="G32" s="346">
        <f t="shared" si="6"/>
        <v>44252</v>
      </c>
      <c r="H32" s="346">
        <f t="shared" si="6"/>
        <v>44253</v>
      </c>
      <c r="I32" s="346">
        <f t="shared" si="6"/>
        <v>44254</v>
      </c>
      <c r="J32" s="346">
        <f t="shared" si="6"/>
        <v>44255</v>
      </c>
      <c r="K32" s="346"/>
      <c r="L32" s="346"/>
      <c r="M32" s="347"/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customHeight="1" thickBot="1">
      <c r="B33" s="196" t="s">
        <v>119</v>
      </c>
      <c r="C33" s="348">
        <f>C32</f>
        <v>44248</v>
      </c>
      <c r="D33" s="348">
        <f t="shared" ref="D33:J33" si="7">D32</f>
        <v>44249</v>
      </c>
      <c r="E33" s="348">
        <f t="shared" si="7"/>
        <v>44250</v>
      </c>
      <c r="F33" s="348">
        <f t="shared" si="7"/>
        <v>44251</v>
      </c>
      <c r="G33" s="348">
        <f t="shared" si="7"/>
        <v>44252</v>
      </c>
      <c r="H33" s="348">
        <f t="shared" si="7"/>
        <v>44253</v>
      </c>
      <c r="I33" s="348">
        <f t="shared" si="7"/>
        <v>44254</v>
      </c>
      <c r="J33" s="348">
        <f t="shared" si="7"/>
        <v>44255</v>
      </c>
      <c r="K33" s="348"/>
      <c r="L33" s="348"/>
      <c r="M33" s="349"/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">
        <v>233</v>
      </c>
      <c r="V33" s="184" t="str">
        <f>DAY(C17)&amp;"-"&amp;DAY(J32)&amp;"日"</f>
        <v>1-28日</v>
      </c>
    </row>
    <row r="34" spans="2:22" ht="20" thickTop="1">
      <c r="B34" s="148" t="str">
        <f>環境!J5</f>
        <v>食費</v>
      </c>
      <c r="C34" s="355"/>
      <c r="D34" s="168"/>
      <c r="E34" s="149"/>
      <c r="F34" s="149"/>
      <c r="G34" s="149"/>
      <c r="H34" s="149"/>
      <c r="I34" s="149"/>
      <c r="J34" s="187"/>
      <c r="K34" s="187"/>
      <c r="L34" s="187"/>
      <c r="M34" s="357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SUM(K34:L34)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69"/>
      <c r="E35" s="145"/>
      <c r="F35" s="145"/>
      <c r="G35" s="145"/>
      <c r="H35" s="145"/>
      <c r="I35" s="145"/>
      <c r="J35" s="186"/>
      <c r="K35" s="186"/>
      <c r="L35" s="186"/>
      <c r="M35" s="358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 t="shared" ref="T35:T43" si="11">SUM(D35:J35)</f>
        <v>0</v>
      </c>
      <c r="U35" s="145">
        <f t="shared" ref="U35:U43" si="12">SUM(K35:L35)</f>
        <v>0</v>
      </c>
      <c r="V35" s="153">
        <f t="shared" ref="V35:V43" si="13">SUM(Q35:U35)</f>
        <v>0</v>
      </c>
    </row>
    <row r="36" spans="2:22" ht="19">
      <c r="B36" s="148">
        <f>環境!J7</f>
        <v>0</v>
      </c>
      <c r="C36" s="149"/>
      <c r="D36" s="168"/>
      <c r="E36" s="149"/>
      <c r="F36" s="149"/>
      <c r="G36" s="149"/>
      <c r="H36" s="149"/>
      <c r="I36" s="149"/>
      <c r="J36" s="187"/>
      <c r="K36" s="187"/>
      <c r="L36" s="187"/>
      <c r="M36" s="359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si="11"/>
        <v>0</v>
      </c>
      <c r="U36" s="135">
        <f t="shared" si="12"/>
        <v>0</v>
      </c>
      <c r="V36" s="152">
        <f>SUM(Q36:U36)</f>
        <v>0</v>
      </c>
    </row>
    <row r="37" spans="2:22" ht="19">
      <c r="B37" s="134">
        <f>環境!J8</f>
        <v>0</v>
      </c>
      <c r="C37" s="145"/>
      <c r="D37" s="169"/>
      <c r="E37" s="145"/>
      <c r="F37" s="145"/>
      <c r="G37" s="145"/>
      <c r="H37" s="145"/>
      <c r="I37" s="145"/>
      <c r="J37" s="186"/>
      <c r="K37" s="186"/>
      <c r="L37" s="186"/>
      <c r="M37" s="358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145">
        <f t="shared" si="12"/>
        <v>0</v>
      </c>
      <c r="V37" s="153">
        <f t="shared" si="13"/>
        <v>0</v>
      </c>
    </row>
    <row r="38" spans="2:22" ht="19">
      <c r="B38" s="148">
        <f>環境!J9</f>
        <v>0</v>
      </c>
      <c r="C38" s="149"/>
      <c r="D38" s="168"/>
      <c r="E38" s="149"/>
      <c r="F38" s="149"/>
      <c r="G38" s="149"/>
      <c r="H38" s="149"/>
      <c r="I38" s="149"/>
      <c r="J38" s="187"/>
      <c r="K38" s="187"/>
      <c r="L38" s="187"/>
      <c r="M38" s="359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35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69"/>
      <c r="E39" s="145"/>
      <c r="F39" s="145"/>
      <c r="G39" s="145"/>
      <c r="H39" s="145"/>
      <c r="I39" s="145"/>
      <c r="J39" s="186"/>
      <c r="K39" s="186"/>
      <c r="L39" s="186"/>
      <c r="M39" s="358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145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68"/>
      <c r="E40" s="149"/>
      <c r="F40" s="149"/>
      <c r="G40" s="149"/>
      <c r="H40" s="149"/>
      <c r="I40" s="149"/>
      <c r="J40" s="187"/>
      <c r="K40" s="187"/>
      <c r="L40" s="187"/>
      <c r="M40" s="359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35">
        <f t="shared" si="12"/>
        <v>0</v>
      </c>
      <c r="V40" s="152">
        <f t="shared" si="13"/>
        <v>0</v>
      </c>
    </row>
    <row r="41" spans="2:22" ht="19">
      <c r="B41" s="134">
        <f>環境!J12</f>
        <v>0</v>
      </c>
      <c r="C41" s="145"/>
      <c r="D41" s="169"/>
      <c r="E41" s="145"/>
      <c r="F41" s="145"/>
      <c r="G41" s="145"/>
      <c r="H41" s="145"/>
      <c r="I41" s="145"/>
      <c r="J41" s="186"/>
      <c r="K41" s="186"/>
      <c r="L41" s="186"/>
      <c r="M41" s="358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145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68"/>
      <c r="E42" s="149"/>
      <c r="F42" s="149"/>
      <c r="G42" s="149"/>
      <c r="H42" s="149"/>
      <c r="I42" s="149"/>
      <c r="J42" s="187"/>
      <c r="K42" s="187"/>
      <c r="L42" s="187"/>
      <c r="M42" s="359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35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69"/>
      <c r="E43" s="145"/>
      <c r="F43" s="145"/>
      <c r="G43" s="145"/>
      <c r="H43" s="145"/>
      <c r="I43" s="145"/>
      <c r="J43" s="186"/>
      <c r="K43" s="186"/>
      <c r="L43" s="186"/>
      <c r="M43" s="358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145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1"/>
      <c r="E44" s="272"/>
      <c r="F44" s="272"/>
      <c r="G44" s="272"/>
      <c r="H44" s="272"/>
      <c r="I44" s="272"/>
      <c r="J44" s="273"/>
      <c r="K44" s="273"/>
      <c r="L44" s="273"/>
      <c r="M44" s="360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70">
        <f t="shared" ref="D45:J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si="14"/>
        <v>0</v>
      </c>
      <c r="I45" s="140">
        <f>SUM(I34:I43)</f>
        <v>0</v>
      </c>
      <c r="J45" s="192">
        <f t="shared" si="14"/>
        <v>0</v>
      </c>
      <c r="K45" s="192">
        <f t="shared" ref="K45:M45" si="15">SUM(K34:K43)</f>
        <v>0</v>
      </c>
      <c r="L45" s="192">
        <f t="shared" si="15"/>
        <v>0</v>
      </c>
      <c r="M45" s="141">
        <f t="shared" si="15"/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6">SUM(S34:S43)</f>
        <v>0</v>
      </c>
      <c r="T45" s="255">
        <f t="shared" si="16"/>
        <v>0</v>
      </c>
      <c r="U45" s="255">
        <f t="shared" si="16"/>
        <v>0</v>
      </c>
      <c r="V45" s="256">
        <f t="shared" si="16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K2:L2"/>
    <mergeCell ref="I2:J2"/>
    <mergeCell ref="G2:H2"/>
    <mergeCell ref="T13:V13"/>
    <mergeCell ref="T12:V12"/>
    <mergeCell ref="T11:V11"/>
    <mergeCell ref="T10:V10"/>
    <mergeCell ref="T9:V9"/>
    <mergeCell ref="M2:N2"/>
    <mergeCell ref="T7:V7"/>
    <mergeCell ref="T6:V6"/>
    <mergeCell ref="T3:V3"/>
    <mergeCell ref="T2:V2"/>
    <mergeCell ref="P2:R2"/>
  </mergeCells>
  <phoneticPr fontId="1"/>
  <conditionalFormatting sqref="K15 K19:K20 K29">
    <cfRule type="expression" dxfId="451" priority="48">
      <formula>#REF!="浪費"</formula>
    </cfRule>
    <cfRule type="expression" dxfId="450" priority="49">
      <formula>#REF!="投資"</formula>
    </cfRule>
    <cfRule type="expression" dxfId="449" priority="50">
      <formula>#REF!="不明"</formula>
    </cfRule>
  </conditionalFormatting>
  <conditionalFormatting sqref="J15 J19:J20 J29 J46:J137">
    <cfRule type="expression" dxfId="448" priority="45">
      <formula>#REF!="浪費"</formula>
    </cfRule>
    <cfRule type="expression" dxfId="447" priority="46">
      <formula>#REF!="投資"</formula>
    </cfRule>
    <cfRule type="expression" dxfId="446" priority="47">
      <formula>#REF!="不明"</formula>
    </cfRule>
  </conditionalFormatting>
  <conditionalFormatting sqref="C30">
    <cfRule type="cellIs" dxfId="445" priority="44" operator="equal">
      <formula>0</formula>
    </cfRule>
  </conditionalFormatting>
  <conditionalFormatting sqref="C30:Q30">
    <cfRule type="cellIs" dxfId="444" priority="43" operator="equal">
      <formula>0</formula>
    </cfRule>
  </conditionalFormatting>
  <conditionalFormatting sqref="C45:M45">
    <cfRule type="cellIs" dxfId="443" priority="42" operator="equal">
      <formula>0</formula>
    </cfRule>
  </conditionalFormatting>
  <conditionalFormatting sqref="R30:T30">
    <cfRule type="cellIs" dxfId="442" priority="41" operator="equal">
      <formula>0</formula>
    </cfRule>
  </conditionalFormatting>
  <conditionalFormatting sqref="U30:V30">
    <cfRule type="cellIs" dxfId="441" priority="40" operator="equal">
      <formula>0</formula>
    </cfRule>
  </conditionalFormatting>
  <conditionalFormatting sqref="K21:K28">
    <cfRule type="expression" dxfId="440" priority="37">
      <formula>#REF!="浪費"</formula>
    </cfRule>
    <cfRule type="expression" dxfId="439" priority="38">
      <formula>#REF!="投資"</formula>
    </cfRule>
    <cfRule type="expression" dxfId="438" priority="39">
      <formula>#REF!="不明"</formula>
    </cfRule>
  </conditionalFormatting>
  <conditionalFormatting sqref="J21:J28">
    <cfRule type="expression" dxfId="437" priority="34">
      <formula>#REF!="浪費"</formula>
    </cfRule>
    <cfRule type="expression" dxfId="436" priority="35">
      <formula>#REF!="投資"</formula>
    </cfRule>
    <cfRule type="expression" dxfId="435" priority="36">
      <formula>#REF!="不明"</formula>
    </cfRule>
  </conditionalFormatting>
  <conditionalFormatting sqref="J34:M43">
    <cfRule type="expression" dxfId="434" priority="28">
      <formula>#REF!="浪費"</formula>
    </cfRule>
    <cfRule type="expression" dxfId="433" priority="29">
      <formula>#REF!="投資"</formula>
    </cfRule>
    <cfRule type="expression" dxfId="432" priority="30">
      <formula>#REF!="不明"</formula>
    </cfRule>
  </conditionalFormatting>
  <conditionalFormatting sqref="J44:M44">
    <cfRule type="expression" dxfId="431" priority="22">
      <formula>#REF!="浪費"</formula>
    </cfRule>
    <cfRule type="expression" dxfId="430" priority="23">
      <formula>#REF!="投資"</formula>
    </cfRule>
    <cfRule type="expression" dxfId="429" priority="24">
      <formula>#REF!="不明"</formula>
    </cfRule>
  </conditionalFormatting>
  <conditionalFormatting sqref="C30:V30 C45:M45">
    <cfRule type="cellIs" dxfId="428" priority="20" operator="equal">
      <formula>0</formula>
    </cfRule>
  </conditionalFormatting>
  <conditionalFormatting sqref="E14 H14 J14 L14 N14 Q14 T3:V3 T7:V7 T10:V10 T13:V13">
    <cfRule type="cellIs" dxfId="427" priority="19" operator="equal">
      <formula>0</formula>
    </cfRule>
  </conditionalFormatting>
  <conditionalFormatting sqref="C17:V18">
    <cfRule type="expression" dxfId="426" priority="13">
      <formula>C$16=1</formula>
    </cfRule>
    <cfRule type="expression" dxfId="425" priority="14">
      <formula>C$16=7</formula>
    </cfRule>
    <cfRule type="expression" dxfId="424" priority="15">
      <formula>COUNTIF(祝日,C$17)=1</formula>
    </cfRule>
  </conditionalFormatting>
  <conditionalFormatting sqref="C32:M33">
    <cfRule type="expression" dxfId="423" priority="10">
      <formula>C$31=7</formula>
    </cfRule>
    <cfRule type="expression" dxfId="422" priority="11">
      <formula>C$31=1</formula>
    </cfRule>
    <cfRule type="expression" dxfId="421" priority="12">
      <formula>COUNTIF(祝日,C$32)=1</formula>
    </cfRule>
  </conditionalFormatting>
  <conditionalFormatting sqref="Q44:V45">
    <cfRule type="cellIs" dxfId="420" priority="3" operator="equal">
      <formula>0</formula>
    </cfRule>
  </conditionalFormatting>
  <conditionalFormatting sqref="Q34:V43">
    <cfRule type="cellIs" dxfId="419" priority="2" operator="equal">
      <formula>0</formula>
    </cfRule>
  </conditionalFormatting>
  <conditionalFormatting sqref="R4:R14">
    <cfRule type="cellIs" dxfId="418" priority="1" operator="equal">
      <formula>0</formula>
    </cfRule>
  </conditionalFormatting>
  <pageMargins left="0" right="0" top="0" bottom="0" header="0.31496062992125984" footer="0.31496062992125984"/>
  <pageSetup paperSize="9" scale="66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AE40-F5ED-4EE8-B07D-B7EA77FB9326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5" width="9.33203125" style="117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2.7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特別費!N18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3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2</v>
      </c>
      <c r="D16" s="345">
        <f t="shared" ref="D16:V16" si="1">WEEKDAY(D17)</f>
        <v>3</v>
      </c>
      <c r="E16" s="345">
        <f t="shared" si="1"/>
        <v>4</v>
      </c>
      <c r="F16" s="345">
        <f t="shared" si="1"/>
        <v>5</v>
      </c>
      <c r="G16" s="345">
        <f t="shared" si="1"/>
        <v>6</v>
      </c>
      <c r="H16" s="345">
        <f t="shared" si="1"/>
        <v>7</v>
      </c>
      <c r="I16" s="345">
        <f t="shared" si="1"/>
        <v>1</v>
      </c>
      <c r="J16" s="345">
        <f t="shared" si="1"/>
        <v>2</v>
      </c>
      <c r="K16" s="345">
        <f t="shared" si="1"/>
        <v>3</v>
      </c>
      <c r="L16" s="345">
        <f t="shared" si="1"/>
        <v>4</v>
      </c>
      <c r="M16" s="345">
        <f t="shared" si="1"/>
        <v>5</v>
      </c>
      <c r="N16" s="345">
        <f t="shared" si="1"/>
        <v>6</v>
      </c>
      <c r="O16" s="345">
        <f t="shared" si="1"/>
        <v>7</v>
      </c>
      <c r="P16" s="345">
        <f t="shared" si="1"/>
        <v>1</v>
      </c>
      <c r="Q16" s="345">
        <f t="shared" si="1"/>
        <v>2</v>
      </c>
      <c r="R16" s="345">
        <f t="shared" si="1"/>
        <v>3</v>
      </c>
      <c r="S16" s="345">
        <f t="shared" si="1"/>
        <v>4</v>
      </c>
      <c r="T16" s="345">
        <f t="shared" si="1"/>
        <v>5</v>
      </c>
      <c r="U16" s="345">
        <f t="shared" si="1"/>
        <v>6</v>
      </c>
      <c r="V16" s="345">
        <f t="shared" si="1"/>
        <v>7</v>
      </c>
    </row>
    <row r="17" spans="1:34" s="128" customFormat="1" ht="22" thickTop="1">
      <c r="A17" s="133"/>
      <c r="B17" s="183" t="s">
        <v>127</v>
      </c>
      <c r="C17" s="346">
        <f>DATE(B14,C14,環境!L5)</f>
        <v>44256</v>
      </c>
      <c r="D17" s="346">
        <f>C17+1</f>
        <v>44257</v>
      </c>
      <c r="E17" s="346">
        <f>D17+1</f>
        <v>44258</v>
      </c>
      <c r="F17" s="346">
        <f t="shared" ref="F17:V17" si="2">E17+1</f>
        <v>44259</v>
      </c>
      <c r="G17" s="346">
        <f t="shared" si="2"/>
        <v>44260</v>
      </c>
      <c r="H17" s="346">
        <f t="shared" si="2"/>
        <v>44261</v>
      </c>
      <c r="I17" s="346">
        <f t="shared" si="2"/>
        <v>44262</v>
      </c>
      <c r="J17" s="346">
        <f t="shared" si="2"/>
        <v>44263</v>
      </c>
      <c r="K17" s="346">
        <f t="shared" si="2"/>
        <v>44264</v>
      </c>
      <c r="L17" s="346">
        <f t="shared" si="2"/>
        <v>44265</v>
      </c>
      <c r="M17" s="346">
        <f t="shared" si="2"/>
        <v>44266</v>
      </c>
      <c r="N17" s="346">
        <f t="shared" si="2"/>
        <v>44267</v>
      </c>
      <c r="O17" s="346">
        <f t="shared" si="2"/>
        <v>44268</v>
      </c>
      <c r="P17" s="346">
        <f t="shared" si="2"/>
        <v>44269</v>
      </c>
      <c r="Q17" s="346">
        <f t="shared" si="2"/>
        <v>44270</v>
      </c>
      <c r="R17" s="346">
        <f t="shared" si="2"/>
        <v>44271</v>
      </c>
      <c r="S17" s="346">
        <f t="shared" si="2"/>
        <v>44272</v>
      </c>
      <c r="T17" s="346">
        <f t="shared" si="2"/>
        <v>44273</v>
      </c>
      <c r="U17" s="346">
        <f t="shared" si="2"/>
        <v>44274</v>
      </c>
      <c r="V17" s="347">
        <f t="shared" si="2"/>
        <v>44275</v>
      </c>
    </row>
    <row r="18" spans="1:34" s="128" customFormat="1" ht="19" thickBot="1">
      <c r="A18" s="133"/>
      <c r="B18" s="179" t="s">
        <v>119</v>
      </c>
      <c r="C18" s="348">
        <f>C17</f>
        <v>44256</v>
      </c>
      <c r="D18" s="348">
        <f t="shared" ref="D18:V18" si="3">D17</f>
        <v>44257</v>
      </c>
      <c r="E18" s="348">
        <f t="shared" si="3"/>
        <v>44258</v>
      </c>
      <c r="F18" s="348">
        <f t="shared" si="3"/>
        <v>44259</v>
      </c>
      <c r="G18" s="348">
        <f t="shared" si="3"/>
        <v>44260</v>
      </c>
      <c r="H18" s="348">
        <f t="shared" si="3"/>
        <v>44261</v>
      </c>
      <c r="I18" s="348">
        <f t="shared" si="3"/>
        <v>44262</v>
      </c>
      <c r="J18" s="348">
        <f t="shared" si="3"/>
        <v>44263</v>
      </c>
      <c r="K18" s="348">
        <f t="shared" si="3"/>
        <v>44264</v>
      </c>
      <c r="L18" s="348">
        <f t="shared" si="3"/>
        <v>44265</v>
      </c>
      <c r="M18" s="348">
        <f t="shared" si="3"/>
        <v>44266</v>
      </c>
      <c r="N18" s="348">
        <f t="shared" si="3"/>
        <v>44267</v>
      </c>
      <c r="O18" s="348">
        <f t="shared" si="3"/>
        <v>44268</v>
      </c>
      <c r="P18" s="348">
        <f t="shared" si="3"/>
        <v>44269</v>
      </c>
      <c r="Q18" s="348">
        <f t="shared" si="3"/>
        <v>44270</v>
      </c>
      <c r="R18" s="348">
        <f t="shared" si="3"/>
        <v>44271</v>
      </c>
      <c r="S18" s="348">
        <f t="shared" si="3"/>
        <v>44272</v>
      </c>
      <c r="T18" s="348">
        <f t="shared" si="3"/>
        <v>44273</v>
      </c>
      <c r="U18" s="348">
        <f t="shared" si="3"/>
        <v>44274</v>
      </c>
      <c r="V18" s="349">
        <f t="shared" si="3"/>
        <v>44275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149"/>
      <c r="H19" s="149"/>
      <c r="I19" s="355"/>
      <c r="J19" s="168"/>
      <c r="K19" s="149"/>
      <c r="L19" s="150"/>
      <c r="M19" s="150"/>
      <c r="N19" s="150"/>
      <c r="O19" s="150"/>
      <c r="P19" s="356"/>
      <c r="Q19" s="173"/>
      <c r="R19" s="150"/>
      <c r="S19" s="150"/>
      <c r="T19" s="150"/>
      <c r="U19" s="150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45"/>
      <c r="I20" s="145"/>
      <c r="J20" s="169"/>
      <c r="K20" s="145"/>
      <c r="L20" s="146"/>
      <c r="M20" s="146"/>
      <c r="N20" s="146"/>
      <c r="O20" s="146"/>
      <c r="P20" s="146"/>
      <c r="Q20" s="174"/>
      <c r="R20" s="146"/>
      <c r="S20" s="146"/>
      <c r="T20" s="146"/>
      <c r="U20" s="146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49"/>
      <c r="I21" s="149"/>
      <c r="J21" s="168"/>
      <c r="K21" s="149"/>
      <c r="L21" s="150"/>
      <c r="M21" s="150"/>
      <c r="N21" s="150"/>
      <c r="O21" s="150"/>
      <c r="P21" s="150"/>
      <c r="Q21" s="173"/>
      <c r="R21" s="150"/>
      <c r="S21" s="150"/>
      <c r="T21" s="150"/>
      <c r="U21" s="150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45"/>
      <c r="I22" s="145"/>
      <c r="J22" s="169"/>
      <c r="K22" s="145"/>
      <c r="L22" s="146"/>
      <c r="M22" s="146"/>
      <c r="N22" s="146"/>
      <c r="O22" s="146"/>
      <c r="P22" s="146"/>
      <c r="Q22" s="174"/>
      <c r="R22" s="146"/>
      <c r="S22" s="146"/>
      <c r="T22" s="146"/>
      <c r="U22" s="146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49"/>
      <c r="I23" s="149"/>
      <c r="J23" s="168"/>
      <c r="K23" s="149"/>
      <c r="L23" s="150"/>
      <c r="M23" s="150"/>
      <c r="N23" s="150"/>
      <c r="O23" s="150"/>
      <c r="P23" s="150"/>
      <c r="Q23" s="173"/>
      <c r="R23" s="150"/>
      <c r="S23" s="150"/>
      <c r="T23" s="150"/>
      <c r="U23" s="150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45"/>
      <c r="I24" s="145"/>
      <c r="J24" s="169"/>
      <c r="K24" s="145"/>
      <c r="L24" s="146"/>
      <c r="M24" s="146"/>
      <c r="N24" s="146"/>
      <c r="O24" s="146"/>
      <c r="P24" s="146"/>
      <c r="Q24" s="174"/>
      <c r="R24" s="146"/>
      <c r="S24" s="146"/>
      <c r="T24" s="146"/>
      <c r="U24" s="146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49"/>
      <c r="I25" s="149"/>
      <c r="J25" s="168"/>
      <c r="K25" s="149"/>
      <c r="L25" s="150"/>
      <c r="M25" s="150"/>
      <c r="N25" s="150"/>
      <c r="O25" s="150"/>
      <c r="P25" s="150"/>
      <c r="Q25" s="173"/>
      <c r="R25" s="150"/>
      <c r="S25" s="150"/>
      <c r="T25" s="150"/>
      <c r="U25" s="150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45"/>
      <c r="I26" s="145"/>
      <c r="J26" s="169"/>
      <c r="K26" s="145"/>
      <c r="L26" s="146"/>
      <c r="M26" s="146"/>
      <c r="N26" s="146"/>
      <c r="O26" s="146"/>
      <c r="P26" s="146"/>
      <c r="Q26" s="174"/>
      <c r="R26" s="146"/>
      <c r="S26" s="146"/>
      <c r="T26" s="146"/>
      <c r="U26" s="146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49"/>
      <c r="I27" s="149"/>
      <c r="J27" s="168"/>
      <c r="K27" s="149"/>
      <c r="L27" s="150"/>
      <c r="M27" s="150"/>
      <c r="N27" s="150"/>
      <c r="O27" s="150"/>
      <c r="P27" s="150"/>
      <c r="Q27" s="173"/>
      <c r="R27" s="150"/>
      <c r="S27" s="150"/>
      <c r="T27" s="150"/>
      <c r="U27" s="150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45"/>
      <c r="I28" s="145"/>
      <c r="J28" s="169"/>
      <c r="K28" s="145"/>
      <c r="L28" s="146"/>
      <c r="M28" s="146"/>
      <c r="N28" s="146"/>
      <c r="O28" s="146"/>
      <c r="P28" s="146"/>
      <c r="Q28" s="174"/>
      <c r="R28" s="146"/>
      <c r="S28" s="146"/>
      <c r="T28" s="146"/>
      <c r="U28" s="146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36"/>
      <c r="I29" s="136"/>
      <c r="J29" s="188"/>
      <c r="K29" s="136"/>
      <c r="L29" s="137"/>
      <c r="M29" s="137"/>
      <c r="N29" s="137"/>
      <c r="O29" s="137"/>
      <c r="P29" s="137"/>
      <c r="Q29" s="175"/>
      <c r="R29" s="137"/>
      <c r="S29" s="137"/>
      <c r="T29" s="137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40">
        <f>SUM(H19:H28)</f>
        <v>0</v>
      </c>
      <c r="I30" s="140">
        <f t="shared" si="4"/>
        <v>0</v>
      </c>
      <c r="J30" s="17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7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1</v>
      </c>
      <c r="D31" s="345">
        <f t="shared" ref="D31:M31" si="5">WEEKDAY(D32)</f>
        <v>2</v>
      </c>
      <c r="E31" s="345">
        <f t="shared" si="5"/>
        <v>3</v>
      </c>
      <c r="F31" s="345">
        <f t="shared" si="5"/>
        <v>4</v>
      </c>
      <c r="G31" s="345">
        <f t="shared" si="5"/>
        <v>5</v>
      </c>
      <c r="H31" s="345">
        <f t="shared" si="5"/>
        <v>6</v>
      </c>
      <c r="I31" s="345">
        <f t="shared" si="5"/>
        <v>7</v>
      </c>
      <c r="J31" s="345">
        <f t="shared" si="5"/>
        <v>1</v>
      </c>
      <c r="K31" s="345">
        <f t="shared" si="5"/>
        <v>2</v>
      </c>
      <c r="L31" s="345">
        <f t="shared" si="5"/>
        <v>3</v>
      </c>
      <c r="M31" s="345">
        <f t="shared" si="5"/>
        <v>4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44276</v>
      </c>
      <c r="D32" s="346">
        <f>C32+1</f>
        <v>44277</v>
      </c>
      <c r="E32" s="346">
        <f t="shared" ref="E32:M32" si="6">D32+1</f>
        <v>44278</v>
      </c>
      <c r="F32" s="346">
        <f t="shared" si="6"/>
        <v>44279</v>
      </c>
      <c r="G32" s="346">
        <f t="shared" si="6"/>
        <v>44280</v>
      </c>
      <c r="H32" s="346">
        <f t="shared" si="6"/>
        <v>44281</v>
      </c>
      <c r="I32" s="346">
        <f t="shared" si="6"/>
        <v>44282</v>
      </c>
      <c r="J32" s="346">
        <f t="shared" si="6"/>
        <v>44283</v>
      </c>
      <c r="K32" s="346">
        <f t="shared" si="6"/>
        <v>44284</v>
      </c>
      <c r="L32" s="346">
        <f t="shared" si="6"/>
        <v>44285</v>
      </c>
      <c r="M32" s="347">
        <f t="shared" si="6"/>
        <v>44286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44276</v>
      </c>
      <c r="D33" s="348">
        <f t="shared" ref="D33:M33" si="7">D32</f>
        <v>44277</v>
      </c>
      <c r="E33" s="348">
        <f t="shared" si="7"/>
        <v>44278</v>
      </c>
      <c r="F33" s="348">
        <f t="shared" si="7"/>
        <v>44279</v>
      </c>
      <c r="G33" s="348">
        <f t="shared" si="7"/>
        <v>44280</v>
      </c>
      <c r="H33" s="348">
        <f t="shared" si="7"/>
        <v>44281</v>
      </c>
      <c r="I33" s="348">
        <f t="shared" si="7"/>
        <v>44282</v>
      </c>
      <c r="J33" s="348">
        <f t="shared" si="7"/>
        <v>44283</v>
      </c>
      <c r="K33" s="348">
        <f t="shared" si="7"/>
        <v>44284</v>
      </c>
      <c r="L33" s="348">
        <f t="shared" si="7"/>
        <v>44285</v>
      </c>
      <c r="M33" s="349">
        <f t="shared" si="7"/>
        <v>44286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355"/>
      <c r="D34" s="168"/>
      <c r="E34" s="149"/>
      <c r="F34" s="149"/>
      <c r="G34" s="149"/>
      <c r="H34" s="149"/>
      <c r="I34" s="149"/>
      <c r="J34" s="355"/>
      <c r="K34" s="168"/>
      <c r="L34" s="150"/>
      <c r="M34" s="15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69"/>
      <c r="E35" s="145"/>
      <c r="F35" s="145"/>
      <c r="G35" s="145"/>
      <c r="H35" s="145"/>
      <c r="I35" s="145"/>
      <c r="J35" s="145"/>
      <c r="K35" s="169"/>
      <c r="L35" s="146"/>
      <c r="M35" s="147"/>
      <c r="P35" s="225">
        <f>環境!J6</f>
        <v>0</v>
      </c>
      <c r="Q35" s="145">
        <f>SUM(C20:I20)</f>
        <v>0</v>
      </c>
      <c r="R35" s="145">
        <f t="shared" ref="R35:R43" si="8">SUM(J20:P20)</f>
        <v>0</v>
      </c>
      <c r="S35" s="145">
        <f t="shared" ref="S35:S43" si="9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68"/>
      <c r="E36" s="149"/>
      <c r="F36" s="149"/>
      <c r="G36" s="149"/>
      <c r="H36" s="149"/>
      <c r="I36" s="149"/>
      <c r="J36" s="149"/>
      <c r="K36" s="168"/>
      <c r="L36" s="150"/>
      <c r="M36" s="151"/>
      <c r="P36" s="250">
        <f>環境!J7</f>
        <v>0</v>
      </c>
      <c r="Q36" s="135">
        <f t="shared" ref="Q35:Q43" si="10">SUM(C21:I21)</f>
        <v>0</v>
      </c>
      <c r="R36" s="135">
        <f t="shared" si="8"/>
        <v>0</v>
      </c>
      <c r="S36" s="135">
        <f t="shared" si="9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69"/>
      <c r="E37" s="145"/>
      <c r="F37" s="145"/>
      <c r="G37" s="145"/>
      <c r="H37" s="145"/>
      <c r="I37" s="145"/>
      <c r="J37" s="145"/>
      <c r="K37" s="169"/>
      <c r="L37" s="146"/>
      <c r="M37" s="147"/>
      <c r="P37" s="225">
        <f>環境!J8</f>
        <v>0</v>
      </c>
      <c r="Q37" s="145">
        <f t="shared" si="10"/>
        <v>0</v>
      </c>
      <c r="R37" s="145">
        <f t="shared" si="8"/>
        <v>0</v>
      </c>
      <c r="S37" s="145">
        <f t="shared" si="9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68"/>
      <c r="E38" s="149"/>
      <c r="F38" s="149"/>
      <c r="G38" s="149"/>
      <c r="H38" s="149"/>
      <c r="I38" s="149"/>
      <c r="J38" s="149"/>
      <c r="K38" s="168"/>
      <c r="L38" s="150"/>
      <c r="M38" s="151"/>
      <c r="P38" s="250">
        <f>環境!J9</f>
        <v>0</v>
      </c>
      <c r="Q38" s="135">
        <f t="shared" si="10"/>
        <v>0</v>
      </c>
      <c r="R38" s="135">
        <f t="shared" si="8"/>
        <v>0</v>
      </c>
      <c r="S38" s="135">
        <f t="shared" si="9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69"/>
      <c r="E39" s="145"/>
      <c r="F39" s="145"/>
      <c r="G39" s="145"/>
      <c r="H39" s="145"/>
      <c r="I39" s="145"/>
      <c r="J39" s="145"/>
      <c r="K39" s="169"/>
      <c r="L39" s="146"/>
      <c r="M39" s="147"/>
      <c r="P39" s="225">
        <f>環境!J10</f>
        <v>0</v>
      </c>
      <c r="Q39" s="145">
        <f t="shared" si="10"/>
        <v>0</v>
      </c>
      <c r="R39" s="145">
        <f t="shared" si="8"/>
        <v>0</v>
      </c>
      <c r="S39" s="145">
        <f>SUM(Q24:V24,C39)</f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68"/>
      <c r="E40" s="149"/>
      <c r="F40" s="149"/>
      <c r="G40" s="149"/>
      <c r="H40" s="149"/>
      <c r="I40" s="149"/>
      <c r="J40" s="149"/>
      <c r="K40" s="168"/>
      <c r="L40" s="150"/>
      <c r="M40" s="151"/>
      <c r="P40" s="250">
        <f>環境!J11</f>
        <v>0</v>
      </c>
      <c r="Q40" s="135">
        <f t="shared" si="10"/>
        <v>0</v>
      </c>
      <c r="R40" s="135">
        <f t="shared" si="8"/>
        <v>0</v>
      </c>
      <c r="S40" s="135">
        <f t="shared" si="9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69"/>
      <c r="E41" s="145"/>
      <c r="F41" s="145"/>
      <c r="G41" s="145"/>
      <c r="H41" s="145"/>
      <c r="I41" s="145"/>
      <c r="J41" s="145"/>
      <c r="K41" s="169"/>
      <c r="L41" s="146"/>
      <c r="M41" s="147"/>
      <c r="P41" s="225">
        <f>環境!J12</f>
        <v>0</v>
      </c>
      <c r="Q41" s="145">
        <f t="shared" si="10"/>
        <v>0</v>
      </c>
      <c r="R41" s="145">
        <f t="shared" si="8"/>
        <v>0</v>
      </c>
      <c r="S41" s="145">
        <f t="shared" si="9"/>
        <v>0</v>
      </c>
      <c r="T41" s="145">
        <f t="shared" si="11"/>
        <v>0</v>
      </c>
      <c r="U41" s="276">
        <f>SUM(K41:M41)</f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68"/>
      <c r="E42" s="149"/>
      <c r="F42" s="149"/>
      <c r="G42" s="149"/>
      <c r="H42" s="149"/>
      <c r="I42" s="149"/>
      <c r="J42" s="149"/>
      <c r="K42" s="168"/>
      <c r="L42" s="150"/>
      <c r="M42" s="151"/>
      <c r="P42" s="250">
        <f>環境!J13</f>
        <v>0</v>
      </c>
      <c r="Q42" s="135">
        <f t="shared" si="10"/>
        <v>0</v>
      </c>
      <c r="R42" s="135">
        <f t="shared" si="8"/>
        <v>0</v>
      </c>
      <c r="S42" s="135">
        <f t="shared" si="9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69"/>
      <c r="E43" s="145"/>
      <c r="F43" s="145"/>
      <c r="G43" s="145"/>
      <c r="H43" s="145"/>
      <c r="I43" s="145"/>
      <c r="J43" s="145"/>
      <c r="K43" s="169"/>
      <c r="L43" s="146"/>
      <c r="M43" s="147"/>
      <c r="P43" s="225">
        <f>環境!J14</f>
        <v>0</v>
      </c>
      <c r="Q43" s="145">
        <f t="shared" si="10"/>
        <v>0</v>
      </c>
      <c r="R43" s="145">
        <f t="shared" si="8"/>
        <v>0</v>
      </c>
      <c r="S43" s="145">
        <f t="shared" si="9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1"/>
      <c r="E44" s="272"/>
      <c r="F44" s="272"/>
      <c r="G44" s="272"/>
      <c r="H44" s="272"/>
      <c r="I44" s="272"/>
      <c r="J44" s="272"/>
      <c r="K44" s="271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70">
        <f t="shared" ref="D45:J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si="14"/>
        <v>0</v>
      </c>
      <c r="I45" s="140">
        <f>SUM(I34:I43)</f>
        <v>0</v>
      </c>
      <c r="J45" s="140">
        <f t="shared" si="14"/>
        <v>0</v>
      </c>
      <c r="K45" s="170">
        <f>SUM(K34:K43)</f>
        <v>0</v>
      </c>
      <c r="L45" s="140">
        <f t="shared" ref="L45" si="15">SUM(L34:L43)</f>
        <v>0</v>
      </c>
      <c r="M45" s="141">
        <f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6">SUM(S34:S43)</f>
        <v>0</v>
      </c>
      <c r="T45" s="255">
        <f t="shared" si="16"/>
        <v>0</v>
      </c>
      <c r="U45" s="255">
        <f t="shared" si="16"/>
        <v>0</v>
      </c>
      <c r="V45" s="256">
        <f t="shared" si="16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13:V13"/>
    <mergeCell ref="T7:V7"/>
    <mergeCell ref="T9:V9"/>
    <mergeCell ref="T10:V10"/>
    <mergeCell ref="T11:V11"/>
    <mergeCell ref="T12:V12"/>
  </mergeCells>
  <phoneticPr fontId="1"/>
  <conditionalFormatting sqref="K15">
    <cfRule type="expression" dxfId="417" priority="64">
      <formula>#REF!="浪費"</formula>
    </cfRule>
    <cfRule type="expression" dxfId="416" priority="65">
      <formula>#REF!="投資"</formula>
    </cfRule>
    <cfRule type="expression" dxfId="415" priority="66">
      <formula>#REF!="不明"</formula>
    </cfRule>
  </conditionalFormatting>
  <conditionalFormatting sqref="J15 J46:J137">
    <cfRule type="expression" dxfId="414" priority="61">
      <formula>#REF!="浪費"</formula>
    </cfRule>
    <cfRule type="expression" dxfId="413" priority="62">
      <formula>#REF!="投資"</formula>
    </cfRule>
    <cfRule type="expression" dxfId="412" priority="63">
      <formula>#REF!="不明"</formula>
    </cfRule>
  </conditionalFormatting>
  <conditionalFormatting sqref="K45:M45">
    <cfRule type="cellIs" dxfId="411" priority="58" operator="equal">
      <formula>0</formula>
    </cfRule>
  </conditionalFormatting>
  <conditionalFormatting sqref="K34:K43">
    <cfRule type="expression" dxfId="410" priority="47">
      <formula>#REF!="浪費"</formula>
    </cfRule>
    <cfRule type="expression" dxfId="409" priority="48">
      <formula>#REF!="投資"</formula>
    </cfRule>
    <cfRule type="expression" dxfId="408" priority="49">
      <formula>#REF!="不明"</formula>
    </cfRule>
  </conditionalFormatting>
  <conditionalFormatting sqref="K44">
    <cfRule type="expression" dxfId="407" priority="41">
      <formula>#REF!="浪費"</formula>
    </cfRule>
    <cfRule type="expression" dxfId="406" priority="42">
      <formula>#REF!="投資"</formula>
    </cfRule>
    <cfRule type="expression" dxfId="405" priority="43">
      <formula>#REF!="不明"</formula>
    </cfRule>
  </conditionalFormatting>
  <conditionalFormatting sqref="K19:K20 K29">
    <cfRule type="expression" dxfId="404" priority="35">
      <formula>#REF!="浪費"</formula>
    </cfRule>
    <cfRule type="expression" dxfId="403" priority="36">
      <formula>#REF!="投資"</formula>
    </cfRule>
    <cfRule type="expression" dxfId="402" priority="37">
      <formula>#REF!="不明"</formula>
    </cfRule>
  </conditionalFormatting>
  <conditionalFormatting sqref="J19:J20 J29">
    <cfRule type="expression" dxfId="401" priority="32">
      <formula>#REF!="浪費"</formula>
    </cfRule>
    <cfRule type="expression" dxfId="400" priority="33">
      <formula>#REF!="投資"</formula>
    </cfRule>
    <cfRule type="expression" dxfId="399" priority="34">
      <formula>#REF!="不明"</formula>
    </cfRule>
  </conditionalFormatting>
  <conditionalFormatting sqref="C30">
    <cfRule type="cellIs" dxfId="398" priority="31" operator="equal">
      <formula>0</formula>
    </cfRule>
  </conditionalFormatting>
  <conditionalFormatting sqref="C30:Q30">
    <cfRule type="cellIs" dxfId="397" priority="30" operator="equal">
      <formula>0</formula>
    </cfRule>
  </conditionalFormatting>
  <conditionalFormatting sqref="R30:T30">
    <cfRule type="cellIs" dxfId="396" priority="29" operator="equal">
      <formula>0</formula>
    </cfRule>
  </conditionalFormatting>
  <conditionalFormatting sqref="U30:V30">
    <cfRule type="cellIs" dxfId="395" priority="28" operator="equal">
      <formula>0</formula>
    </cfRule>
  </conditionalFormatting>
  <conditionalFormatting sqref="K21:K28">
    <cfRule type="expression" dxfId="394" priority="25">
      <formula>#REF!="浪費"</formula>
    </cfRule>
    <cfRule type="expression" dxfId="393" priority="26">
      <formula>#REF!="投資"</formula>
    </cfRule>
    <cfRule type="expression" dxfId="392" priority="27">
      <formula>#REF!="不明"</formula>
    </cfRule>
  </conditionalFormatting>
  <conditionalFormatting sqref="J21:J28">
    <cfRule type="expression" dxfId="391" priority="22">
      <formula>#REF!="浪費"</formula>
    </cfRule>
    <cfRule type="expression" dxfId="390" priority="23">
      <formula>#REF!="投資"</formula>
    </cfRule>
    <cfRule type="expression" dxfId="389" priority="24">
      <formula>#REF!="不明"</formula>
    </cfRule>
  </conditionalFormatting>
  <conditionalFormatting sqref="C45:J45">
    <cfRule type="cellIs" dxfId="388" priority="21" operator="equal">
      <formula>0</formula>
    </cfRule>
  </conditionalFormatting>
  <conditionalFormatting sqref="J34:J43">
    <cfRule type="expression" dxfId="387" priority="18">
      <formula>#REF!="浪費"</formula>
    </cfRule>
    <cfRule type="expression" dxfId="386" priority="19">
      <formula>#REF!="投資"</formula>
    </cfRule>
    <cfRule type="expression" dxfId="385" priority="20">
      <formula>#REF!="不明"</formula>
    </cfRule>
  </conditionalFormatting>
  <conditionalFormatting sqref="J44">
    <cfRule type="expression" dxfId="384" priority="15">
      <formula>#REF!="浪費"</formula>
    </cfRule>
    <cfRule type="expression" dxfId="383" priority="16">
      <formula>#REF!="投資"</formula>
    </cfRule>
    <cfRule type="expression" dxfId="382" priority="17">
      <formula>#REF!="不明"</formula>
    </cfRule>
  </conditionalFormatting>
  <conditionalFormatting sqref="C30:V30 C45:M45">
    <cfRule type="cellIs" dxfId="381" priority="13" operator="equal">
      <formula>0</formula>
    </cfRule>
  </conditionalFormatting>
  <conditionalFormatting sqref="E14 H14 J14 L14 N14 Q14 T3:V3 T7:V7 T10:V10 T13:V13">
    <cfRule type="cellIs" dxfId="380" priority="12" operator="equal">
      <formula>0</formula>
    </cfRule>
  </conditionalFormatting>
  <conditionalFormatting sqref="C17:V18">
    <cfRule type="expression" dxfId="379" priority="9">
      <formula>C$16=1</formula>
    </cfRule>
    <cfRule type="expression" dxfId="378" priority="10">
      <formula>C$16=7</formula>
    </cfRule>
    <cfRule type="expression" dxfId="377" priority="11">
      <formula>COUNTIF(祝日,C$17)=1</formula>
    </cfRule>
  </conditionalFormatting>
  <conditionalFormatting sqref="C32:M33">
    <cfRule type="expression" dxfId="376" priority="6">
      <formula>C$31=7</formula>
    </cfRule>
    <cfRule type="expression" dxfId="375" priority="7">
      <formula>C$31=1</formula>
    </cfRule>
    <cfRule type="expression" dxfId="374" priority="8">
      <formula>COUNTIF(祝日,C$32)=1</formula>
    </cfRule>
  </conditionalFormatting>
  <conditionalFormatting sqref="R4:R14">
    <cfRule type="cellIs" dxfId="373" priority="3" operator="equal">
      <formula>0</formula>
    </cfRule>
  </conditionalFormatting>
  <conditionalFormatting sqref="Q44:V45">
    <cfRule type="cellIs" dxfId="372" priority="2" operator="equal">
      <formula>0</formula>
    </cfRule>
  </conditionalFormatting>
  <conditionalFormatting sqref="Q34:V43">
    <cfRule type="cellIs" dxfId="371" priority="1" operator="equal">
      <formula>0</formula>
    </cfRule>
  </conditionalFormatting>
  <pageMargins left="0" right="0" top="0" bottom="0" header="0.31496062992125984" footer="0.31496062992125984"/>
  <pageSetup paperSize="9" scale="66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B1A2-FF53-4937-9E5F-FED7754CC646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8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特別費!N24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4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5</v>
      </c>
      <c r="D16" s="345">
        <f t="shared" ref="D16:V16" si="1">WEEKDAY(D17)</f>
        <v>6</v>
      </c>
      <c r="E16" s="345">
        <f t="shared" si="1"/>
        <v>7</v>
      </c>
      <c r="F16" s="345">
        <f t="shared" si="1"/>
        <v>1</v>
      </c>
      <c r="G16" s="345">
        <f t="shared" si="1"/>
        <v>2</v>
      </c>
      <c r="H16" s="345">
        <f t="shared" si="1"/>
        <v>3</v>
      </c>
      <c r="I16" s="345">
        <f t="shared" si="1"/>
        <v>4</v>
      </c>
      <c r="J16" s="345">
        <f t="shared" si="1"/>
        <v>5</v>
      </c>
      <c r="K16" s="345">
        <f t="shared" si="1"/>
        <v>6</v>
      </c>
      <c r="L16" s="345">
        <f t="shared" si="1"/>
        <v>7</v>
      </c>
      <c r="M16" s="345">
        <f t="shared" si="1"/>
        <v>1</v>
      </c>
      <c r="N16" s="345">
        <f t="shared" si="1"/>
        <v>2</v>
      </c>
      <c r="O16" s="345">
        <f t="shared" si="1"/>
        <v>3</v>
      </c>
      <c r="P16" s="345">
        <f t="shared" si="1"/>
        <v>4</v>
      </c>
      <c r="Q16" s="345">
        <f t="shared" si="1"/>
        <v>5</v>
      </c>
      <c r="R16" s="345">
        <f t="shared" si="1"/>
        <v>6</v>
      </c>
      <c r="S16" s="345">
        <f t="shared" si="1"/>
        <v>7</v>
      </c>
      <c r="T16" s="345">
        <f t="shared" si="1"/>
        <v>1</v>
      </c>
      <c r="U16" s="345">
        <f t="shared" si="1"/>
        <v>2</v>
      </c>
      <c r="V16" s="345">
        <f t="shared" si="1"/>
        <v>3</v>
      </c>
    </row>
    <row r="17" spans="1:34" s="128" customFormat="1" ht="22" thickTop="1">
      <c r="A17" s="133"/>
      <c r="B17" s="183" t="s">
        <v>127</v>
      </c>
      <c r="C17" s="346">
        <f>DATE(B14,C14,環境!L5)</f>
        <v>44287</v>
      </c>
      <c r="D17" s="346">
        <f>C17+1</f>
        <v>44288</v>
      </c>
      <c r="E17" s="346">
        <f>D17+1</f>
        <v>44289</v>
      </c>
      <c r="F17" s="346">
        <f t="shared" ref="F17:V17" si="2">E17+1</f>
        <v>44290</v>
      </c>
      <c r="G17" s="346">
        <f t="shared" si="2"/>
        <v>44291</v>
      </c>
      <c r="H17" s="346">
        <f t="shared" si="2"/>
        <v>44292</v>
      </c>
      <c r="I17" s="346">
        <f t="shared" si="2"/>
        <v>44293</v>
      </c>
      <c r="J17" s="346">
        <f t="shared" si="2"/>
        <v>44294</v>
      </c>
      <c r="K17" s="346">
        <f t="shared" si="2"/>
        <v>44295</v>
      </c>
      <c r="L17" s="346">
        <f t="shared" si="2"/>
        <v>44296</v>
      </c>
      <c r="M17" s="346">
        <f t="shared" si="2"/>
        <v>44297</v>
      </c>
      <c r="N17" s="346">
        <f t="shared" si="2"/>
        <v>44298</v>
      </c>
      <c r="O17" s="346">
        <f t="shared" si="2"/>
        <v>44299</v>
      </c>
      <c r="P17" s="346">
        <f t="shared" si="2"/>
        <v>44300</v>
      </c>
      <c r="Q17" s="346">
        <f t="shared" si="2"/>
        <v>44301</v>
      </c>
      <c r="R17" s="346">
        <f t="shared" si="2"/>
        <v>44302</v>
      </c>
      <c r="S17" s="346">
        <f t="shared" si="2"/>
        <v>44303</v>
      </c>
      <c r="T17" s="346">
        <f t="shared" si="2"/>
        <v>44304</v>
      </c>
      <c r="U17" s="346">
        <f t="shared" si="2"/>
        <v>44305</v>
      </c>
      <c r="V17" s="347">
        <f t="shared" si="2"/>
        <v>44306</v>
      </c>
    </row>
    <row r="18" spans="1:34" s="128" customFormat="1" ht="19" thickBot="1">
      <c r="A18" s="133"/>
      <c r="B18" s="179" t="s">
        <v>119</v>
      </c>
      <c r="C18" s="348">
        <f>C17</f>
        <v>44287</v>
      </c>
      <c r="D18" s="348">
        <f t="shared" ref="D18:V18" si="3">D17</f>
        <v>44288</v>
      </c>
      <c r="E18" s="348">
        <f t="shared" si="3"/>
        <v>44289</v>
      </c>
      <c r="F18" s="348">
        <f t="shared" si="3"/>
        <v>44290</v>
      </c>
      <c r="G18" s="348">
        <f t="shared" si="3"/>
        <v>44291</v>
      </c>
      <c r="H18" s="348">
        <f t="shared" si="3"/>
        <v>44292</v>
      </c>
      <c r="I18" s="348">
        <f t="shared" si="3"/>
        <v>44293</v>
      </c>
      <c r="J18" s="348">
        <f t="shared" si="3"/>
        <v>44294</v>
      </c>
      <c r="K18" s="348">
        <f t="shared" si="3"/>
        <v>44295</v>
      </c>
      <c r="L18" s="348">
        <f t="shared" si="3"/>
        <v>44296</v>
      </c>
      <c r="M18" s="348">
        <f t="shared" si="3"/>
        <v>44297</v>
      </c>
      <c r="N18" s="348">
        <f t="shared" si="3"/>
        <v>44298</v>
      </c>
      <c r="O18" s="348">
        <f t="shared" si="3"/>
        <v>44299</v>
      </c>
      <c r="P18" s="348">
        <f t="shared" si="3"/>
        <v>44300</v>
      </c>
      <c r="Q18" s="348">
        <f t="shared" si="3"/>
        <v>44301</v>
      </c>
      <c r="R18" s="348">
        <f t="shared" si="3"/>
        <v>44302</v>
      </c>
      <c r="S18" s="348">
        <f t="shared" si="3"/>
        <v>44303</v>
      </c>
      <c r="T18" s="348">
        <f t="shared" si="3"/>
        <v>44304</v>
      </c>
      <c r="U18" s="348">
        <f t="shared" si="3"/>
        <v>44305</v>
      </c>
      <c r="V18" s="349">
        <f t="shared" si="3"/>
        <v>44306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355"/>
      <c r="G19" s="168"/>
      <c r="H19" s="149"/>
      <c r="I19" s="149"/>
      <c r="J19" s="149"/>
      <c r="K19" s="149"/>
      <c r="L19" s="150"/>
      <c r="M19" s="356"/>
      <c r="N19" s="173"/>
      <c r="O19" s="150"/>
      <c r="P19" s="150"/>
      <c r="Q19" s="150"/>
      <c r="R19" s="150"/>
      <c r="S19" s="150"/>
      <c r="T19" s="356"/>
      <c r="U19" s="173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69"/>
      <c r="H20" s="145"/>
      <c r="I20" s="145"/>
      <c r="J20" s="145"/>
      <c r="K20" s="145"/>
      <c r="L20" s="146"/>
      <c r="M20" s="146"/>
      <c r="N20" s="174"/>
      <c r="O20" s="146"/>
      <c r="P20" s="146"/>
      <c r="Q20" s="146"/>
      <c r="R20" s="146"/>
      <c r="S20" s="146"/>
      <c r="T20" s="146"/>
      <c r="U20" s="174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68"/>
      <c r="H21" s="149"/>
      <c r="I21" s="149"/>
      <c r="J21" s="149"/>
      <c r="K21" s="149"/>
      <c r="L21" s="150"/>
      <c r="M21" s="150"/>
      <c r="N21" s="173"/>
      <c r="O21" s="150"/>
      <c r="P21" s="150"/>
      <c r="Q21" s="150"/>
      <c r="R21" s="150"/>
      <c r="S21" s="150"/>
      <c r="T21" s="150"/>
      <c r="U21" s="173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69"/>
      <c r="H22" s="145"/>
      <c r="I22" s="145"/>
      <c r="J22" s="145"/>
      <c r="K22" s="145"/>
      <c r="L22" s="146"/>
      <c r="M22" s="146"/>
      <c r="N22" s="174"/>
      <c r="O22" s="146"/>
      <c r="P22" s="146"/>
      <c r="Q22" s="146"/>
      <c r="R22" s="146"/>
      <c r="S22" s="146"/>
      <c r="T22" s="146"/>
      <c r="U22" s="174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68"/>
      <c r="H23" s="149"/>
      <c r="I23" s="149"/>
      <c r="J23" s="149"/>
      <c r="K23" s="149"/>
      <c r="L23" s="150"/>
      <c r="M23" s="150"/>
      <c r="N23" s="173"/>
      <c r="O23" s="150"/>
      <c r="P23" s="150"/>
      <c r="Q23" s="150"/>
      <c r="R23" s="150"/>
      <c r="S23" s="150"/>
      <c r="T23" s="150"/>
      <c r="U23" s="173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69"/>
      <c r="H24" s="145"/>
      <c r="I24" s="145"/>
      <c r="J24" s="145"/>
      <c r="K24" s="145"/>
      <c r="L24" s="146"/>
      <c r="M24" s="146"/>
      <c r="N24" s="174"/>
      <c r="O24" s="146"/>
      <c r="P24" s="146"/>
      <c r="Q24" s="146"/>
      <c r="R24" s="146"/>
      <c r="S24" s="146"/>
      <c r="T24" s="146"/>
      <c r="U24" s="174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68"/>
      <c r="H25" s="149"/>
      <c r="I25" s="149"/>
      <c r="J25" s="149"/>
      <c r="K25" s="149"/>
      <c r="L25" s="150"/>
      <c r="M25" s="150"/>
      <c r="N25" s="173"/>
      <c r="O25" s="150"/>
      <c r="P25" s="150"/>
      <c r="Q25" s="150"/>
      <c r="R25" s="150"/>
      <c r="S25" s="150"/>
      <c r="T25" s="150"/>
      <c r="U25" s="173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69"/>
      <c r="H26" s="145"/>
      <c r="I26" s="145"/>
      <c r="J26" s="145"/>
      <c r="K26" s="145"/>
      <c r="L26" s="146"/>
      <c r="M26" s="146"/>
      <c r="N26" s="174"/>
      <c r="O26" s="146"/>
      <c r="P26" s="146"/>
      <c r="Q26" s="146"/>
      <c r="R26" s="146"/>
      <c r="S26" s="146"/>
      <c r="T26" s="146"/>
      <c r="U26" s="174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68"/>
      <c r="H27" s="149"/>
      <c r="I27" s="149"/>
      <c r="J27" s="149"/>
      <c r="K27" s="149"/>
      <c r="L27" s="150"/>
      <c r="M27" s="150"/>
      <c r="N27" s="173"/>
      <c r="O27" s="150"/>
      <c r="P27" s="150"/>
      <c r="Q27" s="150"/>
      <c r="R27" s="150"/>
      <c r="S27" s="150"/>
      <c r="T27" s="150"/>
      <c r="U27" s="173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69"/>
      <c r="H28" s="145"/>
      <c r="I28" s="145"/>
      <c r="J28" s="145"/>
      <c r="K28" s="145"/>
      <c r="L28" s="146"/>
      <c r="M28" s="146"/>
      <c r="N28" s="174"/>
      <c r="O28" s="146"/>
      <c r="P28" s="146"/>
      <c r="Q28" s="146"/>
      <c r="R28" s="146"/>
      <c r="S28" s="146"/>
      <c r="T28" s="146"/>
      <c r="U28" s="174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88"/>
      <c r="H29" s="136"/>
      <c r="I29" s="136"/>
      <c r="J29" s="136"/>
      <c r="K29" s="136"/>
      <c r="L29" s="137"/>
      <c r="M29" s="137"/>
      <c r="N29" s="175"/>
      <c r="O29" s="137"/>
      <c r="P29" s="137"/>
      <c r="Q29" s="137"/>
      <c r="R29" s="137"/>
      <c r="S29" s="137"/>
      <c r="T29" s="137"/>
      <c r="U29" s="175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70">
        <f t="shared" si="4"/>
        <v>0</v>
      </c>
      <c r="H30" s="140">
        <f>SUM(H19:H28)</f>
        <v>0</v>
      </c>
      <c r="I30" s="14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70">
        <f t="shared" si="4"/>
        <v>0</v>
      </c>
      <c r="O30" s="14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7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4</v>
      </c>
      <c r="D31" s="345">
        <f t="shared" ref="D31:M31" si="5">WEEKDAY(D32)</f>
        <v>5</v>
      </c>
      <c r="E31" s="345">
        <f t="shared" si="5"/>
        <v>6</v>
      </c>
      <c r="F31" s="345">
        <f t="shared" si="5"/>
        <v>7</v>
      </c>
      <c r="G31" s="345">
        <f t="shared" si="5"/>
        <v>1</v>
      </c>
      <c r="H31" s="345">
        <f t="shared" si="5"/>
        <v>2</v>
      </c>
      <c r="I31" s="345">
        <f t="shared" si="5"/>
        <v>3</v>
      </c>
      <c r="J31" s="345">
        <f t="shared" si="5"/>
        <v>4</v>
      </c>
      <c r="K31" s="345">
        <f t="shared" si="5"/>
        <v>5</v>
      </c>
      <c r="L31" s="345">
        <f t="shared" si="5"/>
        <v>6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44307</v>
      </c>
      <c r="D32" s="346">
        <f>C32+1</f>
        <v>44308</v>
      </c>
      <c r="E32" s="346">
        <f t="shared" ref="E32:L32" si="6">D32+1</f>
        <v>44309</v>
      </c>
      <c r="F32" s="346">
        <f t="shared" si="6"/>
        <v>44310</v>
      </c>
      <c r="G32" s="346">
        <f t="shared" si="6"/>
        <v>44311</v>
      </c>
      <c r="H32" s="346">
        <f t="shared" si="6"/>
        <v>44312</v>
      </c>
      <c r="I32" s="346">
        <f t="shared" si="6"/>
        <v>44313</v>
      </c>
      <c r="J32" s="346">
        <f t="shared" si="6"/>
        <v>44314</v>
      </c>
      <c r="K32" s="346">
        <f t="shared" si="6"/>
        <v>44315</v>
      </c>
      <c r="L32" s="346">
        <f t="shared" si="6"/>
        <v>44316</v>
      </c>
      <c r="M32" s="347"/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customHeight="1" thickBot="1">
      <c r="B33" s="196" t="s">
        <v>119</v>
      </c>
      <c r="C33" s="348">
        <f>C32</f>
        <v>44307</v>
      </c>
      <c r="D33" s="348">
        <f t="shared" ref="D33:L33" si="7">D32</f>
        <v>44308</v>
      </c>
      <c r="E33" s="348">
        <f t="shared" si="7"/>
        <v>44309</v>
      </c>
      <c r="F33" s="348">
        <f t="shared" si="7"/>
        <v>44310</v>
      </c>
      <c r="G33" s="348">
        <f t="shared" si="7"/>
        <v>44311</v>
      </c>
      <c r="H33" s="348">
        <f t="shared" si="7"/>
        <v>44312</v>
      </c>
      <c r="I33" s="348">
        <f t="shared" si="7"/>
        <v>44313</v>
      </c>
      <c r="J33" s="348">
        <f t="shared" si="7"/>
        <v>44314</v>
      </c>
      <c r="K33" s="348">
        <f t="shared" si="7"/>
        <v>44315</v>
      </c>
      <c r="L33" s="348">
        <f t="shared" si="7"/>
        <v>44316</v>
      </c>
      <c r="M33" s="349"/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DAY(K32)&amp;"-"&amp;DAY(L32)&amp;"日"</f>
        <v>29-30日</v>
      </c>
      <c r="V33" s="184" t="str">
        <f>DAY(C17)&amp;"-"&amp;DAY(L32)&amp;"日"</f>
        <v>1-30日</v>
      </c>
    </row>
    <row r="34" spans="2:22" ht="20" thickTop="1">
      <c r="B34" s="148" t="str">
        <f>環境!J5</f>
        <v>食費</v>
      </c>
      <c r="C34" s="149"/>
      <c r="D34" s="149"/>
      <c r="E34" s="149"/>
      <c r="F34" s="149"/>
      <c r="G34" s="355"/>
      <c r="H34" s="168"/>
      <c r="I34" s="149"/>
      <c r="J34" s="149"/>
      <c r="K34" s="149"/>
      <c r="L34" s="150"/>
      <c r="M34" s="36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SUM(K34:L34)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45"/>
      <c r="H35" s="169"/>
      <c r="I35" s="145"/>
      <c r="J35" s="145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 t="shared" ref="T35:T43" si="11">SUM(D35:J35)</f>
        <v>0</v>
      </c>
      <c r="U35" s="145">
        <f t="shared" ref="U35:U43" si="12">SUM(K35:L35)</f>
        <v>0</v>
      </c>
      <c r="V35" s="153">
        <f t="shared" ref="V35:V43" si="13"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49"/>
      <c r="H36" s="168"/>
      <c r="I36" s="149"/>
      <c r="J36" s="149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si="11"/>
        <v>0</v>
      </c>
      <c r="U36" s="135">
        <f t="shared" si="12"/>
        <v>0</v>
      </c>
      <c r="V36" s="152">
        <f t="shared" si="13"/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45"/>
      <c r="H37" s="169"/>
      <c r="I37" s="145"/>
      <c r="J37" s="145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145">
        <f t="shared" si="12"/>
        <v>0</v>
      </c>
      <c r="V37" s="153">
        <f t="shared" si="13"/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49"/>
      <c r="H38" s="168"/>
      <c r="I38" s="149"/>
      <c r="J38" s="149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35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45"/>
      <c r="H39" s="169"/>
      <c r="I39" s="145"/>
      <c r="J39" s="145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145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49"/>
      <c r="H40" s="168"/>
      <c r="I40" s="149"/>
      <c r="J40" s="149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35">
        <f t="shared" si="12"/>
        <v>0</v>
      </c>
      <c r="V40" s="152">
        <f t="shared" si="13"/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45"/>
      <c r="H41" s="169"/>
      <c r="I41" s="145"/>
      <c r="J41" s="145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145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49"/>
      <c r="H42" s="168"/>
      <c r="I42" s="149"/>
      <c r="J42" s="149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35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45"/>
      <c r="H43" s="169"/>
      <c r="I43" s="145"/>
      <c r="J43" s="145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145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2"/>
      <c r="H44" s="271"/>
      <c r="I44" s="272"/>
      <c r="J44" s="272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70">
        <f t="shared" si="14"/>
        <v>0</v>
      </c>
      <c r="I45" s="140">
        <f>SUM(I34:I43)</f>
        <v>0</v>
      </c>
      <c r="J45" s="140">
        <f t="shared" si="14"/>
        <v>0</v>
      </c>
      <c r="K45" s="140">
        <f>SUM(K34:K43)</f>
        <v>0</v>
      </c>
      <c r="L45" s="140">
        <f t="shared" si="14"/>
        <v>0</v>
      </c>
      <c r="M45" s="141">
        <f t="shared" ref="M45" si="15"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6">SUM(S34:S43)</f>
        <v>0</v>
      </c>
      <c r="T45" s="255">
        <f t="shared" si="16"/>
        <v>0</v>
      </c>
      <c r="U45" s="255">
        <f t="shared" si="16"/>
        <v>0</v>
      </c>
      <c r="V45" s="256">
        <f t="shared" si="16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T13:V13"/>
    <mergeCell ref="P2:R2"/>
    <mergeCell ref="T2:V2"/>
    <mergeCell ref="T3:V3"/>
    <mergeCell ref="T6:V6"/>
    <mergeCell ref="T7:V7"/>
    <mergeCell ref="M2:N2"/>
    <mergeCell ref="T9:V9"/>
    <mergeCell ref="T10:V10"/>
    <mergeCell ref="T11:V11"/>
    <mergeCell ref="T12:V12"/>
  </mergeCells>
  <phoneticPr fontId="1"/>
  <conditionalFormatting sqref="K15 K19:K20 K29">
    <cfRule type="expression" dxfId="370" priority="45">
      <formula>#REF!="浪費"</formula>
    </cfRule>
    <cfRule type="expression" dxfId="369" priority="46">
      <formula>#REF!="投資"</formula>
    </cfRule>
    <cfRule type="expression" dxfId="368" priority="47">
      <formula>#REF!="不明"</formula>
    </cfRule>
  </conditionalFormatting>
  <conditionalFormatting sqref="J15 J19:J20 J29 J46:J137">
    <cfRule type="expression" dxfId="367" priority="42">
      <formula>#REF!="浪費"</formula>
    </cfRule>
    <cfRule type="expression" dxfId="366" priority="43">
      <formula>#REF!="投資"</formula>
    </cfRule>
    <cfRule type="expression" dxfId="365" priority="44">
      <formula>#REF!="不明"</formula>
    </cfRule>
  </conditionalFormatting>
  <conditionalFormatting sqref="C30">
    <cfRule type="cellIs" dxfId="364" priority="41" operator="equal">
      <formula>0</formula>
    </cfRule>
  </conditionalFormatting>
  <conditionalFormatting sqref="C30:Q30">
    <cfRule type="cellIs" dxfId="363" priority="40" operator="equal">
      <formula>0</formula>
    </cfRule>
  </conditionalFormatting>
  <conditionalFormatting sqref="C45:M45">
    <cfRule type="cellIs" dxfId="362" priority="39" operator="equal">
      <formula>0</formula>
    </cfRule>
  </conditionalFormatting>
  <conditionalFormatting sqref="R30:T30">
    <cfRule type="cellIs" dxfId="361" priority="38" operator="equal">
      <formula>0</formula>
    </cfRule>
  </conditionalFormatting>
  <conditionalFormatting sqref="U30:V30">
    <cfRule type="cellIs" dxfId="360" priority="37" operator="equal">
      <formula>0</formula>
    </cfRule>
  </conditionalFormatting>
  <conditionalFormatting sqref="K21:K28">
    <cfRule type="expression" dxfId="359" priority="34">
      <formula>#REF!="浪費"</formula>
    </cfRule>
    <cfRule type="expression" dxfId="358" priority="35">
      <formula>#REF!="投資"</formula>
    </cfRule>
    <cfRule type="expression" dxfId="357" priority="36">
      <formula>#REF!="不明"</formula>
    </cfRule>
  </conditionalFormatting>
  <conditionalFormatting sqref="J21:J28">
    <cfRule type="expression" dxfId="356" priority="31">
      <formula>#REF!="浪費"</formula>
    </cfRule>
    <cfRule type="expression" dxfId="355" priority="32">
      <formula>#REF!="投資"</formula>
    </cfRule>
    <cfRule type="expression" dxfId="354" priority="33">
      <formula>#REF!="不明"</formula>
    </cfRule>
  </conditionalFormatting>
  <conditionalFormatting sqref="K34:K43">
    <cfRule type="expression" dxfId="353" priority="28">
      <formula>#REF!="浪費"</formula>
    </cfRule>
    <cfRule type="expression" dxfId="352" priority="29">
      <formula>#REF!="投資"</formula>
    </cfRule>
    <cfRule type="expression" dxfId="351" priority="30">
      <formula>#REF!="不明"</formula>
    </cfRule>
  </conditionalFormatting>
  <conditionalFormatting sqref="J34:J43">
    <cfRule type="expression" dxfId="350" priority="25">
      <formula>#REF!="浪費"</formula>
    </cfRule>
    <cfRule type="expression" dxfId="349" priority="26">
      <formula>#REF!="投資"</formula>
    </cfRule>
    <cfRule type="expression" dxfId="348" priority="27">
      <formula>#REF!="不明"</formula>
    </cfRule>
  </conditionalFormatting>
  <conditionalFormatting sqref="K44">
    <cfRule type="expression" dxfId="347" priority="22">
      <formula>#REF!="浪費"</formula>
    </cfRule>
    <cfRule type="expression" dxfId="346" priority="23">
      <formula>#REF!="投資"</formula>
    </cfRule>
    <cfRule type="expression" dxfId="345" priority="24">
      <formula>#REF!="不明"</formula>
    </cfRule>
  </conditionalFormatting>
  <conditionalFormatting sqref="J44">
    <cfRule type="expression" dxfId="344" priority="19">
      <formula>#REF!="浪費"</formula>
    </cfRule>
    <cfRule type="expression" dxfId="343" priority="20">
      <formula>#REF!="投資"</formula>
    </cfRule>
    <cfRule type="expression" dxfId="342" priority="21">
      <formula>#REF!="不明"</formula>
    </cfRule>
  </conditionalFormatting>
  <conditionalFormatting sqref="C30:V30 C45:M45">
    <cfRule type="cellIs" dxfId="341" priority="11" operator="equal">
      <formula>0</formula>
    </cfRule>
  </conditionalFormatting>
  <conditionalFormatting sqref="E14 H14 J14 L14 N14 Q14 T3:V3 T7:V7 T10:V10 T13:V13">
    <cfRule type="cellIs" dxfId="340" priority="10" operator="equal">
      <formula>0</formula>
    </cfRule>
  </conditionalFormatting>
  <conditionalFormatting sqref="C17:V18">
    <cfRule type="expression" dxfId="339" priority="7">
      <formula>C$16=1</formula>
    </cfRule>
    <cfRule type="expression" dxfId="338" priority="8">
      <formula>C$16=7</formula>
    </cfRule>
    <cfRule type="expression" dxfId="337" priority="9">
      <formula>COUNTIF(祝日,C$17)=1</formula>
    </cfRule>
  </conditionalFormatting>
  <conditionalFormatting sqref="C32:M33">
    <cfRule type="expression" dxfId="336" priority="4">
      <formula>C$31=7</formula>
    </cfRule>
    <cfRule type="expression" dxfId="335" priority="5">
      <formula>C$31=1</formula>
    </cfRule>
    <cfRule type="expression" dxfId="334" priority="6">
      <formula>COUNTIF(祝日,C$32)=1</formula>
    </cfRule>
  </conditionalFormatting>
  <conditionalFormatting sqref="Q44:V45">
    <cfRule type="cellIs" dxfId="333" priority="3" operator="equal">
      <formula>0</formula>
    </cfRule>
  </conditionalFormatting>
  <conditionalFormatting sqref="Q34:V43">
    <cfRule type="cellIs" dxfId="332" priority="2" operator="equal">
      <formula>0</formula>
    </cfRule>
  </conditionalFormatting>
  <conditionalFormatting sqref="R4:R14">
    <cfRule type="cellIs" dxfId="331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6A8D-0BD5-458C-AAC4-34EBF794FEB3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8.75" customHeight="1" thickBot="1">
      <c r="A1" s="115"/>
      <c r="B1" s="323"/>
      <c r="C1" s="32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特別費!N30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5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7</v>
      </c>
      <c r="D16" s="345">
        <f t="shared" ref="D16:V16" si="1">WEEKDAY(D17)</f>
        <v>1</v>
      </c>
      <c r="E16" s="345">
        <f t="shared" si="1"/>
        <v>2</v>
      </c>
      <c r="F16" s="345">
        <f t="shared" si="1"/>
        <v>3</v>
      </c>
      <c r="G16" s="345">
        <f t="shared" si="1"/>
        <v>4</v>
      </c>
      <c r="H16" s="345">
        <f t="shared" si="1"/>
        <v>5</v>
      </c>
      <c r="I16" s="345">
        <f t="shared" si="1"/>
        <v>6</v>
      </c>
      <c r="J16" s="345">
        <f t="shared" si="1"/>
        <v>7</v>
      </c>
      <c r="K16" s="345">
        <f t="shared" si="1"/>
        <v>1</v>
      </c>
      <c r="L16" s="345">
        <f t="shared" si="1"/>
        <v>2</v>
      </c>
      <c r="M16" s="345">
        <f t="shared" si="1"/>
        <v>3</v>
      </c>
      <c r="N16" s="345">
        <f t="shared" si="1"/>
        <v>4</v>
      </c>
      <c r="O16" s="345">
        <f t="shared" si="1"/>
        <v>5</v>
      </c>
      <c r="P16" s="345">
        <f t="shared" si="1"/>
        <v>6</v>
      </c>
      <c r="Q16" s="345">
        <f t="shared" si="1"/>
        <v>7</v>
      </c>
      <c r="R16" s="345">
        <f t="shared" si="1"/>
        <v>1</v>
      </c>
      <c r="S16" s="345">
        <f t="shared" si="1"/>
        <v>2</v>
      </c>
      <c r="T16" s="345">
        <f t="shared" si="1"/>
        <v>3</v>
      </c>
      <c r="U16" s="345">
        <f t="shared" si="1"/>
        <v>4</v>
      </c>
      <c r="V16" s="345">
        <f t="shared" si="1"/>
        <v>5</v>
      </c>
    </row>
    <row r="17" spans="1:34" s="128" customFormat="1" ht="22" thickTop="1">
      <c r="A17" s="133"/>
      <c r="B17" s="183" t="s">
        <v>127</v>
      </c>
      <c r="C17" s="346">
        <f>DATE(B14,C14,環境!L5)</f>
        <v>44317</v>
      </c>
      <c r="D17" s="346">
        <f>C17+1</f>
        <v>44318</v>
      </c>
      <c r="E17" s="346">
        <f>D17+1</f>
        <v>44319</v>
      </c>
      <c r="F17" s="346">
        <f t="shared" ref="F17:V17" si="2">E17+1</f>
        <v>44320</v>
      </c>
      <c r="G17" s="346">
        <f t="shared" si="2"/>
        <v>44321</v>
      </c>
      <c r="H17" s="346">
        <f t="shared" si="2"/>
        <v>44322</v>
      </c>
      <c r="I17" s="346">
        <f t="shared" si="2"/>
        <v>44323</v>
      </c>
      <c r="J17" s="346">
        <f t="shared" si="2"/>
        <v>44324</v>
      </c>
      <c r="K17" s="346">
        <f t="shared" si="2"/>
        <v>44325</v>
      </c>
      <c r="L17" s="346">
        <f t="shared" si="2"/>
        <v>44326</v>
      </c>
      <c r="M17" s="346">
        <f t="shared" si="2"/>
        <v>44327</v>
      </c>
      <c r="N17" s="346">
        <f t="shared" si="2"/>
        <v>44328</v>
      </c>
      <c r="O17" s="346">
        <f t="shared" si="2"/>
        <v>44329</v>
      </c>
      <c r="P17" s="346">
        <f t="shared" si="2"/>
        <v>44330</v>
      </c>
      <c r="Q17" s="346">
        <f t="shared" si="2"/>
        <v>44331</v>
      </c>
      <c r="R17" s="346">
        <f t="shared" si="2"/>
        <v>44332</v>
      </c>
      <c r="S17" s="346">
        <f t="shared" si="2"/>
        <v>44333</v>
      </c>
      <c r="T17" s="346">
        <f t="shared" si="2"/>
        <v>44334</v>
      </c>
      <c r="U17" s="346">
        <f t="shared" si="2"/>
        <v>44335</v>
      </c>
      <c r="V17" s="347">
        <f t="shared" si="2"/>
        <v>44336</v>
      </c>
    </row>
    <row r="18" spans="1:34" s="128" customFormat="1" ht="19" thickBot="1">
      <c r="A18" s="133"/>
      <c r="B18" s="179" t="s">
        <v>119</v>
      </c>
      <c r="C18" s="348">
        <f>C17</f>
        <v>44317</v>
      </c>
      <c r="D18" s="348">
        <f t="shared" ref="D18:V18" si="3">D17</f>
        <v>44318</v>
      </c>
      <c r="E18" s="348">
        <f t="shared" si="3"/>
        <v>44319</v>
      </c>
      <c r="F18" s="348">
        <f t="shared" si="3"/>
        <v>44320</v>
      </c>
      <c r="G18" s="348">
        <f t="shared" si="3"/>
        <v>44321</v>
      </c>
      <c r="H18" s="348">
        <f t="shared" si="3"/>
        <v>44322</v>
      </c>
      <c r="I18" s="348">
        <f t="shared" si="3"/>
        <v>44323</v>
      </c>
      <c r="J18" s="348">
        <f t="shared" si="3"/>
        <v>44324</v>
      </c>
      <c r="K18" s="348">
        <f t="shared" si="3"/>
        <v>44325</v>
      </c>
      <c r="L18" s="348">
        <f t="shared" si="3"/>
        <v>44326</v>
      </c>
      <c r="M18" s="348">
        <f t="shared" si="3"/>
        <v>44327</v>
      </c>
      <c r="N18" s="348">
        <f t="shared" si="3"/>
        <v>44328</v>
      </c>
      <c r="O18" s="348">
        <f t="shared" si="3"/>
        <v>44329</v>
      </c>
      <c r="P18" s="348">
        <f t="shared" si="3"/>
        <v>44330</v>
      </c>
      <c r="Q18" s="348">
        <f t="shared" si="3"/>
        <v>44331</v>
      </c>
      <c r="R18" s="348">
        <f t="shared" si="3"/>
        <v>44332</v>
      </c>
      <c r="S18" s="348">
        <f t="shared" si="3"/>
        <v>44333</v>
      </c>
      <c r="T18" s="348">
        <f t="shared" si="3"/>
        <v>44334</v>
      </c>
      <c r="U18" s="348">
        <f t="shared" si="3"/>
        <v>44335</v>
      </c>
      <c r="V18" s="349">
        <f t="shared" si="3"/>
        <v>44336</v>
      </c>
    </row>
    <row r="19" spans="1:34" s="128" customFormat="1" ht="20" thickTop="1">
      <c r="B19" s="148" t="str">
        <f>環境!J5</f>
        <v>食費</v>
      </c>
      <c r="C19" s="217"/>
      <c r="D19" s="355"/>
      <c r="E19" s="168"/>
      <c r="F19" s="149"/>
      <c r="G19" s="149"/>
      <c r="H19" s="149"/>
      <c r="I19" s="149"/>
      <c r="J19" s="149"/>
      <c r="K19" s="356"/>
      <c r="L19" s="173"/>
      <c r="M19" s="150"/>
      <c r="N19" s="150"/>
      <c r="O19" s="150"/>
      <c r="P19" s="150"/>
      <c r="Q19" s="150"/>
      <c r="R19" s="356"/>
      <c r="S19" s="173"/>
      <c r="T19" s="150"/>
      <c r="U19" s="189"/>
      <c r="V19" s="151"/>
    </row>
    <row r="20" spans="1:34" s="128" customFormat="1" ht="19">
      <c r="B20" s="134">
        <f>環境!J6</f>
        <v>0</v>
      </c>
      <c r="C20" s="226"/>
      <c r="D20" s="145"/>
      <c r="E20" s="169"/>
      <c r="F20" s="145"/>
      <c r="G20" s="145"/>
      <c r="H20" s="145"/>
      <c r="I20" s="145"/>
      <c r="J20" s="145"/>
      <c r="K20" s="146"/>
      <c r="L20" s="174"/>
      <c r="M20" s="146"/>
      <c r="N20" s="146"/>
      <c r="O20" s="146"/>
      <c r="P20" s="146"/>
      <c r="Q20" s="146"/>
      <c r="R20" s="146"/>
      <c r="S20" s="174"/>
      <c r="T20" s="146"/>
      <c r="U20" s="190"/>
      <c r="V20" s="147"/>
    </row>
    <row r="21" spans="1:34" s="128" customFormat="1" ht="19">
      <c r="B21" s="148">
        <f>環境!J7</f>
        <v>0</v>
      </c>
      <c r="C21" s="217"/>
      <c r="D21" s="149"/>
      <c r="E21" s="168"/>
      <c r="F21" s="149"/>
      <c r="G21" s="149"/>
      <c r="H21" s="149"/>
      <c r="I21" s="149"/>
      <c r="J21" s="149"/>
      <c r="K21" s="150"/>
      <c r="L21" s="173"/>
      <c r="M21" s="150"/>
      <c r="N21" s="150"/>
      <c r="O21" s="150"/>
      <c r="P21" s="150"/>
      <c r="Q21" s="150"/>
      <c r="R21" s="150"/>
      <c r="S21" s="173"/>
      <c r="T21" s="150"/>
      <c r="U21" s="189"/>
      <c r="V21" s="151"/>
    </row>
    <row r="22" spans="1:34" s="128" customFormat="1" ht="19">
      <c r="B22" s="134">
        <f>環境!J8</f>
        <v>0</v>
      </c>
      <c r="C22" s="226"/>
      <c r="D22" s="145"/>
      <c r="E22" s="169"/>
      <c r="F22" s="145"/>
      <c r="G22" s="145"/>
      <c r="H22" s="145"/>
      <c r="I22" s="145"/>
      <c r="J22" s="145"/>
      <c r="K22" s="146"/>
      <c r="L22" s="174"/>
      <c r="M22" s="146"/>
      <c r="N22" s="146"/>
      <c r="O22" s="146"/>
      <c r="P22" s="146"/>
      <c r="Q22" s="146"/>
      <c r="R22" s="146"/>
      <c r="S22" s="174"/>
      <c r="T22" s="146"/>
      <c r="U22" s="190"/>
      <c r="V22" s="147"/>
    </row>
    <row r="23" spans="1:34" s="128" customFormat="1" ht="19">
      <c r="B23" s="148">
        <f>環境!J9</f>
        <v>0</v>
      </c>
      <c r="C23" s="217"/>
      <c r="D23" s="149"/>
      <c r="E23" s="168"/>
      <c r="F23" s="149"/>
      <c r="G23" s="149"/>
      <c r="H23" s="149"/>
      <c r="I23" s="149"/>
      <c r="J23" s="149"/>
      <c r="K23" s="150"/>
      <c r="L23" s="173"/>
      <c r="M23" s="150"/>
      <c r="N23" s="150"/>
      <c r="O23" s="150"/>
      <c r="P23" s="150"/>
      <c r="Q23" s="150"/>
      <c r="R23" s="150"/>
      <c r="S23" s="173"/>
      <c r="T23" s="150"/>
      <c r="U23" s="189"/>
      <c r="V23" s="151"/>
    </row>
    <row r="24" spans="1:34" s="128" customFormat="1" ht="19">
      <c r="B24" s="134">
        <f>環境!J10</f>
        <v>0</v>
      </c>
      <c r="C24" s="226"/>
      <c r="D24" s="145"/>
      <c r="E24" s="169"/>
      <c r="F24" s="145"/>
      <c r="G24" s="145"/>
      <c r="H24" s="145"/>
      <c r="I24" s="145"/>
      <c r="J24" s="145"/>
      <c r="K24" s="146"/>
      <c r="L24" s="174"/>
      <c r="M24" s="146"/>
      <c r="N24" s="146"/>
      <c r="O24" s="146"/>
      <c r="P24" s="146"/>
      <c r="Q24" s="146"/>
      <c r="R24" s="146"/>
      <c r="S24" s="174"/>
      <c r="T24" s="146"/>
      <c r="U24" s="190"/>
      <c r="V24" s="147"/>
    </row>
    <row r="25" spans="1:34" s="128" customFormat="1" ht="19">
      <c r="B25" s="148">
        <f>環境!J11</f>
        <v>0</v>
      </c>
      <c r="C25" s="217"/>
      <c r="D25" s="149"/>
      <c r="E25" s="168"/>
      <c r="F25" s="149"/>
      <c r="G25" s="149"/>
      <c r="H25" s="149"/>
      <c r="I25" s="149"/>
      <c r="J25" s="149"/>
      <c r="K25" s="150"/>
      <c r="L25" s="173"/>
      <c r="M25" s="150"/>
      <c r="N25" s="150"/>
      <c r="O25" s="150"/>
      <c r="P25" s="150"/>
      <c r="Q25" s="150"/>
      <c r="R25" s="150"/>
      <c r="S25" s="173"/>
      <c r="T25" s="150"/>
      <c r="U25" s="189"/>
      <c r="V25" s="151"/>
    </row>
    <row r="26" spans="1:34" s="128" customFormat="1" ht="19">
      <c r="B26" s="134">
        <f>環境!J12</f>
        <v>0</v>
      </c>
      <c r="C26" s="145"/>
      <c r="D26" s="145"/>
      <c r="E26" s="169"/>
      <c r="F26" s="145"/>
      <c r="G26" s="145"/>
      <c r="H26" s="145"/>
      <c r="I26" s="145"/>
      <c r="J26" s="145"/>
      <c r="K26" s="146"/>
      <c r="L26" s="174"/>
      <c r="M26" s="146"/>
      <c r="N26" s="146"/>
      <c r="O26" s="146"/>
      <c r="P26" s="146"/>
      <c r="Q26" s="146"/>
      <c r="R26" s="146"/>
      <c r="S26" s="174"/>
      <c r="T26" s="146"/>
      <c r="U26" s="190"/>
      <c r="V26" s="147"/>
    </row>
    <row r="27" spans="1:34" s="128" customFormat="1" ht="19">
      <c r="B27" s="148">
        <f>環境!J13</f>
        <v>0</v>
      </c>
      <c r="C27" s="149"/>
      <c r="D27" s="149"/>
      <c r="E27" s="168"/>
      <c r="F27" s="149"/>
      <c r="G27" s="149"/>
      <c r="H27" s="149"/>
      <c r="I27" s="149"/>
      <c r="J27" s="149"/>
      <c r="K27" s="150"/>
      <c r="L27" s="173"/>
      <c r="M27" s="150"/>
      <c r="N27" s="150"/>
      <c r="O27" s="150"/>
      <c r="P27" s="150"/>
      <c r="Q27" s="150"/>
      <c r="R27" s="150"/>
      <c r="S27" s="173"/>
      <c r="T27" s="150"/>
      <c r="U27" s="189"/>
      <c r="V27" s="151"/>
    </row>
    <row r="28" spans="1:34" s="128" customFormat="1" ht="19">
      <c r="B28" s="134">
        <f>環境!J14</f>
        <v>0</v>
      </c>
      <c r="C28" s="145"/>
      <c r="D28" s="145"/>
      <c r="E28" s="169"/>
      <c r="F28" s="145"/>
      <c r="G28" s="145"/>
      <c r="H28" s="145"/>
      <c r="I28" s="145"/>
      <c r="J28" s="145"/>
      <c r="K28" s="146"/>
      <c r="L28" s="174"/>
      <c r="M28" s="146"/>
      <c r="N28" s="146"/>
      <c r="O28" s="146"/>
      <c r="P28" s="146"/>
      <c r="Q28" s="146"/>
      <c r="R28" s="146"/>
      <c r="S28" s="174"/>
      <c r="T28" s="146"/>
      <c r="U28" s="190"/>
      <c r="V28" s="147"/>
    </row>
    <row r="29" spans="1:34" s="128" customFormat="1" ht="19">
      <c r="B29" s="134" t="s">
        <v>94</v>
      </c>
      <c r="C29" s="136"/>
      <c r="D29" s="136"/>
      <c r="E29" s="188"/>
      <c r="F29" s="136"/>
      <c r="G29" s="136"/>
      <c r="H29" s="136"/>
      <c r="I29" s="136"/>
      <c r="J29" s="136"/>
      <c r="K29" s="137"/>
      <c r="L29" s="175"/>
      <c r="M29" s="137"/>
      <c r="N29" s="137"/>
      <c r="O29" s="137"/>
      <c r="P29" s="137"/>
      <c r="Q29" s="137"/>
      <c r="R29" s="137"/>
      <c r="S29" s="175"/>
      <c r="T29" s="137"/>
      <c r="U29" s="191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 t="shared" ref="D30:U30" si="4">SUM(D19:D28)</f>
        <v>0</v>
      </c>
      <c r="E30" s="170">
        <f>SUM(E19:E28)</f>
        <v>0</v>
      </c>
      <c r="F30" s="140">
        <f t="shared" si="4"/>
        <v>0</v>
      </c>
      <c r="G30" s="140">
        <f>SUM(G19:G28)</f>
        <v>0</v>
      </c>
      <c r="H30" s="140">
        <f t="shared" si="4"/>
        <v>0</v>
      </c>
      <c r="I30" s="140">
        <f>SUM(I19:I28)</f>
        <v>0</v>
      </c>
      <c r="J30" s="140">
        <f t="shared" si="4"/>
        <v>0</v>
      </c>
      <c r="K30" s="140">
        <f t="shared" si="4"/>
        <v>0</v>
      </c>
      <c r="L30" s="17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70">
        <f t="shared" si="4"/>
        <v>0</v>
      </c>
      <c r="T30" s="140">
        <f t="shared" si="4"/>
        <v>0</v>
      </c>
      <c r="U30" s="192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6</v>
      </c>
      <c r="D31" s="345">
        <f t="shared" ref="D31:M31" si="5">WEEKDAY(D32)</f>
        <v>7</v>
      </c>
      <c r="E31" s="345">
        <f t="shared" si="5"/>
        <v>1</v>
      </c>
      <c r="F31" s="345">
        <f t="shared" si="5"/>
        <v>2</v>
      </c>
      <c r="G31" s="345">
        <f t="shared" si="5"/>
        <v>3</v>
      </c>
      <c r="H31" s="345">
        <f t="shared" si="5"/>
        <v>4</v>
      </c>
      <c r="I31" s="345">
        <f t="shared" si="5"/>
        <v>5</v>
      </c>
      <c r="J31" s="345">
        <f t="shared" si="5"/>
        <v>6</v>
      </c>
      <c r="K31" s="345">
        <f t="shared" si="5"/>
        <v>7</v>
      </c>
      <c r="L31" s="345">
        <f t="shared" si="5"/>
        <v>1</v>
      </c>
      <c r="M31" s="345">
        <f t="shared" si="5"/>
        <v>2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44337</v>
      </c>
      <c r="D32" s="346">
        <f>C32+1</f>
        <v>44338</v>
      </c>
      <c r="E32" s="346">
        <f t="shared" ref="E32:M32" si="6">D32+1</f>
        <v>44339</v>
      </c>
      <c r="F32" s="346">
        <f t="shared" si="6"/>
        <v>44340</v>
      </c>
      <c r="G32" s="346">
        <f t="shared" si="6"/>
        <v>44341</v>
      </c>
      <c r="H32" s="346">
        <f t="shared" si="6"/>
        <v>44342</v>
      </c>
      <c r="I32" s="346">
        <f t="shared" si="6"/>
        <v>44343</v>
      </c>
      <c r="J32" s="346">
        <f t="shared" si="6"/>
        <v>44344</v>
      </c>
      <c r="K32" s="346">
        <f t="shared" si="6"/>
        <v>44345</v>
      </c>
      <c r="L32" s="346">
        <f t="shared" si="6"/>
        <v>44346</v>
      </c>
      <c r="M32" s="347">
        <f t="shared" si="6"/>
        <v>44347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44337</v>
      </c>
      <c r="D33" s="348">
        <f t="shared" ref="D33:M33" si="7">D32</f>
        <v>44338</v>
      </c>
      <c r="E33" s="348">
        <f t="shared" si="7"/>
        <v>44339</v>
      </c>
      <c r="F33" s="348">
        <f t="shared" si="7"/>
        <v>44340</v>
      </c>
      <c r="G33" s="348">
        <f t="shared" si="7"/>
        <v>44341</v>
      </c>
      <c r="H33" s="348">
        <f t="shared" si="7"/>
        <v>44342</v>
      </c>
      <c r="I33" s="348">
        <f t="shared" si="7"/>
        <v>44343</v>
      </c>
      <c r="J33" s="348">
        <f t="shared" si="7"/>
        <v>44344</v>
      </c>
      <c r="K33" s="348">
        <f t="shared" si="7"/>
        <v>44345</v>
      </c>
      <c r="L33" s="348">
        <f t="shared" si="7"/>
        <v>44346</v>
      </c>
      <c r="M33" s="349">
        <f t="shared" si="7"/>
        <v>44347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149"/>
      <c r="D34" s="149"/>
      <c r="E34" s="355"/>
      <c r="F34" s="168"/>
      <c r="G34" s="149"/>
      <c r="H34" s="149"/>
      <c r="I34" s="149"/>
      <c r="J34" s="149"/>
      <c r="K34" s="150"/>
      <c r="L34" s="356"/>
      <c r="M34" s="194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69"/>
      <c r="G35" s="145"/>
      <c r="H35" s="145"/>
      <c r="I35" s="145"/>
      <c r="J35" s="145"/>
      <c r="K35" s="146"/>
      <c r="L35" s="146"/>
      <c r="M35" s="193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49"/>
      <c r="E36" s="149"/>
      <c r="F36" s="168"/>
      <c r="G36" s="149"/>
      <c r="H36" s="149"/>
      <c r="I36" s="149"/>
      <c r="J36" s="149"/>
      <c r="K36" s="150"/>
      <c r="L36" s="150"/>
      <c r="M36" s="194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45"/>
      <c r="E37" s="145"/>
      <c r="F37" s="169"/>
      <c r="G37" s="145"/>
      <c r="H37" s="145"/>
      <c r="I37" s="145"/>
      <c r="J37" s="145"/>
      <c r="K37" s="146"/>
      <c r="L37" s="146"/>
      <c r="M37" s="193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49"/>
      <c r="E38" s="149"/>
      <c r="F38" s="168"/>
      <c r="G38" s="149"/>
      <c r="H38" s="149"/>
      <c r="I38" s="149"/>
      <c r="J38" s="149"/>
      <c r="K38" s="150"/>
      <c r="L38" s="150"/>
      <c r="M38" s="194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69"/>
      <c r="G39" s="145"/>
      <c r="H39" s="145"/>
      <c r="I39" s="145"/>
      <c r="J39" s="145"/>
      <c r="K39" s="146"/>
      <c r="L39" s="146"/>
      <c r="M39" s="193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68"/>
      <c r="G40" s="149"/>
      <c r="H40" s="149"/>
      <c r="I40" s="149"/>
      <c r="J40" s="149"/>
      <c r="K40" s="150"/>
      <c r="L40" s="150"/>
      <c r="M40" s="194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45"/>
      <c r="E41" s="145"/>
      <c r="F41" s="169"/>
      <c r="G41" s="145"/>
      <c r="H41" s="145"/>
      <c r="I41" s="145"/>
      <c r="J41" s="145"/>
      <c r="K41" s="146"/>
      <c r="L41" s="146"/>
      <c r="M41" s="193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68"/>
      <c r="G42" s="149"/>
      <c r="H42" s="149"/>
      <c r="I42" s="149"/>
      <c r="J42" s="149"/>
      <c r="K42" s="150"/>
      <c r="L42" s="150"/>
      <c r="M42" s="194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69"/>
      <c r="G43" s="145"/>
      <c r="H43" s="145"/>
      <c r="I43" s="145"/>
      <c r="J43" s="145"/>
      <c r="K43" s="146"/>
      <c r="L43" s="146"/>
      <c r="M43" s="193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1"/>
      <c r="G44" s="272"/>
      <c r="H44" s="272"/>
      <c r="I44" s="272"/>
      <c r="J44" s="272"/>
      <c r="K44" s="276"/>
      <c r="L44" s="276"/>
      <c r="M44" s="278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 t="shared" ref="C45:L45" si="14">SUM(C34:C43)</f>
        <v>0</v>
      </c>
      <c r="D45" s="140">
        <f>SUM(D34:D43)</f>
        <v>0</v>
      </c>
      <c r="E45" s="140">
        <f t="shared" si="14"/>
        <v>0</v>
      </c>
      <c r="F45" s="170">
        <f t="shared" si="14"/>
        <v>0</v>
      </c>
      <c r="G45" s="140">
        <f t="shared" si="14"/>
        <v>0</v>
      </c>
      <c r="H45" s="140">
        <f>SUM(H34:H43)</f>
        <v>0</v>
      </c>
      <c r="I45" s="140">
        <f t="shared" si="14"/>
        <v>0</v>
      </c>
      <c r="J45" s="140">
        <f>SUM(J34:J43)</f>
        <v>0</v>
      </c>
      <c r="K45" s="140">
        <f t="shared" si="14"/>
        <v>0</v>
      </c>
      <c r="L45" s="140">
        <f t="shared" si="14"/>
        <v>0</v>
      </c>
      <c r="M45" s="204">
        <f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5">SUM(S34:S43)</f>
        <v>0</v>
      </c>
      <c r="T45" s="255">
        <f t="shared" si="15"/>
        <v>0</v>
      </c>
      <c r="U45" s="255">
        <f t="shared" si="15"/>
        <v>0</v>
      </c>
      <c r="V45" s="256">
        <f t="shared" si="15"/>
        <v>0</v>
      </c>
    </row>
    <row r="46" spans="2:22" ht="19" thickTop="1"/>
  </sheetData>
  <sheetProtection formatCells="0" formatColumns="0" formatRows="0" insertHyperlinks="0" sort="0" autoFilter="0" pivotTables="0"/>
  <mergeCells count="15"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7:V7"/>
    <mergeCell ref="T9:V9"/>
    <mergeCell ref="T10:V10"/>
    <mergeCell ref="T11:V11"/>
    <mergeCell ref="T12:V12"/>
    <mergeCell ref="T13:V13"/>
  </mergeCells>
  <phoneticPr fontId="1"/>
  <conditionalFormatting sqref="K15 J19:J20 J29">
    <cfRule type="expression" dxfId="330" priority="41">
      <formula>#REF!="浪費"</formula>
    </cfRule>
    <cfRule type="expression" dxfId="329" priority="42">
      <formula>#REF!="投資"</formula>
    </cfRule>
    <cfRule type="expression" dxfId="328" priority="43">
      <formula>#REF!="不明"</formula>
    </cfRule>
  </conditionalFormatting>
  <conditionalFormatting sqref="J15 I19:I20 I29 J46:J137">
    <cfRule type="expression" dxfId="327" priority="38">
      <formula>#REF!="浪費"</formula>
    </cfRule>
    <cfRule type="expression" dxfId="326" priority="39">
      <formula>#REF!="投資"</formula>
    </cfRule>
    <cfRule type="expression" dxfId="325" priority="40">
      <formula>#REF!="不明"</formula>
    </cfRule>
  </conditionalFormatting>
  <conditionalFormatting sqref="C30:P30 T30:V30 C45:M45">
    <cfRule type="cellIs" dxfId="324" priority="36" operator="equal">
      <formula>0</formula>
    </cfRule>
  </conditionalFormatting>
  <conditionalFormatting sqref="Q30:S30">
    <cfRule type="cellIs" dxfId="323" priority="34" operator="equal">
      <formula>0</formula>
    </cfRule>
  </conditionalFormatting>
  <conditionalFormatting sqref="J21:J28">
    <cfRule type="expression" dxfId="322" priority="30">
      <formula>#REF!="浪費"</formula>
    </cfRule>
    <cfRule type="expression" dxfId="321" priority="31">
      <formula>#REF!="投資"</formula>
    </cfRule>
    <cfRule type="expression" dxfId="320" priority="32">
      <formula>#REF!="不明"</formula>
    </cfRule>
  </conditionalFormatting>
  <conditionalFormatting sqref="I21:I28">
    <cfRule type="expression" dxfId="319" priority="27">
      <formula>#REF!="浪費"</formula>
    </cfRule>
    <cfRule type="expression" dxfId="318" priority="28">
      <formula>#REF!="投資"</formula>
    </cfRule>
    <cfRule type="expression" dxfId="317" priority="29">
      <formula>#REF!="不明"</formula>
    </cfRule>
  </conditionalFormatting>
  <conditionalFormatting sqref="J34:J43">
    <cfRule type="expression" dxfId="316" priority="24">
      <formula>#REF!="浪費"</formula>
    </cfRule>
    <cfRule type="expression" dxfId="315" priority="25">
      <formula>#REF!="投資"</formula>
    </cfRule>
    <cfRule type="expression" dxfId="314" priority="26">
      <formula>#REF!="不明"</formula>
    </cfRule>
  </conditionalFormatting>
  <conditionalFormatting sqref="I34:I43">
    <cfRule type="expression" dxfId="313" priority="21">
      <formula>#REF!="浪費"</formula>
    </cfRule>
    <cfRule type="expression" dxfId="312" priority="22">
      <formula>#REF!="投資"</formula>
    </cfRule>
    <cfRule type="expression" dxfId="311" priority="23">
      <formula>#REF!="不明"</formula>
    </cfRule>
  </conditionalFormatting>
  <conditionalFormatting sqref="J44">
    <cfRule type="expression" dxfId="310" priority="18">
      <formula>#REF!="浪費"</formula>
    </cfRule>
    <cfRule type="expression" dxfId="309" priority="19">
      <formula>#REF!="投資"</formula>
    </cfRule>
    <cfRule type="expression" dxfId="308" priority="20">
      <formula>#REF!="不明"</formula>
    </cfRule>
  </conditionalFormatting>
  <conditionalFormatting sqref="I44">
    <cfRule type="expression" dxfId="307" priority="15">
      <formula>#REF!="浪費"</formula>
    </cfRule>
    <cfRule type="expression" dxfId="306" priority="16">
      <formula>#REF!="投資"</formula>
    </cfRule>
    <cfRule type="expression" dxfId="305" priority="17">
      <formula>#REF!="不明"</formula>
    </cfRule>
  </conditionalFormatting>
  <conditionalFormatting sqref="C30:V30 C45:M45">
    <cfRule type="cellIs" dxfId="304" priority="13" operator="equal">
      <formula>0</formula>
    </cfRule>
  </conditionalFormatting>
  <conditionalFormatting sqref="E14 H14 J14 L14 N14 Q14 T3:V3 T7:V7 T10:V10 T13:V13">
    <cfRule type="cellIs" dxfId="303" priority="12" operator="equal">
      <formula>0</formula>
    </cfRule>
  </conditionalFormatting>
  <conditionalFormatting sqref="C17:V18">
    <cfRule type="expression" dxfId="302" priority="9">
      <formula>C$16=1</formula>
    </cfRule>
    <cfRule type="expression" dxfId="301" priority="10">
      <formula>C$16=7</formula>
    </cfRule>
    <cfRule type="expression" dxfId="300" priority="11">
      <formula>COUNTIF(祝日,C$17)=1</formula>
    </cfRule>
  </conditionalFormatting>
  <conditionalFormatting sqref="C32:M33">
    <cfRule type="expression" dxfId="299" priority="6">
      <formula>C$31=7</formula>
    </cfRule>
    <cfRule type="expression" dxfId="298" priority="7">
      <formula>C$31=1</formula>
    </cfRule>
    <cfRule type="expression" dxfId="297" priority="8">
      <formula>COUNTIF(祝日,C$32)=1</formula>
    </cfRule>
  </conditionalFormatting>
  <conditionalFormatting sqref="R4:R14">
    <cfRule type="cellIs" dxfId="296" priority="3" operator="equal">
      <formula>0</formula>
    </cfRule>
  </conditionalFormatting>
  <conditionalFormatting sqref="Q44:V45">
    <cfRule type="cellIs" dxfId="295" priority="2" operator="equal">
      <formula>0</formula>
    </cfRule>
  </conditionalFormatting>
  <conditionalFormatting sqref="Q34:V43">
    <cfRule type="cellIs" dxfId="294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C06-2BC3-4445-8CEB-796B3E48F32B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3.6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7" width="9.33203125" style="117" customWidth="1"/>
    <col min="8" max="8" width="10.5" style="117" bestFit="1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特別費!N36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6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3</v>
      </c>
      <c r="D16" s="345">
        <f t="shared" ref="D16:V16" si="1">WEEKDAY(D17)</f>
        <v>4</v>
      </c>
      <c r="E16" s="345">
        <f t="shared" si="1"/>
        <v>5</v>
      </c>
      <c r="F16" s="345">
        <f t="shared" si="1"/>
        <v>6</v>
      </c>
      <c r="G16" s="345">
        <f t="shared" si="1"/>
        <v>7</v>
      </c>
      <c r="H16" s="345">
        <f t="shared" si="1"/>
        <v>1</v>
      </c>
      <c r="I16" s="345">
        <f t="shared" si="1"/>
        <v>2</v>
      </c>
      <c r="J16" s="345">
        <f t="shared" si="1"/>
        <v>3</v>
      </c>
      <c r="K16" s="345">
        <f t="shared" si="1"/>
        <v>4</v>
      </c>
      <c r="L16" s="345">
        <f t="shared" si="1"/>
        <v>5</v>
      </c>
      <c r="M16" s="345">
        <f t="shared" si="1"/>
        <v>6</v>
      </c>
      <c r="N16" s="345">
        <f t="shared" si="1"/>
        <v>7</v>
      </c>
      <c r="O16" s="345">
        <f t="shared" si="1"/>
        <v>1</v>
      </c>
      <c r="P16" s="345">
        <f t="shared" si="1"/>
        <v>2</v>
      </c>
      <c r="Q16" s="345">
        <f t="shared" si="1"/>
        <v>3</v>
      </c>
      <c r="R16" s="345">
        <f t="shared" si="1"/>
        <v>4</v>
      </c>
      <c r="S16" s="345">
        <f t="shared" si="1"/>
        <v>5</v>
      </c>
      <c r="T16" s="345">
        <f t="shared" si="1"/>
        <v>6</v>
      </c>
      <c r="U16" s="345">
        <f t="shared" si="1"/>
        <v>7</v>
      </c>
      <c r="V16" s="345">
        <f t="shared" si="1"/>
        <v>1</v>
      </c>
    </row>
    <row r="17" spans="1:34" s="128" customFormat="1" ht="22" thickTop="1">
      <c r="A17" s="133"/>
      <c r="B17" s="183" t="s">
        <v>127</v>
      </c>
      <c r="C17" s="346">
        <f>DATE(B14,C14,環境!L5)</f>
        <v>44348</v>
      </c>
      <c r="D17" s="346">
        <f>C17+1</f>
        <v>44349</v>
      </c>
      <c r="E17" s="346">
        <f>D17+1</f>
        <v>44350</v>
      </c>
      <c r="F17" s="346">
        <f t="shared" ref="F17:V17" si="2">E17+1</f>
        <v>44351</v>
      </c>
      <c r="G17" s="346">
        <f t="shared" si="2"/>
        <v>44352</v>
      </c>
      <c r="H17" s="346">
        <f t="shared" si="2"/>
        <v>44353</v>
      </c>
      <c r="I17" s="346">
        <f t="shared" si="2"/>
        <v>44354</v>
      </c>
      <c r="J17" s="346">
        <f t="shared" si="2"/>
        <v>44355</v>
      </c>
      <c r="K17" s="346">
        <f t="shared" si="2"/>
        <v>44356</v>
      </c>
      <c r="L17" s="346">
        <f t="shared" si="2"/>
        <v>44357</v>
      </c>
      <c r="M17" s="346">
        <f t="shared" si="2"/>
        <v>44358</v>
      </c>
      <c r="N17" s="346">
        <f t="shared" si="2"/>
        <v>44359</v>
      </c>
      <c r="O17" s="346">
        <f t="shared" si="2"/>
        <v>44360</v>
      </c>
      <c r="P17" s="346">
        <f t="shared" si="2"/>
        <v>44361</v>
      </c>
      <c r="Q17" s="346">
        <f t="shared" si="2"/>
        <v>44362</v>
      </c>
      <c r="R17" s="346">
        <f t="shared" si="2"/>
        <v>44363</v>
      </c>
      <c r="S17" s="346">
        <f t="shared" si="2"/>
        <v>44364</v>
      </c>
      <c r="T17" s="346">
        <f t="shared" si="2"/>
        <v>44365</v>
      </c>
      <c r="U17" s="346">
        <f t="shared" si="2"/>
        <v>44366</v>
      </c>
      <c r="V17" s="347">
        <f t="shared" si="2"/>
        <v>44367</v>
      </c>
    </row>
    <row r="18" spans="1:34" s="128" customFormat="1" ht="19" thickBot="1">
      <c r="A18" s="133"/>
      <c r="B18" s="179" t="s">
        <v>119</v>
      </c>
      <c r="C18" s="348">
        <f>C17</f>
        <v>44348</v>
      </c>
      <c r="D18" s="348">
        <f t="shared" ref="D18:V18" si="3">D17</f>
        <v>44349</v>
      </c>
      <c r="E18" s="348">
        <f t="shared" si="3"/>
        <v>44350</v>
      </c>
      <c r="F18" s="348">
        <f t="shared" si="3"/>
        <v>44351</v>
      </c>
      <c r="G18" s="348">
        <f t="shared" si="3"/>
        <v>44352</v>
      </c>
      <c r="H18" s="348">
        <f t="shared" si="3"/>
        <v>44353</v>
      </c>
      <c r="I18" s="348">
        <f t="shared" si="3"/>
        <v>44354</v>
      </c>
      <c r="J18" s="348">
        <f t="shared" si="3"/>
        <v>44355</v>
      </c>
      <c r="K18" s="348">
        <f t="shared" si="3"/>
        <v>44356</v>
      </c>
      <c r="L18" s="348">
        <f t="shared" si="3"/>
        <v>44357</v>
      </c>
      <c r="M18" s="348">
        <f t="shared" si="3"/>
        <v>44358</v>
      </c>
      <c r="N18" s="348">
        <f t="shared" si="3"/>
        <v>44359</v>
      </c>
      <c r="O18" s="348">
        <f t="shared" si="3"/>
        <v>44360</v>
      </c>
      <c r="P18" s="348">
        <f t="shared" si="3"/>
        <v>44361</v>
      </c>
      <c r="Q18" s="348">
        <f t="shared" si="3"/>
        <v>44362</v>
      </c>
      <c r="R18" s="348">
        <f t="shared" si="3"/>
        <v>44363</v>
      </c>
      <c r="S18" s="348">
        <f t="shared" si="3"/>
        <v>44364</v>
      </c>
      <c r="T18" s="348">
        <f t="shared" si="3"/>
        <v>44365</v>
      </c>
      <c r="U18" s="348">
        <f t="shared" si="3"/>
        <v>44366</v>
      </c>
      <c r="V18" s="349">
        <f t="shared" si="3"/>
        <v>44367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149"/>
      <c r="G19" s="149"/>
      <c r="H19" s="355"/>
      <c r="I19" s="168"/>
      <c r="J19" s="149"/>
      <c r="K19" s="149"/>
      <c r="L19" s="150"/>
      <c r="M19" s="150"/>
      <c r="N19" s="150"/>
      <c r="O19" s="356"/>
      <c r="P19" s="173"/>
      <c r="Q19" s="150"/>
      <c r="R19" s="150"/>
      <c r="S19" s="150"/>
      <c r="T19" s="150"/>
      <c r="U19" s="150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45"/>
      <c r="H20" s="145"/>
      <c r="I20" s="169"/>
      <c r="J20" s="145"/>
      <c r="K20" s="145"/>
      <c r="L20" s="146"/>
      <c r="M20" s="146"/>
      <c r="N20" s="146"/>
      <c r="O20" s="146"/>
      <c r="P20" s="174"/>
      <c r="Q20" s="146"/>
      <c r="R20" s="146"/>
      <c r="S20" s="146"/>
      <c r="T20" s="146"/>
      <c r="U20" s="146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49"/>
      <c r="H21" s="149"/>
      <c r="I21" s="168"/>
      <c r="J21" s="149"/>
      <c r="K21" s="149"/>
      <c r="L21" s="150"/>
      <c r="M21" s="150"/>
      <c r="N21" s="150"/>
      <c r="O21" s="150"/>
      <c r="P21" s="173"/>
      <c r="Q21" s="150"/>
      <c r="R21" s="150"/>
      <c r="S21" s="150"/>
      <c r="T21" s="150"/>
      <c r="U21" s="150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45"/>
      <c r="H22" s="145"/>
      <c r="I22" s="169"/>
      <c r="J22" s="145"/>
      <c r="K22" s="145"/>
      <c r="L22" s="146"/>
      <c r="M22" s="146"/>
      <c r="N22" s="146"/>
      <c r="O22" s="146"/>
      <c r="P22" s="174"/>
      <c r="Q22" s="146"/>
      <c r="R22" s="146"/>
      <c r="S22" s="146"/>
      <c r="T22" s="146"/>
      <c r="U22" s="146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49"/>
      <c r="H23" s="149"/>
      <c r="I23" s="168"/>
      <c r="J23" s="149"/>
      <c r="K23" s="149"/>
      <c r="L23" s="150"/>
      <c r="M23" s="150"/>
      <c r="N23" s="150"/>
      <c r="O23" s="150"/>
      <c r="P23" s="173"/>
      <c r="Q23" s="150"/>
      <c r="R23" s="150"/>
      <c r="S23" s="150"/>
      <c r="T23" s="150"/>
      <c r="U23" s="150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45"/>
      <c r="H24" s="145"/>
      <c r="I24" s="169"/>
      <c r="J24" s="145"/>
      <c r="K24" s="145"/>
      <c r="L24" s="146"/>
      <c r="M24" s="146"/>
      <c r="N24" s="146"/>
      <c r="O24" s="146"/>
      <c r="P24" s="174"/>
      <c r="Q24" s="146"/>
      <c r="R24" s="146"/>
      <c r="S24" s="146"/>
      <c r="T24" s="146"/>
      <c r="U24" s="146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49"/>
      <c r="H25" s="149"/>
      <c r="I25" s="168"/>
      <c r="J25" s="149"/>
      <c r="K25" s="149"/>
      <c r="L25" s="150"/>
      <c r="M25" s="150"/>
      <c r="N25" s="150"/>
      <c r="O25" s="150"/>
      <c r="P25" s="173"/>
      <c r="Q25" s="150"/>
      <c r="R25" s="150"/>
      <c r="S25" s="150"/>
      <c r="T25" s="150"/>
      <c r="U25" s="150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45"/>
      <c r="H26" s="145"/>
      <c r="I26" s="169"/>
      <c r="J26" s="145"/>
      <c r="K26" s="145"/>
      <c r="L26" s="146"/>
      <c r="M26" s="146"/>
      <c r="N26" s="146"/>
      <c r="O26" s="146"/>
      <c r="P26" s="174"/>
      <c r="Q26" s="146"/>
      <c r="R26" s="146"/>
      <c r="S26" s="146"/>
      <c r="T26" s="146"/>
      <c r="U26" s="146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49"/>
      <c r="H27" s="149"/>
      <c r="I27" s="168"/>
      <c r="J27" s="149"/>
      <c r="K27" s="149"/>
      <c r="L27" s="150"/>
      <c r="M27" s="150"/>
      <c r="N27" s="150"/>
      <c r="O27" s="150"/>
      <c r="P27" s="173"/>
      <c r="Q27" s="150"/>
      <c r="R27" s="150"/>
      <c r="S27" s="150"/>
      <c r="T27" s="150"/>
      <c r="U27" s="150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45"/>
      <c r="H28" s="145"/>
      <c r="I28" s="169"/>
      <c r="J28" s="145"/>
      <c r="K28" s="145"/>
      <c r="L28" s="146"/>
      <c r="M28" s="146"/>
      <c r="N28" s="146"/>
      <c r="O28" s="146"/>
      <c r="P28" s="174"/>
      <c r="Q28" s="146"/>
      <c r="R28" s="146"/>
      <c r="S28" s="146"/>
      <c r="T28" s="146"/>
      <c r="U28" s="146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36"/>
      <c r="H29" s="136"/>
      <c r="I29" s="188"/>
      <c r="J29" s="136"/>
      <c r="K29" s="136"/>
      <c r="L29" s="137"/>
      <c r="M29" s="137"/>
      <c r="N29" s="137"/>
      <c r="O29" s="137"/>
      <c r="P29" s="175"/>
      <c r="Q29" s="137"/>
      <c r="R29" s="137"/>
      <c r="S29" s="137"/>
      <c r="T29" s="137"/>
      <c r="U29" s="137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40">
        <f t="shared" si="4"/>
        <v>0</v>
      </c>
      <c r="H30" s="140">
        <f>SUM(H19:H28)</f>
        <v>0</v>
      </c>
      <c r="I30" s="17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40">
        <f t="shared" si="4"/>
        <v>0</v>
      </c>
      <c r="O30" s="140">
        <f t="shared" si="4"/>
        <v>0</v>
      </c>
      <c r="P30" s="17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4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2</v>
      </c>
      <c r="D31" s="345">
        <f t="shared" ref="D31:M31" si="5">WEEKDAY(D32)</f>
        <v>3</v>
      </c>
      <c r="E31" s="345">
        <f t="shared" si="5"/>
        <v>4</v>
      </c>
      <c r="F31" s="345">
        <f t="shared" si="5"/>
        <v>5</v>
      </c>
      <c r="G31" s="345">
        <f t="shared" si="5"/>
        <v>6</v>
      </c>
      <c r="H31" s="345">
        <f t="shared" si="5"/>
        <v>7</v>
      </c>
      <c r="I31" s="345">
        <f t="shared" si="5"/>
        <v>1</v>
      </c>
      <c r="J31" s="345">
        <f t="shared" si="5"/>
        <v>2</v>
      </c>
      <c r="K31" s="345">
        <f t="shared" si="5"/>
        <v>3</v>
      </c>
      <c r="L31" s="345">
        <f t="shared" si="5"/>
        <v>4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44368</v>
      </c>
      <c r="D32" s="346">
        <f>C32+1</f>
        <v>44369</v>
      </c>
      <c r="E32" s="346">
        <f t="shared" ref="E32:L32" si="6">D32+1</f>
        <v>44370</v>
      </c>
      <c r="F32" s="346">
        <f t="shared" si="6"/>
        <v>44371</v>
      </c>
      <c r="G32" s="346">
        <f t="shared" si="6"/>
        <v>44372</v>
      </c>
      <c r="H32" s="346">
        <f t="shared" si="6"/>
        <v>44373</v>
      </c>
      <c r="I32" s="346">
        <f t="shared" si="6"/>
        <v>44374</v>
      </c>
      <c r="J32" s="346">
        <f t="shared" si="6"/>
        <v>44375</v>
      </c>
      <c r="K32" s="346">
        <f t="shared" si="6"/>
        <v>44376</v>
      </c>
      <c r="L32" s="346">
        <f t="shared" si="6"/>
        <v>44377</v>
      </c>
      <c r="M32" s="347"/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customHeight="1" thickBot="1">
      <c r="B33" s="196" t="s">
        <v>119</v>
      </c>
      <c r="C33" s="348">
        <f>C32</f>
        <v>44368</v>
      </c>
      <c r="D33" s="348">
        <f t="shared" ref="D33:L33" si="7">D32</f>
        <v>44369</v>
      </c>
      <c r="E33" s="348">
        <f t="shared" si="7"/>
        <v>44370</v>
      </c>
      <c r="F33" s="348">
        <f t="shared" si="7"/>
        <v>44371</v>
      </c>
      <c r="G33" s="348">
        <f t="shared" si="7"/>
        <v>44372</v>
      </c>
      <c r="H33" s="348">
        <f t="shared" si="7"/>
        <v>44373</v>
      </c>
      <c r="I33" s="348">
        <f t="shared" si="7"/>
        <v>44374</v>
      </c>
      <c r="J33" s="348">
        <f t="shared" si="7"/>
        <v>44375</v>
      </c>
      <c r="K33" s="348">
        <f t="shared" si="7"/>
        <v>44376</v>
      </c>
      <c r="L33" s="348">
        <f t="shared" si="7"/>
        <v>44377</v>
      </c>
      <c r="M33" s="349"/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DAY(K32)&amp;"-"&amp;DAY(L32)&amp;"日"</f>
        <v>29-30日</v>
      </c>
      <c r="V33" s="184" t="str">
        <f>DAY(C17)&amp;"-"&amp;DAY(L32)&amp;"日"</f>
        <v>1-30日</v>
      </c>
    </row>
    <row r="34" spans="2:22" ht="20" thickTop="1">
      <c r="B34" s="148" t="str">
        <f>環境!J5</f>
        <v>食費</v>
      </c>
      <c r="C34" s="149"/>
      <c r="D34" s="149"/>
      <c r="E34" s="149"/>
      <c r="F34" s="149"/>
      <c r="G34" s="149"/>
      <c r="H34" s="149"/>
      <c r="I34" s="355"/>
      <c r="J34" s="168"/>
      <c r="K34" s="149"/>
      <c r="L34" s="356"/>
      <c r="M34" s="36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SUM(K34:L34)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45"/>
      <c r="H35" s="145"/>
      <c r="I35" s="145"/>
      <c r="J35" s="169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 t="shared" ref="T35:T43" si="11">SUM(D35:J35)</f>
        <v>0</v>
      </c>
      <c r="U35" s="145">
        <f t="shared" ref="U35:U43" si="12">SUM(K35:L35)</f>
        <v>0</v>
      </c>
      <c r="V35" s="153">
        <f t="shared" ref="V35:V43" si="13"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49"/>
      <c r="H36" s="149"/>
      <c r="I36" s="149"/>
      <c r="J36" s="168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si="11"/>
        <v>0</v>
      </c>
      <c r="U36" s="135">
        <f t="shared" si="12"/>
        <v>0</v>
      </c>
      <c r="V36" s="152">
        <f t="shared" si="13"/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45"/>
      <c r="H37" s="145"/>
      <c r="I37" s="145"/>
      <c r="J37" s="169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145">
        <f t="shared" si="12"/>
        <v>0</v>
      </c>
      <c r="V37" s="153">
        <f t="shared" si="13"/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49"/>
      <c r="H38" s="149"/>
      <c r="I38" s="149"/>
      <c r="J38" s="168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35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45"/>
      <c r="H39" s="145"/>
      <c r="I39" s="145"/>
      <c r="J39" s="169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145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49"/>
      <c r="H40" s="149"/>
      <c r="I40" s="149"/>
      <c r="J40" s="168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35">
        <f t="shared" si="12"/>
        <v>0</v>
      </c>
      <c r="V40" s="152">
        <f t="shared" si="13"/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45"/>
      <c r="H41" s="145"/>
      <c r="I41" s="145"/>
      <c r="J41" s="169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145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49"/>
      <c r="H42" s="149"/>
      <c r="I42" s="149"/>
      <c r="J42" s="168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35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45"/>
      <c r="H43" s="145"/>
      <c r="I43" s="145"/>
      <c r="J43" s="169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145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2"/>
      <c r="H44" s="272"/>
      <c r="I44" s="272"/>
      <c r="J44" s="271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40">
        <f t="shared" si="14"/>
        <v>0</v>
      </c>
      <c r="I45" s="140">
        <f>SUM(I34:I43)</f>
        <v>0</v>
      </c>
      <c r="J45" s="170">
        <f t="shared" si="14"/>
        <v>0</v>
      </c>
      <c r="K45" s="140">
        <f>SUM(K34:K43)</f>
        <v>0</v>
      </c>
      <c r="L45" s="140">
        <f t="shared" si="14"/>
        <v>0</v>
      </c>
      <c r="M45" s="141">
        <f t="shared" ref="M45" si="15"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6">SUM(S34:S43)</f>
        <v>0</v>
      </c>
      <c r="T45" s="255">
        <f t="shared" si="16"/>
        <v>0</v>
      </c>
      <c r="U45" s="255">
        <f t="shared" si="16"/>
        <v>0</v>
      </c>
      <c r="V45" s="256">
        <f t="shared" si="16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T13:V13"/>
    <mergeCell ref="P2:R2"/>
    <mergeCell ref="T2:V2"/>
    <mergeCell ref="T3:V3"/>
    <mergeCell ref="T6:V6"/>
    <mergeCell ref="T7:V7"/>
    <mergeCell ref="M2:N2"/>
    <mergeCell ref="T9:V9"/>
    <mergeCell ref="T10:V10"/>
    <mergeCell ref="T11:V11"/>
    <mergeCell ref="T12:V12"/>
  </mergeCells>
  <phoneticPr fontId="1"/>
  <conditionalFormatting sqref="K15 K19:K20 K29">
    <cfRule type="expression" dxfId="293" priority="39">
      <formula>#REF!="浪費"</formula>
    </cfRule>
    <cfRule type="expression" dxfId="292" priority="40">
      <formula>#REF!="投資"</formula>
    </cfRule>
    <cfRule type="expression" dxfId="291" priority="41">
      <formula>#REF!="不明"</formula>
    </cfRule>
  </conditionalFormatting>
  <conditionalFormatting sqref="J15 J19:J20 J29 J46:J137">
    <cfRule type="expression" dxfId="290" priority="36">
      <formula>#REF!="浪費"</formula>
    </cfRule>
    <cfRule type="expression" dxfId="289" priority="37">
      <formula>#REF!="投資"</formula>
    </cfRule>
    <cfRule type="expression" dxfId="288" priority="38">
      <formula>#REF!="不明"</formula>
    </cfRule>
  </conditionalFormatting>
  <conditionalFormatting sqref="C30">
    <cfRule type="cellIs" dxfId="287" priority="35" operator="equal">
      <formula>0</formula>
    </cfRule>
  </conditionalFormatting>
  <conditionalFormatting sqref="C30:Q30">
    <cfRule type="cellIs" dxfId="286" priority="34" operator="equal">
      <formula>0</formula>
    </cfRule>
  </conditionalFormatting>
  <conditionalFormatting sqref="C45:M45">
    <cfRule type="cellIs" dxfId="285" priority="33" operator="equal">
      <formula>0</formula>
    </cfRule>
  </conditionalFormatting>
  <conditionalFormatting sqref="R30:T30">
    <cfRule type="cellIs" dxfId="284" priority="32" operator="equal">
      <formula>0</formula>
    </cfRule>
  </conditionalFormatting>
  <conditionalFormatting sqref="U30:V30">
    <cfRule type="cellIs" dxfId="283" priority="31" operator="equal">
      <formula>0</formula>
    </cfRule>
  </conditionalFormatting>
  <conditionalFormatting sqref="K21:K28">
    <cfRule type="expression" dxfId="282" priority="28">
      <formula>#REF!="浪費"</formula>
    </cfRule>
    <cfRule type="expression" dxfId="281" priority="29">
      <formula>#REF!="投資"</formula>
    </cfRule>
    <cfRule type="expression" dxfId="280" priority="30">
      <formula>#REF!="不明"</formula>
    </cfRule>
  </conditionalFormatting>
  <conditionalFormatting sqref="J21:J28">
    <cfRule type="expression" dxfId="279" priority="25">
      <formula>#REF!="浪費"</formula>
    </cfRule>
    <cfRule type="expression" dxfId="278" priority="26">
      <formula>#REF!="投資"</formula>
    </cfRule>
    <cfRule type="expression" dxfId="277" priority="27">
      <formula>#REF!="不明"</formula>
    </cfRule>
  </conditionalFormatting>
  <conditionalFormatting sqref="K34:K43">
    <cfRule type="expression" dxfId="276" priority="22">
      <formula>#REF!="浪費"</formula>
    </cfRule>
    <cfRule type="expression" dxfId="275" priority="23">
      <formula>#REF!="投資"</formula>
    </cfRule>
    <cfRule type="expression" dxfId="274" priority="24">
      <formula>#REF!="不明"</formula>
    </cfRule>
  </conditionalFormatting>
  <conditionalFormatting sqref="J34:J43">
    <cfRule type="expression" dxfId="273" priority="19">
      <formula>#REF!="浪費"</formula>
    </cfRule>
    <cfRule type="expression" dxfId="272" priority="20">
      <formula>#REF!="投資"</formula>
    </cfRule>
    <cfRule type="expression" dxfId="271" priority="21">
      <formula>#REF!="不明"</formula>
    </cfRule>
  </conditionalFormatting>
  <conditionalFormatting sqref="K44">
    <cfRule type="expression" dxfId="270" priority="16">
      <formula>#REF!="浪費"</formula>
    </cfRule>
    <cfRule type="expression" dxfId="269" priority="17">
      <formula>#REF!="投資"</formula>
    </cfRule>
    <cfRule type="expression" dxfId="268" priority="18">
      <formula>#REF!="不明"</formula>
    </cfRule>
  </conditionalFormatting>
  <conditionalFormatting sqref="J44">
    <cfRule type="expression" dxfId="267" priority="13">
      <formula>#REF!="浪費"</formula>
    </cfRule>
    <cfRule type="expression" dxfId="266" priority="14">
      <formula>#REF!="投資"</formula>
    </cfRule>
    <cfRule type="expression" dxfId="265" priority="15">
      <formula>#REF!="不明"</formula>
    </cfRule>
  </conditionalFormatting>
  <conditionalFormatting sqref="C30:V30 C45:M45">
    <cfRule type="cellIs" dxfId="264" priority="11" operator="equal">
      <formula>0</formula>
    </cfRule>
  </conditionalFormatting>
  <conditionalFormatting sqref="E14 H14 J14 L14 N14 Q14 T3:V3 T7:V7 T10:V10 T13:V13">
    <cfRule type="cellIs" dxfId="263" priority="10" operator="equal">
      <formula>0</formula>
    </cfRule>
  </conditionalFormatting>
  <conditionalFormatting sqref="C17:V18">
    <cfRule type="expression" dxfId="262" priority="7">
      <formula>C$16=1</formula>
    </cfRule>
    <cfRule type="expression" dxfId="261" priority="8">
      <formula>C$16=7</formula>
    </cfRule>
    <cfRule type="expression" dxfId="260" priority="9">
      <formula>COUNTIF(祝日,C$17)=1</formula>
    </cfRule>
  </conditionalFormatting>
  <conditionalFormatting sqref="C32:M33">
    <cfRule type="expression" dxfId="259" priority="4">
      <formula>C$31=7</formula>
    </cfRule>
    <cfRule type="expression" dxfId="258" priority="5">
      <formula>C$31=1</formula>
    </cfRule>
    <cfRule type="expression" dxfId="257" priority="6">
      <formula>COUNTIF(祝日,C$32)=1</formula>
    </cfRule>
  </conditionalFormatting>
  <conditionalFormatting sqref="Q44:V45">
    <cfRule type="cellIs" dxfId="256" priority="3" operator="equal">
      <formula>0</formula>
    </cfRule>
  </conditionalFormatting>
  <conditionalFormatting sqref="Q34:V43">
    <cfRule type="cellIs" dxfId="255" priority="2" operator="equal">
      <formula>0</formula>
    </cfRule>
  </conditionalFormatting>
  <conditionalFormatting sqref="R4:R14">
    <cfRule type="cellIs" dxfId="254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6C40-C253-4129-953B-3B2E556BD809}">
  <sheetPr>
    <tabColor theme="8" tint="0.59999389629810485"/>
    <pageSetUpPr fitToPage="1"/>
  </sheetPr>
  <dimension ref="A1:AH46"/>
  <sheetViews>
    <sheetView showGridLines="0" workbookViewId="0"/>
  </sheetViews>
  <sheetFormatPr baseColWidth="10" defaultColWidth="8.83203125" defaultRowHeight="18"/>
  <cols>
    <col min="1" max="1" width="5.1640625" style="121" customWidth="1"/>
    <col min="2" max="2" width="9.33203125" style="131" customWidth="1"/>
    <col min="3" max="4" width="9.33203125" style="117" customWidth="1"/>
    <col min="5" max="5" width="10.5" style="117" bestFit="1" customWidth="1"/>
    <col min="6" max="6" width="9.33203125" style="121" customWidth="1"/>
    <col min="7" max="8" width="9.33203125" style="117" customWidth="1"/>
    <col min="9" max="9" width="9.33203125" style="119" customWidth="1"/>
    <col min="10" max="10" width="9.33203125" style="118" customWidth="1"/>
    <col min="11" max="11" width="9.33203125" style="119" customWidth="1"/>
    <col min="12" max="12" width="9.33203125" style="120" customWidth="1"/>
    <col min="13" max="22" width="9.33203125" style="119" customWidth="1"/>
    <col min="23" max="34" width="10.6640625" style="121" customWidth="1"/>
    <col min="35" max="46" width="8.6640625" style="121" customWidth="1"/>
    <col min="47" max="16384" width="8.83203125" style="121"/>
  </cols>
  <sheetData>
    <row r="1" spans="1:22" ht="40.5" customHeight="1" thickBot="1">
      <c r="A1" s="115"/>
      <c r="B1" s="433"/>
      <c r="C1" s="434"/>
      <c r="D1" s="116"/>
      <c r="E1" s="116"/>
      <c r="F1" s="161"/>
      <c r="I1" s="118"/>
    </row>
    <row r="2" spans="1:22" s="128" customFormat="1" ht="18.75" customHeight="1" thickTop="1">
      <c r="D2" s="421" t="s">
        <v>10</v>
      </c>
      <c r="E2" s="422"/>
      <c r="F2" s="129"/>
      <c r="G2" s="421" t="s">
        <v>38</v>
      </c>
      <c r="H2" s="422"/>
      <c r="I2" s="421" t="s">
        <v>0</v>
      </c>
      <c r="J2" s="422"/>
      <c r="K2" s="421" t="s">
        <v>97</v>
      </c>
      <c r="L2" s="422"/>
      <c r="M2" s="421" t="s">
        <v>36</v>
      </c>
      <c r="N2" s="422"/>
      <c r="O2" s="129"/>
      <c r="P2" s="435" t="s">
        <v>37</v>
      </c>
      <c r="Q2" s="436"/>
      <c r="R2" s="437"/>
      <c r="S2" s="162"/>
      <c r="T2" s="404" t="s">
        <v>96</v>
      </c>
      <c r="U2" s="405"/>
      <c r="V2" s="406"/>
    </row>
    <row r="3" spans="1:22" s="128" customFormat="1" ht="18.75" customHeight="1" thickBot="1">
      <c r="D3" s="158" t="s">
        <v>11</v>
      </c>
      <c r="E3" s="159" t="s">
        <v>9</v>
      </c>
      <c r="F3" s="114"/>
      <c r="G3" s="158" t="s">
        <v>11</v>
      </c>
      <c r="H3" s="159" t="s">
        <v>9</v>
      </c>
      <c r="I3" s="158" t="s">
        <v>11</v>
      </c>
      <c r="J3" s="159" t="s">
        <v>9</v>
      </c>
      <c r="K3" s="158" t="s">
        <v>19</v>
      </c>
      <c r="L3" s="159" t="s">
        <v>9</v>
      </c>
      <c r="M3" s="158" t="s">
        <v>19</v>
      </c>
      <c r="N3" s="159" t="s">
        <v>9</v>
      </c>
      <c r="O3" s="114"/>
      <c r="P3" s="158" t="s">
        <v>19</v>
      </c>
      <c r="Q3" s="160" t="s">
        <v>9</v>
      </c>
      <c r="R3" s="159" t="s">
        <v>9</v>
      </c>
      <c r="T3" s="423">
        <f>特別費!N42</f>
        <v>0</v>
      </c>
      <c r="U3" s="424"/>
      <c r="V3" s="425"/>
    </row>
    <row r="4" spans="1:22" s="128" customFormat="1" ht="18.75" customHeight="1" thickTop="1">
      <c r="D4" s="208">
        <f>環境!B5</f>
        <v>0</v>
      </c>
      <c r="E4" s="300"/>
      <c r="F4" s="207"/>
      <c r="G4" s="208" t="str">
        <f>環境!D5</f>
        <v>所得税</v>
      </c>
      <c r="H4" s="300"/>
      <c r="I4" s="208">
        <f>環境!F5</f>
        <v>0</v>
      </c>
      <c r="J4" s="300"/>
      <c r="K4" s="281"/>
      <c r="L4" s="301"/>
      <c r="M4" s="208" t="str">
        <f>環境!H5</f>
        <v>住居費</v>
      </c>
      <c r="N4" s="300"/>
      <c r="O4" s="207"/>
      <c r="P4" s="208" t="str">
        <f>環境!J5</f>
        <v>食費</v>
      </c>
      <c r="Q4" s="211"/>
      <c r="R4" s="209">
        <f t="shared" ref="R4:R13" si="0">V34</f>
        <v>0</v>
      </c>
      <c r="T4" s="130"/>
      <c r="U4" s="130"/>
      <c r="V4" s="130"/>
    </row>
    <row r="5" spans="1:22" s="128" customFormat="1" ht="18.75" customHeight="1" thickBot="1">
      <c r="D5" s="212">
        <f>環境!B6</f>
        <v>0</v>
      </c>
      <c r="E5" s="300"/>
      <c r="F5" s="207"/>
      <c r="G5" s="212" t="str">
        <f>環境!D6</f>
        <v>住民税</v>
      </c>
      <c r="H5" s="300"/>
      <c r="I5" s="212">
        <f>環境!F6</f>
        <v>0</v>
      </c>
      <c r="J5" s="300"/>
      <c r="K5" s="282"/>
      <c r="L5" s="301"/>
      <c r="M5" s="212" t="str">
        <f>環境!H6</f>
        <v>光熱費</v>
      </c>
      <c r="N5" s="300"/>
      <c r="O5" s="207"/>
      <c r="P5" s="212">
        <f>環境!J6</f>
        <v>0</v>
      </c>
      <c r="Q5" s="215"/>
      <c r="R5" s="209">
        <f t="shared" si="0"/>
        <v>0</v>
      </c>
      <c r="T5" s="163" t="s">
        <v>129</v>
      </c>
      <c r="U5" s="127"/>
      <c r="V5" s="127"/>
    </row>
    <row r="6" spans="1:22" s="128" customFormat="1" ht="18.75" customHeight="1" thickTop="1">
      <c r="D6" s="212">
        <f>環境!B7</f>
        <v>0</v>
      </c>
      <c r="E6" s="300"/>
      <c r="F6" s="207"/>
      <c r="G6" s="212" t="str">
        <f>環境!D7</f>
        <v>健康保険</v>
      </c>
      <c r="H6" s="300"/>
      <c r="I6" s="212">
        <f>環境!F7</f>
        <v>0</v>
      </c>
      <c r="J6" s="213"/>
      <c r="K6" s="282"/>
      <c r="L6" s="214"/>
      <c r="M6" s="212">
        <f>環境!H7</f>
        <v>0</v>
      </c>
      <c r="N6" s="300"/>
      <c r="O6" s="207"/>
      <c r="P6" s="212">
        <f>環境!J7</f>
        <v>0</v>
      </c>
      <c r="Q6" s="215"/>
      <c r="R6" s="209">
        <f t="shared" si="0"/>
        <v>0</v>
      </c>
      <c r="T6" s="426" t="s">
        <v>54</v>
      </c>
      <c r="U6" s="427"/>
      <c r="V6" s="428"/>
    </row>
    <row r="7" spans="1:22" s="128" customFormat="1" ht="18.75" customHeight="1" thickBot="1">
      <c r="D7" s="212">
        <f>環境!B8</f>
        <v>0</v>
      </c>
      <c r="E7" s="213"/>
      <c r="F7" s="207"/>
      <c r="G7" s="212" t="str">
        <f>環境!D8</f>
        <v>厚生年金</v>
      </c>
      <c r="H7" s="300"/>
      <c r="I7" s="212">
        <f>環境!F8</f>
        <v>0</v>
      </c>
      <c r="J7" s="213"/>
      <c r="K7" s="282"/>
      <c r="L7" s="214"/>
      <c r="M7" s="212">
        <f>環境!H8</f>
        <v>0</v>
      </c>
      <c r="N7" s="300"/>
      <c r="O7" s="207"/>
      <c r="P7" s="212">
        <f>環境!J8</f>
        <v>0</v>
      </c>
      <c r="Q7" s="215"/>
      <c r="R7" s="209">
        <f t="shared" si="0"/>
        <v>0</v>
      </c>
      <c r="T7" s="423">
        <f>E14-SUM(H14,J14,N14,T3,L14)</f>
        <v>0</v>
      </c>
      <c r="U7" s="424"/>
      <c r="V7" s="425"/>
    </row>
    <row r="8" spans="1:22" s="128" customFormat="1" ht="18.75" customHeight="1" thickTop="1" thickBot="1">
      <c r="D8" s="212">
        <f>環境!B9</f>
        <v>0</v>
      </c>
      <c r="E8" s="213"/>
      <c r="F8" s="207"/>
      <c r="G8" s="212">
        <f>環境!D9</f>
        <v>0</v>
      </c>
      <c r="H8" s="300"/>
      <c r="I8" s="212">
        <f>環境!F9</f>
        <v>0</v>
      </c>
      <c r="J8" s="213"/>
      <c r="K8" s="282"/>
      <c r="L8" s="214"/>
      <c r="M8" s="212">
        <f>環境!H9</f>
        <v>0</v>
      </c>
      <c r="N8" s="300"/>
      <c r="O8" s="207"/>
      <c r="P8" s="212">
        <f>環境!J9</f>
        <v>0</v>
      </c>
      <c r="Q8" s="215"/>
      <c r="R8" s="209">
        <f t="shared" si="0"/>
        <v>0</v>
      </c>
      <c r="T8" s="322" t="s">
        <v>130</v>
      </c>
      <c r="U8" s="322"/>
      <c r="V8" s="322"/>
    </row>
    <row r="9" spans="1:22" s="128" customFormat="1" ht="18.75" customHeight="1" thickTop="1">
      <c r="D9" s="212">
        <f>環境!B10</f>
        <v>0</v>
      </c>
      <c r="E9" s="213"/>
      <c r="F9" s="207"/>
      <c r="G9" s="212">
        <f>環境!D10</f>
        <v>0</v>
      </c>
      <c r="H9" s="213"/>
      <c r="I9" s="212">
        <f>環境!F10</f>
        <v>0</v>
      </c>
      <c r="J9" s="213"/>
      <c r="K9" s="282"/>
      <c r="L9" s="214"/>
      <c r="M9" s="212">
        <f>環境!H10</f>
        <v>0</v>
      </c>
      <c r="N9" s="300"/>
      <c r="O9" s="207"/>
      <c r="P9" s="212">
        <f>環境!J10</f>
        <v>0</v>
      </c>
      <c r="Q9" s="215"/>
      <c r="R9" s="209">
        <f t="shared" si="0"/>
        <v>0</v>
      </c>
      <c r="T9" s="426" t="s">
        <v>30</v>
      </c>
      <c r="U9" s="427"/>
      <c r="V9" s="428"/>
    </row>
    <row r="10" spans="1:22" s="128" customFormat="1" ht="18.75" customHeight="1" thickBot="1">
      <c r="D10" s="212">
        <f>環境!B11</f>
        <v>0</v>
      </c>
      <c r="E10" s="213"/>
      <c r="F10" s="207"/>
      <c r="G10" s="212">
        <f>環境!D11</f>
        <v>0</v>
      </c>
      <c r="H10" s="213"/>
      <c r="I10" s="212">
        <f>環境!F11</f>
        <v>0</v>
      </c>
      <c r="J10" s="213"/>
      <c r="K10" s="282"/>
      <c r="L10" s="214"/>
      <c r="M10" s="212">
        <f>環境!H11</f>
        <v>0</v>
      </c>
      <c r="N10" s="213"/>
      <c r="O10" s="207"/>
      <c r="P10" s="212">
        <f>環境!J11</f>
        <v>0</v>
      </c>
      <c r="Q10" s="215"/>
      <c r="R10" s="209">
        <f t="shared" si="0"/>
        <v>0</v>
      </c>
      <c r="T10" s="430">
        <f>SUM(H14,J14,N14,R14,T3,L14)</f>
        <v>0</v>
      </c>
      <c r="U10" s="431"/>
      <c r="V10" s="432"/>
    </row>
    <row r="11" spans="1:22" s="128" customFormat="1" ht="18.75" customHeight="1" thickTop="1" thickBot="1">
      <c r="D11" s="212">
        <f>環境!B12</f>
        <v>0</v>
      </c>
      <c r="E11" s="213"/>
      <c r="F11" s="207"/>
      <c r="G11" s="212">
        <f>環境!D12</f>
        <v>0</v>
      </c>
      <c r="H11" s="213"/>
      <c r="I11" s="212">
        <f>環境!F12</f>
        <v>0</v>
      </c>
      <c r="J11" s="213"/>
      <c r="K11" s="282"/>
      <c r="L11" s="214"/>
      <c r="M11" s="212">
        <f>環境!H12</f>
        <v>0</v>
      </c>
      <c r="N11" s="213"/>
      <c r="O11" s="207"/>
      <c r="P11" s="212">
        <f>環境!J12</f>
        <v>0</v>
      </c>
      <c r="Q11" s="215"/>
      <c r="R11" s="209">
        <f t="shared" si="0"/>
        <v>0</v>
      </c>
      <c r="T11" s="403" t="s">
        <v>108</v>
      </c>
      <c r="U11" s="403"/>
      <c r="V11" s="403"/>
    </row>
    <row r="12" spans="1:22" s="128" customFormat="1" ht="18.75" customHeight="1" thickTop="1">
      <c r="D12" s="212">
        <f>環境!B13</f>
        <v>0</v>
      </c>
      <c r="E12" s="213"/>
      <c r="F12" s="207"/>
      <c r="G12" s="212">
        <f>環境!D13</f>
        <v>0</v>
      </c>
      <c r="H12" s="213"/>
      <c r="I12" s="212">
        <f>環境!F13</f>
        <v>0</v>
      </c>
      <c r="J12" s="213"/>
      <c r="K12" s="282"/>
      <c r="L12" s="214"/>
      <c r="M12" s="212">
        <f>環境!H13</f>
        <v>0</v>
      </c>
      <c r="N12" s="213"/>
      <c r="O12" s="207"/>
      <c r="P12" s="212">
        <f>環境!J13</f>
        <v>0</v>
      </c>
      <c r="Q12" s="215"/>
      <c r="R12" s="209">
        <f t="shared" si="0"/>
        <v>0</v>
      </c>
      <c r="T12" s="426" t="s">
        <v>109</v>
      </c>
      <c r="U12" s="427"/>
      <c r="V12" s="428"/>
    </row>
    <row r="13" spans="1:22" s="128" customFormat="1" ht="18.75" customHeight="1" thickBot="1">
      <c r="D13" s="212">
        <f>環境!B14</f>
        <v>0</v>
      </c>
      <c r="E13" s="213"/>
      <c r="F13" s="207"/>
      <c r="G13" s="212">
        <f>環境!D14</f>
        <v>0</v>
      </c>
      <c r="H13" s="213"/>
      <c r="I13" s="212">
        <f>環境!F14</f>
        <v>0</v>
      </c>
      <c r="J13" s="213"/>
      <c r="K13" s="282"/>
      <c r="L13" s="214"/>
      <c r="M13" s="212">
        <f>環境!H14</f>
        <v>0</v>
      </c>
      <c r="N13" s="213"/>
      <c r="O13" s="207"/>
      <c r="P13" s="212">
        <f>環境!J14</f>
        <v>0</v>
      </c>
      <c r="Q13" s="215"/>
      <c r="R13" s="209">
        <f t="shared" si="0"/>
        <v>0</v>
      </c>
      <c r="T13" s="423">
        <f>E14-T10</f>
        <v>0</v>
      </c>
      <c r="U13" s="424"/>
      <c r="V13" s="425"/>
    </row>
    <row r="14" spans="1:22" s="128" customFormat="1" ht="18.75" customHeight="1" thickTop="1" thickBot="1">
      <c r="B14" s="367">
        <v>2021</v>
      </c>
      <c r="C14" s="367">
        <v>7</v>
      </c>
      <c r="D14" s="205" t="s">
        <v>17</v>
      </c>
      <c r="E14" s="206">
        <f>SUM(E4:E13)</f>
        <v>0</v>
      </c>
      <c r="F14" s="207"/>
      <c r="G14" s="205" t="s">
        <v>17</v>
      </c>
      <c r="H14" s="206">
        <f>SUM(H4:H13)</f>
        <v>0</v>
      </c>
      <c r="I14" s="205" t="s">
        <v>17</v>
      </c>
      <c r="J14" s="206">
        <f>SUM(J4:J13)</f>
        <v>0</v>
      </c>
      <c r="K14" s="205" t="s">
        <v>17</v>
      </c>
      <c r="L14" s="206">
        <f>SUM(L4:L13)</f>
        <v>0</v>
      </c>
      <c r="M14" s="205" t="s">
        <v>17</v>
      </c>
      <c r="N14" s="206">
        <f>SUM(N4:N13)</f>
        <v>0</v>
      </c>
      <c r="O14" s="207"/>
      <c r="P14" s="205" t="s">
        <v>17</v>
      </c>
      <c r="Q14" s="280">
        <f>SUM(Q4:Q13)</f>
        <v>0</v>
      </c>
      <c r="R14" s="206">
        <f>SUM(R4:R13)</f>
        <v>0</v>
      </c>
    </row>
    <row r="15" spans="1:22" s="128" customFormat="1" ht="19" thickTop="1">
      <c r="B15" s="131"/>
      <c r="C15" s="117"/>
      <c r="D15" s="117"/>
      <c r="E15" s="117"/>
      <c r="F15" s="121"/>
      <c r="G15" s="117"/>
      <c r="H15" s="117"/>
      <c r="I15" s="119"/>
      <c r="J15" s="118"/>
      <c r="K15" s="119"/>
    </row>
    <row r="16" spans="1:22" s="128" customFormat="1" ht="19" thickBot="1">
      <c r="B16" s="132" t="s">
        <v>37</v>
      </c>
      <c r="C16" s="345">
        <f>WEEKDAY(C17)</f>
        <v>5</v>
      </c>
      <c r="D16" s="345">
        <f t="shared" ref="D16:V16" si="1">WEEKDAY(D17)</f>
        <v>6</v>
      </c>
      <c r="E16" s="345">
        <f t="shared" si="1"/>
        <v>7</v>
      </c>
      <c r="F16" s="345">
        <f t="shared" si="1"/>
        <v>1</v>
      </c>
      <c r="G16" s="345">
        <f t="shared" si="1"/>
        <v>2</v>
      </c>
      <c r="H16" s="345">
        <f t="shared" si="1"/>
        <v>3</v>
      </c>
      <c r="I16" s="345">
        <f t="shared" si="1"/>
        <v>4</v>
      </c>
      <c r="J16" s="345">
        <f t="shared" si="1"/>
        <v>5</v>
      </c>
      <c r="K16" s="345">
        <f t="shared" si="1"/>
        <v>6</v>
      </c>
      <c r="L16" s="345">
        <f t="shared" si="1"/>
        <v>7</v>
      </c>
      <c r="M16" s="345">
        <f t="shared" si="1"/>
        <v>1</v>
      </c>
      <c r="N16" s="345">
        <f t="shared" si="1"/>
        <v>2</v>
      </c>
      <c r="O16" s="345">
        <f t="shared" si="1"/>
        <v>3</v>
      </c>
      <c r="P16" s="345">
        <f t="shared" si="1"/>
        <v>4</v>
      </c>
      <c r="Q16" s="345">
        <f t="shared" si="1"/>
        <v>5</v>
      </c>
      <c r="R16" s="345">
        <f t="shared" si="1"/>
        <v>6</v>
      </c>
      <c r="S16" s="345">
        <f t="shared" si="1"/>
        <v>7</v>
      </c>
      <c r="T16" s="345">
        <f t="shared" si="1"/>
        <v>1</v>
      </c>
      <c r="U16" s="345">
        <f t="shared" si="1"/>
        <v>2</v>
      </c>
      <c r="V16" s="345">
        <f t="shared" si="1"/>
        <v>3</v>
      </c>
    </row>
    <row r="17" spans="1:34" s="128" customFormat="1" ht="22" thickTop="1">
      <c r="A17" s="133"/>
      <c r="B17" s="183" t="s">
        <v>127</v>
      </c>
      <c r="C17" s="346">
        <f>DATE(B14,C14,環境!L5)</f>
        <v>44378</v>
      </c>
      <c r="D17" s="346">
        <f>C17+1</f>
        <v>44379</v>
      </c>
      <c r="E17" s="346">
        <f>D17+1</f>
        <v>44380</v>
      </c>
      <c r="F17" s="346">
        <f t="shared" ref="F17:V17" si="2">E17+1</f>
        <v>44381</v>
      </c>
      <c r="G17" s="346">
        <f t="shared" si="2"/>
        <v>44382</v>
      </c>
      <c r="H17" s="346">
        <f t="shared" si="2"/>
        <v>44383</v>
      </c>
      <c r="I17" s="346">
        <f t="shared" si="2"/>
        <v>44384</v>
      </c>
      <c r="J17" s="346">
        <f t="shared" si="2"/>
        <v>44385</v>
      </c>
      <c r="K17" s="346">
        <f t="shared" si="2"/>
        <v>44386</v>
      </c>
      <c r="L17" s="346">
        <f t="shared" si="2"/>
        <v>44387</v>
      </c>
      <c r="M17" s="346">
        <f t="shared" si="2"/>
        <v>44388</v>
      </c>
      <c r="N17" s="346">
        <f t="shared" si="2"/>
        <v>44389</v>
      </c>
      <c r="O17" s="346">
        <f t="shared" si="2"/>
        <v>44390</v>
      </c>
      <c r="P17" s="346">
        <f t="shared" si="2"/>
        <v>44391</v>
      </c>
      <c r="Q17" s="346">
        <f t="shared" si="2"/>
        <v>44392</v>
      </c>
      <c r="R17" s="346">
        <f t="shared" si="2"/>
        <v>44393</v>
      </c>
      <c r="S17" s="346">
        <f t="shared" si="2"/>
        <v>44394</v>
      </c>
      <c r="T17" s="346">
        <f t="shared" si="2"/>
        <v>44395</v>
      </c>
      <c r="U17" s="346">
        <f t="shared" si="2"/>
        <v>44396</v>
      </c>
      <c r="V17" s="347">
        <f t="shared" si="2"/>
        <v>44397</v>
      </c>
    </row>
    <row r="18" spans="1:34" s="128" customFormat="1" ht="19" thickBot="1">
      <c r="A18" s="133"/>
      <c r="B18" s="179" t="s">
        <v>119</v>
      </c>
      <c r="C18" s="348">
        <f>C17</f>
        <v>44378</v>
      </c>
      <c r="D18" s="348">
        <f t="shared" ref="D18:V18" si="3">D17</f>
        <v>44379</v>
      </c>
      <c r="E18" s="348">
        <f t="shared" si="3"/>
        <v>44380</v>
      </c>
      <c r="F18" s="348">
        <f t="shared" si="3"/>
        <v>44381</v>
      </c>
      <c r="G18" s="348">
        <f t="shared" si="3"/>
        <v>44382</v>
      </c>
      <c r="H18" s="348">
        <f t="shared" si="3"/>
        <v>44383</v>
      </c>
      <c r="I18" s="348">
        <f t="shared" si="3"/>
        <v>44384</v>
      </c>
      <c r="J18" s="348">
        <f t="shared" si="3"/>
        <v>44385</v>
      </c>
      <c r="K18" s="348">
        <f t="shared" si="3"/>
        <v>44386</v>
      </c>
      <c r="L18" s="348">
        <f t="shared" si="3"/>
        <v>44387</v>
      </c>
      <c r="M18" s="348">
        <f t="shared" si="3"/>
        <v>44388</v>
      </c>
      <c r="N18" s="348">
        <f t="shared" si="3"/>
        <v>44389</v>
      </c>
      <c r="O18" s="348">
        <f t="shared" si="3"/>
        <v>44390</v>
      </c>
      <c r="P18" s="348">
        <f t="shared" si="3"/>
        <v>44391</v>
      </c>
      <c r="Q18" s="348">
        <f t="shared" si="3"/>
        <v>44392</v>
      </c>
      <c r="R18" s="348">
        <f t="shared" si="3"/>
        <v>44393</v>
      </c>
      <c r="S18" s="348">
        <f t="shared" si="3"/>
        <v>44394</v>
      </c>
      <c r="T18" s="348">
        <f t="shared" si="3"/>
        <v>44395</v>
      </c>
      <c r="U18" s="348">
        <f t="shared" si="3"/>
        <v>44396</v>
      </c>
      <c r="V18" s="349">
        <f t="shared" si="3"/>
        <v>44397</v>
      </c>
    </row>
    <row r="19" spans="1:34" s="128" customFormat="1" ht="20" thickTop="1">
      <c r="B19" s="148" t="str">
        <f>環境!J5</f>
        <v>食費</v>
      </c>
      <c r="C19" s="217"/>
      <c r="D19" s="149"/>
      <c r="E19" s="149"/>
      <c r="F19" s="355"/>
      <c r="G19" s="168"/>
      <c r="H19" s="149"/>
      <c r="I19" s="149"/>
      <c r="J19" s="149"/>
      <c r="K19" s="149"/>
      <c r="L19" s="150"/>
      <c r="M19" s="356"/>
      <c r="N19" s="173"/>
      <c r="O19" s="150"/>
      <c r="P19" s="150"/>
      <c r="Q19" s="150"/>
      <c r="R19" s="150"/>
      <c r="S19" s="150"/>
      <c r="T19" s="356"/>
      <c r="U19" s="173"/>
      <c r="V19" s="151"/>
    </row>
    <row r="20" spans="1:34" s="128" customFormat="1" ht="19">
      <c r="B20" s="134">
        <f>環境!J6</f>
        <v>0</v>
      </c>
      <c r="C20" s="226"/>
      <c r="D20" s="145"/>
      <c r="E20" s="145"/>
      <c r="F20" s="145"/>
      <c r="G20" s="169"/>
      <c r="H20" s="145"/>
      <c r="I20" s="145"/>
      <c r="J20" s="145"/>
      <c r="K20" s="145"/>
      <c r="L20" s="146"/>
      <c r="M20" s="146"/>
      <c r="N20" s="174"/>
      <c r="O20" s="146"/>
      <c r="P20" s="146"/>
      <c r="Q20" s="146"/>
      <c r="R20" s="146"/>
      <c r="S20" s="146"/>
      <c r="T20" s="146"/>
      <c r="U20" s="174"/>
      <c r="V20" s="147"/>
    </row>
    <row r="21" spans="1:34" s="128" customFormat="1" ht="19">
      <c r="B21" s="148">
        <f>環境!J7</f>
        <v>0</v>
      </c>
      <c r="C21" s="217"/>
      <c r="D21" s="149"/>
      <c r="E21" s="149"/>
      <c r="F21" s="149"/>
      <c r="G21" s="168"/>
      <c r="H21" s="149"/>
      <c r="I21" s="149"/>
      <c r="J21" s="149"/>
      <c r="K21" s="149"/>
      <c r="L21" s="150"/>
      <c r="M21" s="150"/>
      <c r="N21" s="173"/>
      <c r="O21" s="150"/>
      <c r="P21" s="150"/>
      <c r="Q21" s="150"/>
      <c r="R21" s="150"/>
      <c r="S21" s="150"/>
      <c r="T21" s="150"/>
      <c r="U21" s="173"/>
      <c r="V21" s="151"/>
    </row>
    <row r="22" spans="1:34" s="128" customFormat="1" ht="19">
      <c r="B22" s="134">
        <f>環境!J8</f>
        <v>0</v>
      </c>
      <c r="C22" s="226"/>
      <c r="D22" s="145"/>
      <c r="E22" s="145"/>
      <c r="F22" s="145"/>
      <c r="G22" s="169"/>
      <c r="H22" s="145"/>
      <c r="I22" s="145"/>
      <c r="J22" s="145"/>
      <c r="K22" s="145"/>
      <c r="L22" s="146"/>
      <c r="M22" s="146"/>
      <c r="N22" s="174"/>
      <c r="O22" s="146"/>
      <c r="P22" s="146"/>
      <c r="Q22" s="146"/>
      <c r="R22" s="146"/>
      <c r="S22" s="146"/>
      <c r="T22" s="146"/>
      <c r="U22" s="174"/>
      <c r="V22" s="147"/>
    </row>
    <row r="23" spans="1:34" s="128" customFormat="1" ht="19">
      <c r="B23" s="148">
        <f>環境!J9</f>
        <v>0</v>
      </c>
      <c r="C23" s="217"/>
      <c r="D23" s="149"/>
      <c r="E23" s="149"/>
      <c r="F23" s="149"/>
      <c r="G23" s="168"/>
      <c r="H23" s="149"/>
      <c r="I23" s="149"/>
      <c r="J23" s="149"/>
      <c r="K23" s="149"/>
      <c r="L23" s="150"/>
      <c r="M23" s="150"/>
      <c r="N23" s="173"/>
      <c r="O23" s="150"/>
      <c r="P23" s="150"/>
      <c r="Q23" s="150"/>
      <c r="R23" s="150"/>
      <c r="S23" s="150"/>
      <c r="T23" s="150"/>
      <c r="U23" s="173"/>
      <c r="V23" s="151"/>
    </row>
    <row r="24" spans="1:34" s="128" customFormat="1" ht="19">
      <c r="B24" s="134">
        <f>環境!J10</f>
        <v>0</v>
      </c>
      <c r="C24" s="226"/>
      <c r="D24" s="145"/>
      <c r="E24" s="145"/>
      <c r="F24" s="145"/>
      <c r="G24" s="169"/>
      <c r="H24" s="145"/>
      <c r="I24" s="145"/>
      <c r="J24" s="145"/>
      <c r="K24" s="145"/>
      <c r="L24" s="146"/>
      <c r="M24" s="146"/>
      <c r="N24" s="174"/>
      <c r="O24" s="146"/>
      <c r="P24" s="146"/>
      <c r="Q24" s="146"/>
      <c r="R24" s="146"/>
      <c r="S24" s="146"/>
      <c r="T24" s="146"/>
      <c r="U24" s="174"/>
      <c r="V24" s="147"/>
    </row>
    <row r="25" spans="1:34" s="128" customFormat="1" ht="19">
      <c r="B25" s="148">
        <f>環境!J11</f>
        <v>0</v>
      </c>
      <c r="C25" s="217"/>
      <c r="D25" s="149"/>
      <c r="E25" s="149"/>
      <c r="F25" s="149"/>
      <c r="G25" s="168"/>
      <c r="H25" s="149"/>
      <c r="I25" s="149"/>
      <c r="J25" s="149"/>
      <c r="K25" s="149"/>
      <c r="L25" s="150"/>
      <c r="M25" s="150"/>
      <c r="N25" s="173"/>
      <c r="O25" s="150"/>
      <c r="P25" s="150"/>
      <c r="Q25" s="150"/>
      <c r="R25" s="150"/>
      <c r="S25" s="150"/>
      <c r="T25" s="150"/>
      <c r="U25" s="173"/>
      <c r="V25" s="151"/>
    </row>
    <row r="26" spans="1:34" s="128" customFormat="1" ht="19">
      <c r="B26" s="134">
        <f>環境!J12</f>
        <v>0</v>
      </c>
      <c r="C26" s="145"/>
      <c r="D26" s="145"/>
      <c r="E26" s="145"/>
      <c r="F26" s="145"/>
      <c r="G26" s="169"/>
      <c r="H26" s="145"/>
      <c r="I26" s="145"/>
      <c r="J26" s="145"/>
      <c r="K26" s="145"/>
      <c r="L26" s="146"/>
      <c r="M26" s="146"/>
      <c r="N26" s="174"/>
      <c r="O26" s="146"/>
      <c r="P26" s="146"/>
      <c r="Q26" s="146"/>
      <c r="R26" s="146"/>
      <c r="S26" s="146"/>
      <c r="T26" s="146"/>
      <c r="U26" s="174"/>
      <c r="V26" s="147"/>
    </row>
    <row r="27" spans="1:34" s="128" customFormat="1" ht="19">
      <c r="B27" s="148">
        <f>環境!J13</f>
        <v>0</v>
      </c>
      <c r="C27" s="149"/>
      <c r="D27" s="149"/>
      <c r="E27" s="149"/>
      <c r="F27" s="149"/>
      <c r="G27" s="168"/>
      <c r="H27" s="149"/>
      <c r="I27" s="149"/>
      <c r="J27" s="149"/>
      <c r="K27" s="149"/>
      <c r="L27" s="150"/>
      <c r="M27" s="150"/>
      <c r="N27" s="173"/>
      <c r="O27" s="150"/>
      <c r="P27" s="150"/>
      <c r="Q27" s="150"/>
      <c r="R27" s="150"/>
      <c r="S27" s="150"/>
      <c r="T27" s="150"/>
      <c r="U27" s="173"/>
      <c r="V27" s="151"/>
    </row>
    <row r="28" spans="1:34" s="128" customFormat="1" ht="19">
      <c r="B28" s="134">
        <f>環境!J14</f>
        <v>0</v>
      </c>
      <c r="C28" s="145"/>
      <c r="D28" s="145"/>
      <c r="E28" s="145"/>
      <c r="F28" s="145"/>
      <c r="G28" s="169"/>
      <c r="H28" s="145"/>
      <c r="I28" s="145"/>
      <c r="J28" s="145"/>
      <c r="K28" s="145"/>
      <c r="L28" s="146"/>
      <c r="M28" s="146"/>
      <c r="N28" s="174"/>
      <c r="O28" s="146"/>
      <c r="P28" s="146"/>
      <c r="Q28" s="146"/>
      <c r="R28" s="146"/>
      <c r="S28" s="146"/>
      <c r="T28" s="146"/>
      <c r="U28" s="174"/>
      <c r="V28" s="147"/>
    </row>
    <row r="29" spans="1:34" s="128" customFormat="1" ht="19">
      <c r="B29" s="134" t="s">
        <v>94</v>
      </c>
      <c r="C29" s="136"/>
      <c r="D29" s="136"/>
      <c r="E29" s="136"/>
      <c r="F29" s="136"/>
      <c r="G29" s="188"/>
      <c r="H29" s="136"/>
      <c r="I29" s="136"/>
      <c r="J29" s="136"/>
      <c r="K29" s="136"/>
      <c r="L29" s="137"/>
      <c r="M29" s="137"/>
      <c r="N29" s="175"/>
      <c r="O29" s="137"/>
      <c r="P29" s="137"/>
      <c r="Q29" s="137"/>
      <c r="R29" s="137"/>
      <c r="S29" s="137"/>
      <c r="T29" s="137"/>
      <c r="U29" s="175"/>
      <c r="V29" s="138"/>
    </row>
    <row r="30" spans="1:34" s="128" customFormat="1" ht="20" thickBot="1">
      <c r="B30" s="139" t="s">
        <v>17</v>
      </c>
      <c r="C30" s="140">
        <f>SUM(C19:C28)</f>
        <v>0</v>
      </c>
      <c r="D30" s="140">
        <f>SUM(D19:D28)</f>
        <v>0</v>
      </c>
      <c r="E30" s="140">
        <f t="shared" ref="E30:U30" si="4">SUM(E19:E28)</f>
        <v>0</v>
      </c>
      <c r="F30" s="140">
        <f>SUM(F19:F28)</f>
        <v>0</v>
      </c>
      <c r="G30" s="170">
        <f t="shared" si="4"/>
        <v>0</v>
      </c>
      <c r="H30" s="140">
        <f>SUM(H19:H28)</f>
        <v>0</v>
      </c>
      <c r="I30" s="140">
        <f t="shared" si="4"/>
        <v>0</v>
      </c>
      <c r="J30" s="140">
        <f>SUM(J19:J28)</f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  <c r="N30" s="170">
        <f t="shared" si="4"/>
        <v>0</v>
      </c>
      <c r="O30" s="140">
        <f t="shared" si="4"/>
        <v>0</v>
      </c>
      <c r="P30" s="140">
        <f t="shared" si="4"/>
        <v>0</v>
      </c>
      <c r="Q30" s="140">
        <f t="shared" si="4"/>
        <v>0</v>
      </c>
      <c r="R30" s="140">
        <f t="shared" si="4"/>
        <v>0</v>
      </c>
      <c r="S30" s="140">
        <f t="shared" si="4"/>
        <v>0</v>
      </c>
      <c r="T30" s="140">
        <f t="shared" si="4"/>
        <v>0</v>
      </c>
      <c r="U30" s="170">
        <f t="shared" si="4"/>
        <v>0</v>
      </c>
      <c r="V30" s="141">
        <f>SUM(V19:V28)</f>
        <v>0</v>
      </c>
    </row>
    <row r="31" spans="1:34" s="144" customFormat="1" ht="20" thickTop="1" thickBot="1">
      <c r="B31" s="142"/>
      <c r="C31" s="345">
        <f>WEEKDAY(C32)</f>
        <v>4</v>
      </c>
      <c r="D31" s="345">
        <f t="shared" ref="D31:M31" si="5">WEEKDAY(D32)</f>
        <v>5</v>
      </c>
      <c r="E31" s="345">
        <f t="shared" si="5"/>
        <v>6</v>
      </c>
      <c r="F31" s="345">
        <f t="shared" si="5"/>
        <v>7</v>
      </c>
      <c r="G31" s="345">
        <f t="shared" si="5"/>
        <v>1</v>
      </c>
      <c r="H31" s="345">
        <f t="shared" si="5"/>
        <v>2</v>
      </c>
      <c r="I31" s="345">
        <f t="shared" si="5"/>
        <v>3</v>
      </c>
      <c r="J31" s="345">
        <f t="shared" si="5"/>
        <v>4</v>
      </c>
      <c r="K31" s="345">
        <f t="shared" si="5"/>
        <v>5</v>
      </c>
      <c r="L31" s="345">
        <f t="shared" si="5"/>
        <v>6</v>
      </c>
      <c r="M31" s="345">
        <f t="shared" si="5"/>
        <v>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2" thickTop="1">
      <c r="B32" s="183" t="s">
        <v>127</v>
      </c>
      <c r="C32" s="346">
        <f>V17+1</f>
        <v>44398</v>
      </c>
      <c r="D32" s="346">
        <f>C32+1</f>
        <v>44399</v>
      </c>
      <c r="E32" s="346">
        <f t="shared" ref="E32:M32" si="6">D32+1</f>
        <v>44400</v>
      </c>
      <c r="F32" s="346">
        <f t="shared" si="6"/>
        <v>44401</v>
      </c>
      <c r="G32" s="346">
        <f t="shared" si="6"/>
        <v>44402</v>
      </c>
      <c r="H32" s="346">
        <f t="shared" si="6"/>
        <v>44403</v>
      </c>
      <c r="I32" s="346">
        <f t="shared" si="6"/>
        <v>44404</v>
      </c>
      <c r="J32" s="346">
        <f t="shared" si="6"/>
        <v>44405</v>
      </c>
      <c r="K32" s="346">
        <f t="shared" si="6"/>
        <v>44406</v>
      </c>
      <c r="L32" s="346">
        <f t="shared" si="6"/>
        <v>44407</v>
      </c>
      <c r="M32" s="347">
        <f t="shared" si="6"/>
        <v>44408</v>
      </c>
      <c r="P32" s="183" t="s">
        <v>128</v>
      </c>
      <c r="Q32" s="156" t="s">
        <v>103</v>
      </c>
      <c r="R32" s="156" t="s">
        <v>104</v>
      </c>
      <c r="S32" s="156" t="s">
        <v>105</v>
      </c>
      <c r="T32" s="156" t="s">
        <v>106</v>
      </c>
      <c r="U32" s="156" t="s">
        <v>107</v>
      </c>
      <c r="V32" s="157" t="s">
        <v>17</v>
      </c>
    </row>
    <row r="33" spans="2:22" ht="19" thickBot="1">
      <c r="B33" s="196" t="s">
        <v>119</v>
      </c>
      <c r="C33" s="348">
        <f>C32</f>
        <v>44398</v>
      </c>
      <c r="D33" s="348">
        <f t="shared" ref="D33:M33" si="7">D32</f>
        <v>44399</v>
      </c>
      <c r="E33" s="348">
        <f t="shared" si="7"/>
        <v>44400</v>
      </c>
      <c r="F33" s="348">
        <f t="shared" si="7"/>
        <v>44401</v>
      </c>
      <c r="G33" s="348">
        <f t="shared" si="7"/>
        <v>44402</v>
      </c>
      <c r="H33" s="348">
        <f t="shared" si="7"/>
        <v>44403</v>
      </c>
      <c r="I33" s="348">
        <f t="shared" si="7"/>
        <v>44404</v>
      </c>
      <c r="J33" s="348">
        <f t="shared" si="7"/>
        <v>44405</v>
      </c>
      <c r="K33" s="348">
        <f t="shared" si="7"/>
        <v>44406</v>
      </c>
      <c r="L33" s="348">
        <f t="shared" si="7"/>
        <v>44407</v>
      </c>
      <c r="M33" s="349">
        <f t="shared" si="7"/>
        <v>44408</v>
      </c>
      <c r="P33" s="195" t="s">
        <v>126</v>
      </c>
      <c r="Q33" s="350" t="str">
        <f>DAY(C17)&amp;"-"&amp;DAY(I17)&amp;"日"</f>
        <v>1-7日</v>
      </c>
      <c r="R33" s="350" t="str">
        <f>DAY(J17)&amp;"-"&amp;DAY(P17)&amp;"日"</f>
        <v>8-14日</v>
      </c>
      <c r="S33" s="350" t="str">
        <f>DAY(Q17)&amp;"-"&amp;DAY(C32)&amp;"日"</f>
        <v>15-21日</v>
      </c>
      <c r="T33" s="350" t="str">
        <f>DAY(D32)&amp;"-"&amp;DAY(J32)&amp;"日"</f>
        <v>22-28日</v>
      </c>
      <c r="U33" s="350" t="str">
        <f>DAY(K32)&amp;"-"&amp;DAY(M32)&amp;"日"</f>
        <v>29-31日</v>
      </c>
      <c r="V33" s="184" t="str">
        <f>DAY(C17)&amp;"-"&amp;DAY(M32)&amp;"日"</f>
        <v>1-31日</v>
      </c>
    </row>
    <row r="34" spans="2:22" ht="20" thickTop="1">
      <c r="B34" s="148" t="str">
        <f>環境!J5</f>
        <v>食費</v>
      </c>
      <c r="C34" s="149"/>
      <c r="D34" s="149"/>
      <c r="E34" s="149"/>
      <c r="F34" s="149"/>
      <c r="G34" s="355"/>
      <c r="H34" s="168"/>
      <c r="I34" s="149"/>
      <c r="J34" s="149"/>
      <c r="K34" s="149"/>
      <c r="L34" s="150"/>
      <c r="M34" s="151"/>
      <c r="P34" s="216" t="str">
        <f>環境!J5</f>
        <v>食費</v>
      </c>
      <c r="Q34" s="150">
        <f>SUM(C19:I19)</f>
        <v>0</v>
      </c>
      <c r="R34" s="150">
        <f>SUM(J19:P19)</f>
        <v>0</v>
      </c>
      <c r="S34" s="150">
        <f>SUM(Q19:V19,C34)</f>
        <v>0</v>
      </c>
      <c r="T34" s="150">
        <f>SUM(D34:J34)</f>
        <v>0</v>
      </c>
      <c r="U34" s="150">
        <f>SUM(K34:M34)</f>
        <v>0</v>
      </c>
      <c r="V34" s="351">
        <f>SUM(Q34:U34)</f>
        <v>0</v>
      </c>
    </row>
    <row r="35" spans="2:22" ht="19">
      <c r="B35" s="134">
        <f>環境!J6</f>
        <v>0</v>
      </c>
      <c r="C35" s="145"/>
      <c r="D35" s="145"/>
      <c r="E35" s="145"/>
      <c r="F35" s="145"/>
      <c r="G35" s="145"/>
      <c r="H35" s="169"/>
      <c r="I35" s="145"/>
      <c r="J35" s="145"/>
      <c r="K35" s="145"/>
      <c r="L35" s="146"/>
      <c r="M35" s="147"/>
      <c r="P35" s="225">
        <f>環境!J6</f>
        <v>0</v>
      </c>
      <c r="Q35" s="145">
        <f t="shared" ref="Q35:Q43" si="8">SUM(C20:I20)</f>
        <v>0</v>
      </c>
      <c r="R35" s="145">
        <f t="shared" ref="R35:R43" si="9">SUM(J20:P20)</f>
        <v>0</v>
      </c>
      <c r="S35" s="145">
        <f t="shared" ref="S35:S43" si="10">SUM(Q20:V20,C35)</f>
        <v>0</v>
      </c>
      <c r="T35" s="145">
        <f>SUM(D35:J35)</f>
        <v>0</v>
      </c>
      <c r="U35" s="276">
        <f>SUM(K35:M35)</f>
        <v>0</v>
      </c>
      <c r="V35" s="153">
        <f>SUM(Q35:U35)</f>
        <v>0</v>
      </c>
    </row>
    <row r="36" spans="2:22" ht="19">
      <c r="B36" s="148">
        <f>環境!J7</f>
        <v>0</v>
      </c>
      <c r="C36" s="149"/>
      <c r="D36" s="149"/>
      <c r="E36" s="149"/>
      <c r="F36" s="149"/>
      <c r="G36" s="149"/>
      <c r="H36" s="168"/>
      <c r="I36" s="149"/>
      <c r="J36" s="149"/>
      <c r="K36" s="149"/>
      <c r="L36" s="150"/>
      <c r="M36" s="151"/>
      <c r="P36" s="250">
        <f>環境!J7</f>
        <v>0</v>
      </c>
      <c r="Q36" s="135">
        <f t="shared" si="8"/>
        <v>0</v>
      </c>
      <c r="R36" s="135">
        <f t="shared" si="9"/>
        <v>0</v>
      </c>
      <c r="S36" s="135">
        <f t="shared" si="10"/>
        <v>0</v>
      </c>
      <c r="T36" s="135">
        <f t="shared" ref="T36:T43" si="11">SUM(D36:J36)</f>
        <v>0</v>
      </c>
      <c r="U36" s="150">
        <f t="shared" ref="U36:U43" si="12">SUM(K36:M36)</f>
        <v>0</v>
      </c>
      <c r="V36" s="152">
        <f t="shared" ref="V36:V43" si="13">SUM(Q36:U36)</f>
        <v>0</v>
      </c>
    </row>
    <row r="37" spans="2:22" ht="19">
      <c r="B37" s="134">
        <f>環境!J8</f>
        <v>0</v>
      </c>
      <c r="C37" s="145"/>
      <c r="D37" s="145"/>
      <c r="E37" s="145"/>
      <c r="F37" s="145"/>
      <c r="G37" s="145"/>
      <c r="H37" s="169"/>
      <c r="I37" s="145"/>
      <c r="J37" s="145"/>
      <c r="K37" s="145"/>
      <c r="L37" s="146"/>
      <c r="M37" s="147"/>
      <c r="P37" s="225">
        <f>環境!J8</f>
        <v>0</v>
      </c>
      <c r="Q37" s="145">
        <f t="shared" si="8"/>
        <v>0</v>
      </c>
      <c r="R37" s="145">
        <f t="shared" si="9"/>
        <v>0</v>
      </c>
      <c r="S37" s="145">
        <f t="shared" si="10"/>
        <v>0</v>
      </c>
      <c r="T37" s="145">
        <f t="shared" si="11"/>
        <v>0</v>
      </c>
      <c r="U37" s="276">
        <f t="shared" si="12"/>
        <v>0</v>
      </c>
      <c r="V37" s="153">
        <f>SUM(Q37:U37)</f>
        <v>0</v>
      </c>
    </row>
    <row r="38" spans="2:22" ht="19">
      <c r="B38" s="148">
        <f>環境!J9</f>
        <v>0</v>
      </c>
      <c r="C38" s="149"/>
      <c r="D38" s="149"/>
      <c r="E38" s="149"/>
      <c r="F38" s="149"/>
      <c r="G38" s="149"/>
      <c r="H38" s="168"/>
      <c r="I38" s="149"/>
      <c r="J38" s="149"/>
      <c r="K38" s="149"/>
      <c r="L38" s="150"/>
      <c r="M38" s="151"/>
      <c r="P38" s="250">
        <f>環境!J9</f>
        <v>0</v>
      </c>
      <c r="Q38" s="135">
        <f t="shared" si="8"/>
        <v>0</v>
      </c>
      <c r="R38" s="135">
        <f t="shared" si="9"/>
        <v>0</v>
      </c>
      <c r="S38" s="135">
        <f t="shared" si="10"/>
        <v>0</v>
      </c>
      <c r="T38" s="135">
        <f t="shared" si="11"/>
        <v>0</v>
      </c>
      <c r="U38" s="150">
        <f t="shared" si="12"/>
        <v>0</v>
      </c>
      <c r="V38" s="152">
        <f t="shared" si="13"/>
        <v>0</v>
      </c>
    </row>
    <row r="39" spans="2:22" ht="19">
      <c r="B39" s="134">
        <f>環境!J10</f>
        <v>0</v>
      </c>
      <c r="C39" s="145"/>
      <c r="D39" s="145"/>
      <c r="E39" s="145"/>
      <c r="F39" s="145"/>
      <c r="G39" s="145"/>
      <c r="H39" s="169"/>
      <c r="I39" s="145"/>
      <c r="J39" s="145"/>
      <c r="K39" s="145"/>
      <c r="L39" s="146"/>
      <c r="M39" s="147"/>
      <c r="P39" s="225">
        <f>環境!J10</f>
        <v>0</v>
      </c>
      <c r="Q39" s="145">
        <f t="shared" si="8"/>
        <v>0</v>
      </c>
      <c r="R39" s="145">
        <f t="shared" si="9"/>
        <v>0</v>
      </c>
      <c r="S39" s="145">
        <f t="shared" si="10"/>
        <v>0</v>
      </c>
      <c r="T39" s="145">
        <f t="shared" si="11"/>
        <v>0</v>
      </c>
      <c r="U39" s="276">
        <f t="shared" si="12"/>
        <v>0</v>
      </c>
      <c r="V39" s="153">
        <f t="shared" si="13"/>
        <v>0</v>
      </c>
    </row>
    <row r="40" spans="2:22" ht="19">
      <c r="B40" s="148">
        <f>環境!J11</f>
        <v>0</v>
      </c>
      <c r="C40" s="149"/>
      <c r="D40" s="149"/>
      <c r="E40" s="149"/>
      <c r="F40" s="149"/>
      <c r="G40" s="149"/>
      <c r="H40" s="168"/>
      <c r="I40" s="149"/>
      <c r="J40" s="149"/>
      <c r="K40" s="149"/>
      <c r="L40" s="150"/>
      <c r="M40" s="151"/>
      <c r="P40" s="250">
        <f>環境!J11</f>
        <v>0</v>
      </c>
      <c r="Q40" s="135">
        <f t="shared" si="8"/>
        <v>0</v>
      </c>
      <c r="R40" s="135">
        <f t="shared" si="9"/>
        <v>0</v>
      </c>
      <c r="S40" s="135">
        <f t="shared" si="10"/>
        <v>0</v>
      </c>
      <c r="T40" s="135">
        <f t="shared" si="11"/>
        <v>0</v>
      </c>
      <c r="U40" s="150">
        <f t="shared" si="12"/>
        <v>0</v>
      </c>
      <c r="V40" s="152">
        <f>SUM(Q40:U40)</f>
        <v>0</v>
      </c>
    </row>
    <row r="41" spans="2:22" ht="19">
      <c r="B41" s="134">
        <f>環境!J12</f>
        <v>0</v>
      </c>
      <c r="C41" s="145"/>
      <c r="D41" s="145"/>
      <c r="E41" s="145"/>
      <c r="F41" s="145"/>
      <c r="G41" s="145"/>
      <c r="H41" s="169"/>
      <c r="I41" s="145"/>
      <c r="J41" s="145"/>
      <c r="K41" s="145"/>
      <c r="L41" s="146"/>
      <c r="M41" s="147"/>
      <c r="P41" s="225">
        <f>環境!J12</f>
        <v>0</v>
      </c>
      <c r="Q41" s="145">
        <f t="shared" si="8"/>
        <v>0</v>
      </c>
      <c r="R41" s="145">
        <f t="shared" si="9"/>
        <v>0</v>
      </c>
      <c r="S41" s="145">
        <f t="shared" si="10"/>
        <v>0</v>
      </c>
      <c r="T41" s="145">
        <f t="shared" si="11"/>
        <v>0</v>
      </c>
      <c r="U41" s="276">
        <f t="shared" si="12"/>
        <v>0</v>
      </c>
      <c r="V41" s="153">
        <f t="shared" si="13"/>
        <v>0</v>
      </c>
    </row>
    <row r="42" spans="2:22" ht="19">
      <c r="B42" s="148">
        <f>環境!J13</f>
        <v>0</v>
      </c>
      <c r="C42" s="149"/>
      <c r="D42" s="149"/>
      <c r="E42" s="149"/>
      <c r="F42" s="149"/>
      <c r="G42" s="149"/>
      <c r="H42" s="168"/>
      <c r="I42" s="149"/>
      <c r="J42" s="149"/>
      <c r="K42" s="149"/>
      <c r="L42" s="150"/>
      <c r="M42" s="151"/>
      <c r="P42" s="250">
        <f>環境!J13</f>
        <v>0</v>
      </c>
      <c r="Q42" s="135">
        <f t="shared" si="8"/>
        <v>0</v>
      </c>
      <c r="R42" s="135">
        <f t="shared" si="9"/>
        <v>0</v>
      </c>
      <c r="S42" s="135">
        <f t="shared" si="10"/>
        <v>0</v>
      </c>
      <c r="T42" s="135">
        <f t="shared" si="11"/>
        <v>0</v>
      </c>
      <c r="U42" s="150">
        <f t="shared" si="12"/>
        <v>0</v>
      </c>
      <c r="V42" s="152">
        <f t="shared" si="13"/>
        <v>0</v>
      </c>
    </row>
    <row r="43" spans="2:22" ht="19">
      <c r="B43" s="134">
        <f>環境!J14</f>
        <v>0</v>
      </c>
      <c r="C43" s="145"/>
      <c r="D43" s="145"/>
      <c r="E43" s="145"/>
      <c r="F43" s="145"/>
      <c r="G43" s="145"/>
      <c r="H43" s="169"/>
      <c r="I43" s="145"/>
      <c r="J43" s="145"/>
      <c r="K43" s="145"/>
      <c r="L43" s="146"/>
      <c r="M43" s="147"/>
      <c r="P43" s="225">
        <f>環境!J14</f>
        <v>0</v>
      </c>
      <c r="Q43" s="145">
        <f t="shared" si="8"/>
        <v>0</v>
      </c>
      <c r="R43" s="145">
        <f t="shared" si="9"/>
        <v>0</v>
      </c>
      <c r="S43" s="145">
        <f t="shared" si="10"/>
        <v>0</v>
      </c>
      <c r="T43" s="145">
        <f t="shared" si="11"/>
        <v>0</v>
      </c>
      <c r="U43" s="276">
        <f t="shared" si="12"/>
        <v>0</v>
      </c>
      <c r="V43" s="153">
        <f t="shared" si="13"/>
        <v>0</v>
      </c>
    </row>
    <row r="44" spans="2:22" s="275" customFormat="1" ht="19">
      <c r="B44" s="270" t="s">
        <v>94</v>
      </c>
      <c r="C44" s="272"/>
      <c r="D44" s="272"/>
      <c r="E44" s="272"/>
      <c r="F44" s="272"/>
      <c r="G44" s="272"/>
      <c r="H44" s="271"/>
      <c r="I44" s="272"/>
      <c r="J44" s="272"/>
      <c r="K44" s="272"/>
      <c r="L44" s="276"/>
      <c r="M44" s="277"/>
      <c r="N44" s="274"/>
      <c r="P44" s="225" t="s">
        <v>94</v>
      </c>
      <c r="Q44" s="231"/>
      <c r="R44" s="231"/>
      <c r="S44" s="231"/>
      <c r="T44" s="231"/>
      <c r="U44" s="231"/>
      <c r="V44" s="269"/>
    </row>
    <row r="45" spans="2:22" ht="20" thickBot="1">
      <c r="B45" s="298" t="s">
        <v>17</v>
      </c>
      <c r="C45" s="140">
        <f>SUM(C34:C43)</f>
        <v>0</v>
      </c>
      <c r="D45" s="140">
        <f t="shared" ref="D45:L45" si="14">SUM(D34:D43)</f>
        <v>0</v>
      </c>
      <c r="E45" s="140">
        <f>SUM(E34:E43)</f>
        <v>0</v>
      </c>
      <c r="F45" s="140">
        <f t="shared" si="14"/>
        <v>0</v>
      </c>
      <c r="G45" s="140">
        <f t="shared" si="14"/>
        <v>0</v>
      </c>
      <c r="H45" s="170">
        <f t="shared" si="14"/>
        <v>0</v>
      </c>
      <c r="I45" s="140">
        <f>SUM(I34:I43)</f>
        <v>0</v>
      </c>
      <c r="J45" s="140">
        <f t="shared" si="14"/>
        <v>0</v>
      </c>
      <c r="K45" s="140">
        <f>SUM(K34:K43)</f>
        <v>0</v>
      </c>
      <c r="L45" s="140">
        <f t="shared" si="14"/>
        <v>0</v>
      </c>
      <c r="M45" s="141">
        <f>SUM(M34:M43)</f>
        <v>0</v>
      </c>
      <c r="P45" s="257" t="s">
        <v>17</v>
      </c>
      <c r="Q45" s="255">
        <f>SUM(Q34:Q43)</f>
        <v>0</v>
      </c>
      <c r="R45" s="255">
        <f>SUM(R34:R43)</f>
        <v>0</v>
      </c>
      <c r="S45" s="255">
        <f t="shared" ref="S45:V45" si="15">SUM(S34:S43)</f>
        <v>0</v>
      </c>
      <c r="T45" s="255">
        <f t="shared" si="15"/>
        <v>0</v>
      </c>
      <c r="U45" s="255">
        <f t="shared" si="15"/>
        <v>0</v>
      </c>
      <c r="V45" s="256">
        <f t="shared" si="15"/>
        <v>0</v>
      </c>
    </row>
    <row r="46" spans="2:22" ht="19" thickTop="1"/>
  </sheetData>
  <sheetProtection formatCells="0" formatColumns="0" formatRows="0" insertHyperlinks="0" sort="0" autoFilter="0" pivotTables="0"/>
  <mergeCells count="16">
    <mergeCell ref="B1:C1"/>
    <mergeCell ref="D2:E2"/>
    <mergeCell ref="G2:H2"/>
    <mergeCell ref="I2:J2"/>
    <mergeCell ref="K2:L2"/>
    <mergeCell ref="M2:N2"/>
    <mergeCell ref="P2:R2"/>
    <mergeCell ref="T2:V2"/>
    <mergeCell ref="T3:V3"/>
    <mergeCell ref="T6:V6"/>
    <mergeCell ref="T13:V13"/>
    <mergeCell ref="T7:V7"/>
    <mergeCell ref="T9:V9"/>
    <mergeCell ref="T10:V10"/>
    <mergeCell ref="T11:V11"/>
    <mergeCell ref="T12:V12"/>
  </mergeCells>
  <phoneticPr fontId="1"/>
  <conditionalFormatting sqref="K15">
    <cfRule type="expression" dxfId="253" priority="76">
      <formula>#REF!="浪費"</formula>
    </cfRule>
    <cfRule type="expression" dxfId="252" priority="77">
      <formula>#REF!="投資"</formula>
    </cfRule>
    <cfRule type="expression" dxfId="251" priority="78">
      <formula>#REF!="不明"</formula>
    </cfRule>
  </conditionalFormatting>
  <conditionalFormatting sqref="J15 J46:J137">
    <cfRule type="expression" dxfId="250" priority="73">
      <formula>#REF!="浪費"</formula>
    </cfRule>
    <cfRule type="expression" dxfId="249" priority="74">
      <formula>#REF!="投資"</formula>
    </cfRule>
    <cfRule type="expression" dxfId="248" priority="75">
      <formula>#REF!="不明"</formula>
    </cfRule>
  </conditionalFormatting>
  <conditionalFormatting sqref="M45">
    <cfRule type="cellIs" dxfId="247" priority="70" operator="equal">
      <formula>0</formula>
    </cfRule>
  </conditionalFormatting>
  <conditionalFormatting sqref="C45:L45">
    <cfRule type="cellIs" dxfId="246" priority="33" operator="equal">
      <formula>0</formula>
    </cfRule>
  </conditionalFormatting>
  <conditionalFormatting sqref="K19:K20 K29">
    <cfRule type="expression" dxfId="245" priority="47">
      <formula>#REF!="浪費"</formula>
    </cfRule>
    <cfRule type="expression" dxfId="244" priority="48">
      <formula>#REF!="投資"</formula>
    </cfRule>
    <cfRule type="expression" dxfId="243" priority="49">
      <formula>#REF!="不明"</formula>
    </cfRule>
  </conditionalFormatting>
  <conditionalFormatting sqref="J19:J20 J29">
    <cfRule type="expression" dxfId="242" priority="44">
      <formula>#REF!="浪費"</formula>
    </cfRule>
    <cfRule type="expression" dxfId="241" priority="45">
      <formula>#REF!="投資"</formula>
    </cfRule>
    <cfRule type="expression" dxfId="240" priority="46">
      <formula>#REF!="不明"</formula>
    </cfRule>
  </conditionalFormatting>
  <conditionalFormatting sqref="C30">
    <cfRule type="cellIs" dxfId="239" priority="43" operator="equal">
      <formula>0</formula>
    </cfRule>
  </conditionalFormatting>
  <conditionalFormatting sqref="C30:Q30">
    <cfRule type="cellIs" dxfId="238" priority="42" operator="equal">
      <formula>0</formula>
    </cfRule>
  </conditionalFormatting>
  <conditionalFormatting sqref="R30:T30">
    <cfRule type="cellIs" dxfId="237" priority="41" operator="equal">
      <formula>0</formula>
    </cfRule>
  </conditionalFormatting>
  <conditionalFormatting sqref="U30:V30">
    <cfRule type="cellIs" dxfId="236" priority="40" operator="equal">
      <formula>0</formula>
    </cfRule>
  </conditionalFormatting>
  <conditionalFormatting sqref="K21:K28">
    <cfRule type="expression" dxfId="235" priority="37">
      <formula>#REF!="浪費"</formula>
    </cfRule>
    <cfRule type="expression" dxfId="234" priority="38">
      <formula>#REF!="投資"</formula>
    </cfRule>
    <cfRule type="expression" dxfId="233" priority="39">
      <formula>#REF!="不明"</formula>
    </cfRule>
  </conditionalFormatting>
  <conditionalFormatting sqref="J21:J28">
    <cfRule type="expression" dxfId="232" priority="34">
      <formula>#REF!="浪費"</formula>
    </cfRule>
    <cfRule type="expression" dxfId="231" priority="35">
      <formula>#REF!="投資"</formula>
    </cfRule>
    <cfRule type="expression" dxfId="230" priority="36">
      <formula>#REF!="不明"</formula>
    </cfRule>
  </conditionalFormatting>
  <conditionalFormatting sqref="K34:K43">
    <cfRule type="expression" dxfId="229" priority="30">
      <formula>#REF!="浪費"</formula>
    </cfRule>
    <cfRule type="expression" dxfId="228" priority="31">
      <formula>#REF!="投資"</formula>
    </cfRule>
    <cfRule type="expression" dxfId="227" priority="32">
      <formula>#REF!="不明"</formula>
    </cfRule>
  </conditionalFormatting>
  <conditionalFormatting sqref="J34:J43">
    <cfRule type="expression" dxfId="226" priority="27">
      <formula>#REF!="浪費"</formula>
    </cfRule>
    <cfRule type="expression" dxfId="225" priority="28">
      <formula>#REF!="投資"</formula>
    </cfRule>
    <cfRule type="expression" dxfId="224" priority="29">
      <formula>#REF!="不明"</formula>
    </cfRule>
  </conditionalFormatting>
  <conditionalFormatting sqref="K44">
    <cfRule type="expression" dxfId="223" priority="24">
      <formula>#REF!="浪費"</formula>
    </cfRule>
    <cfRule type="expression" dxfId="222" priority="25">
      <formula>#REF!="投資"</formula>
    </cfRule>
    <cfRule type="expression" dxfId="221" priority="26">
      <formula>#REF!="不明"</formula>
    </cfRule>
  </conditionalFormatting>
  <conditionalFormatting sqref="J44">
    <cfRule type="expression" dxfId="220" priority="21">
      <formula>#REF!="浪費"</formula>
    </cfRule>
    <cfRule type="expression" dxfId="219" priority="22">
      <formula>#REF!="投資"</formula>
    </cfRule>
    <cfRule type="expression" dxfId="218" priority="23">
      <formula>#REF!="不明"</formula>
    </cfRule>
  </conditionalFormatting>
  <conditionalFormatting sqref="C30:V30 C45:M45">
    <cfRule type="cellIs" dxfId="217" priority="13" operator="equal">
      <formula>0</formula>
    </cfRule>
  </conditionalFormatting>
  <conditionalFormatting sqref="E14 H14 J14 L14 N14 Q14 T3:V3 T7:V7 T10:V10 T13:V13">
    <cfRule type="cellIs" dxfId="216" priority="12" operator="equal">
      <formula>0</formula>
    </cfRule>
  </conditionalFormatting>
  <conditionalFormatting sqref="C17:V18">
    <cfRule type="expression" dxfId="215" priority="9">
      <formula>C$16=1</formula>
    </cfRule>
    <cfRule type="expression" dxfId="214" priority="10">
      <formula>C$16=7</formula>
    </cfRule>
    <cfRule type="expression" dxfId="213" priority="11">
      <formula>COUNTIF(祝日,C$17)=1</formula>
    </cfRule>
  </conditionalFormatting>
  <conditionalFormatting sqref="C32:M33">
    <cfRule type="expression" dxfId="212" priority="6">
      <formula>C$31=7</formula>
    </cfRule>
    <cfRule type="expression" dxfId="211" priority="7">
      <formula>C$31=1</formula>
    </cfRule>
    <cfRule type="expression" dxfId="210" priority="8">
      <formula>COUNTIF(祝日,C$32)=1</formula>
    </cfRule>
  </conditionalFormatting>
  <conditionalFormatting sqref="R4:R14">
    <cfRule type="cellIs" dxfId="209" priority="3" operator="equal">
      <formula>0</formula>
    </cfRule>
  </conditionalFormatting>
  <conditionalFormatting sqref="Q44:V45">
    <cfRule type="cellIs" dxfId="208" priority="2" operator="equal">
      <formula>0</formula>
    </cfRule>
  </conditionalFormatting>
  <conditionalFormatting sqref="Q34:V43">
    <cfRule type="cellIs" dxfId="207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ガイド</vt:lpstr>
      <vt:lpstr>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収支表</vt:lpstr>
      <vt:lpstr>環境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収支表!Print_Area</vt:lpstr>
      <vt:lpstr>特別費!Print_Area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Akai Arita</cp:lastModifiedBy>
  <cp:lastPrinted>2021-01-25T06:24:04Z</cp:lastPrinted>
  <dcterms:created xsi:type="dcterms:W3CDTF">2015-06-05T18:19:34Z</dcterms:created>
  <dcterms:modified xsi:type="dcterms:W3CDTF">2021-08-28T02:40:40Z</dcterms:modified>
  <cp:category/>
</cp:coreProperties>
</file>