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ita/Desktop/ガントチャート家計簿/"/>
    </mc:Choice>
  </mc:AlternateContent>
  <xr:revisionPtr revIDLastSave="0" documentId="13_ncr:1_{DF0E1441-9E47-5043-A5B4-A3C1E1665917}" xr6:coauthVersionLast="45" xr6:coauthVersionMax="45" xr10:uidLastSave="{00000000-0000-0000-0000-000000000000}"/>
  <bookViews>
    <workbookView xWindow="0" yWindow="460" windowWidth="28800" windowHeight="15840" tabRatio="602" activeTab="14" xr2:uid="{00000000-000D-0000-FFFF-FFFF00000000}"/>
  </bookViews>
  <sheets>
    <sheet name="1月" sheetId="48" r:id="rId1"/>
    <sheet name="2月" sheetId="50" r:id="rId2"/>
    <sheet name="3月" sheetId="51" r:id="rId3"/>
    <sheet name="4月" sheetId="52" r:id="rId4"/>
    <sheet name="5月" sheetId="53" r:id="rId5"/>
    <sheet name="6月" sheetId="54" r:id="rId6"/>
    <sheet name="7月" sheetId="55" r:id="rId7"/>
    <sheet name="8月" sheetId="56" r:id="rId8"/>
    <sheet name="9月" sheetId="57" r:id="rId9"/>
    <sheet name="10月" sheetId="58" r:id="rId10"/>
    <sheet name="11月" sheetId="59" r:id="rId11"/>
    <sheet name="12月" sheetId="60" r:id="rId12"/>
    <sheet name="特別費" sheetId="49" r:id="rId13"/>
    <sheet name="収支表" sheetId="21" r:id="rId14"/>
    <sheet name="環境" sheetId="5" r:id="rId15"/>
  </sheets>
  <definedNames>
    <definedName name="_xlnm._FilterDatabase" localSheetId="13" hidden="1">収支表!$B$4:$P$63</definedName>
    <definedName name="_xlnm._FilterDatabase" localSheetId="12" hidden="1">特別費!#REF!</definedName>
    <definedName name="_xlnm.Print_Area" localSheetId="12">特別費!$B$1:$Y$2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60" l="1"/>
  <c r="Q5" i="59"/>
  <c r="Q5" i="58"/>
  <c r="Q5" i="57"/>
  <c r="Q5" i="56"/>
  <c r="Q5" i="55"/>
  <c r="Q5" i="54"/>
  <c r="Q5" i="53"/>
  <c r="Q5" i="52"/>
  <c r="Q5" i="51"/>
  <c r="Q5" i="50"/>
  <c r="O49" i="21"/>
  <c r="N49" i="21"/>
  <c r="M49" i="21"/>
  <c r="L49" i="21"/>
  <c r="K49" i="21"/>
  <c r="J49" i="21"/>
  <c r="I49" i="21"/>
  <c r="H49" i="21"/>
  <c r="G49" i="21"/>
  <c r="F49" i="21"/>
  <c r="E49" i="21"/>
  <c r="H61" i="21"/>
  <c r="I61" i="21"/>
  <c r="J61" i="21"/>
  <c r="N61" i="21"/>
  <c r="K48" i="21"/>
  <c r="L48" i="21"/>
  <c r="M48" i="21"/>
  <c r="E26" i="21"/>
  <c r="F26" i="21"/>
  <c r="G26" i="21"/>
  <c r="H26" i="21"/>
  <c r="J26" i="21"/>
  <c r="K26" i="21"/>
  <c r="L26" i="21"/>
  <c r="M26" i="21"/>
  <c r="N26" i="21"/>
  <c r="O60" i="21"/>
  <c r="O59" i="21"/>
  <c r="O58" i="21"/>
  <c r="O56" i="21"/>
  <c r="O55" i="21"/>
  <c r="O54" i="21"/>
  <c r="O53" i="21"/>
  <c r="O52" i="21"/>
  <c r="O51" i="21"/>
  <c r="O47" i="21"/>
  <c r="O46" i="21"/>
  <c r="O45" i="21"/>
  <c r="O44" i="21"/>
  <c r="O43" i="21"/>
  <c r="O42" i="21"/>
  <c r="O41" i="21"/>
  <c r="O40" i="21"/>
  <c r="O39" i="21"/>
  <c r="O38" i="21"/>
  <c r="O48" i="21" s="1"/>
  <c r="O36" i="21"/>
  <c r="O35" i="21"/>
  <c r="O34" i="21"/>
  <c r="O33" i="21"/>
  <c r="O32" i="21"/>
  <c r="O31" i="21"/>
  <c r="O30" i="21"/>
  <c r="O29" i="21"/>
  <c r="O28" i="21"/>
  <c r="O27" i="21"/>
  <c r="O37" i="21" s="1"/>
  <c r="O25" i="21"/>
  <c r="O24" i="21"/>
  <c r="O23" i="21"/>
  <c r="O22" i="21"/>
  <c r="O21" i="21"/>
  <c r="O20" i="21"/>
  <c r="O19" i="21"/>
  <c r="O18" i="21"/>
  <c r="O17" i="21"/>
  <c r="O16" i="21"/>
  <c r="O26" i="21" s="1"/>
  <c r="O14" i="21"/>
  <c r="O13" i="21"/>
  <c r="O12" i="21"/>
  <c r="O11" i="21"/>
  <c r="O10" i="21"/>
  <c r="O9" i="21"/>
  <c r="O8" i="21"/>
  <c r="O15" i="21" s="1"/>
  <c r="O7" i="21"/>
  <c r="O6" i="21"/>
  <c r="O5" i="21"/>
  <c r="N60" i="21"/>
  <c r="N59" i="21"/>
  <c r="N58" i="21"/>
  <c r="N57" i="21"/>
  <c r="N56" i="21"/>
  <c r="N55" i="21"/>
  <c r="N54" i="21"/>
  <c r="N53" i="21"/>
  <c r="N52" i="21"/>
  <c r="N51" i="21"/>
  <c r="N47" i="21"/>
  <c r="N46" i="21"/>
  <c r="N45" i="21"/>
  <c r="N44" i="21"/>
  <c r="N43" i="21"/>
  <c r="N42" i="21"/>
  <c r="N41" i="21"/>
  <c r="N40" i="21"/>
  <c r="N39" i="21"/>
  <c r="N38" i="21"/>
  <c r="N48" i="21" s="1"/>
  <c r="N36" i="21"/>
  <c r="N35" i="21"/>
  <c r="N34" i="21"/>
  <c r="N33" i="21"/>
  <c r="N32" i="21"/>
  <c r="N31" i="21"/>
  <c r="N30" i="21"/>
  <c r="N29" i="21"/>
  <c r="N28" i="21"/>
  <c r="N37" i="21" s="1"/>
  <c r="N27" i="2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9" i="21"/>
  <c r="N8" i="21"/>
  <c r="N7" i="21"/>
  <c r="N6" i="21"/>
  <c r="N5" i="21"/>
  <c r="M60" i="21"/>
  <c r="M59" i="21"/>
  <c r="M58" i="21"/>
  <c r="M57" i="21"/>
  <c r="M55" i="21"/>
  <c r="M54" i="21"/>
  <c r="M53" i="21"/>
  <c r="M52" i="21"/>
  <c r="M47" i="21"/>
  <c r="M46" i="21"/>
  <c r="M45" i="21"/>
  <c r="M44" i="21"/>
  <c r="M43" i="21"/>
  <c r="M42" i="21"/>
  <c r="M41" i="21"/>
  <c r="M40" i="21"/>
  <c r="M39" i="21"/>
  <c r="M38" i="21"/>
  <c r="M36" i="21"/>
  <c r="M35" i="21"/>
  <c r="M34" i="21"/>
  <c r="M33" i="21"/>
  <c r="M32" i="21"/>
  <c r="M31" i="21"/>
  <c r="M30" i="21"/>
  <c r="M29" i="21"/>
  <c r="M28" i="21"/>
  <c r="M27" i="21"/>
  <c r="M37" i="21" s="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9" i="21"/>
  <c r="M8" i="21"/>
  <c r="M7" i="21"/>
  <c r="M6" i="21"/>
  <c r="M5" i="21"/>
  <c r="L60" i="21"/>
  <c r="L59" i="21"/>
  <c r="L58" i="21"/>
  <c r="L57" i="21"/>
  <c r="L55" i="21"/>
  <c r="L54" i="21"/>
  <c r="L53" i="21"/>
  <c r="L52" i="21"/>
  <c r="L51" i="21"/>
  <c r="L47" i="21"/>
  <c r="L46" i="21"/>
  <c r="L45" i="21"/>
  <c r="L44" i="21"/>
  <c r="L43" i="21"/>
  <c r="L42" i="21"/>
  <c r="L41" i="21"/>
  <c r="L40" i="21"/>
  <c r="L39" i="21"/>
  <c r="L38" i="21"/>
  <c r="L36" i="21"/>
  <c r="L35" i="21"/>
  <c r="L34" i="21"/>
  <c r="L33" i="21"/>
  <c r="L32" i="21"/>
  <c r="L31" i="21"/>
  <c r="L30" i="21"/>
  <c r="L29" i="21"/>
  <c r="L28" i="21"/>
  <c r="L27" i="21"/>
  <c r="L37" i="21" s="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9" i="21"/>
  <c r="L8" i="21"/>
  <c r="L7" i="21"/>
  <c r="L6" i="21"/>
  <c r="L5" i="21"/>
  <c r="K60" i="21"/>
  <c r="K59" i="21"/>
  <c r="K58" i="21"/>
  <c r="K57" i="21"/>
  <c r="K56" i="21"/>
  <c r="K54" i="21"/>
  <c r="K53" i="21"/>
  <c r="K52" i="21"/>
  <c r="K51" i="21"/>
  <c r="K47" i="21"/>
  <c r="K46" i="21"/>
  <c r="K45" i="21"/>
  <c r="K44" i="21"/>
  <c r="K43" i="21"/>
  <c r="K42" i="21"/>
  <c r="K41" i="21"/>
  <c r="K40" i="21"/>
  <c r="K39" i="21"/>
  <c r="K38" i="21"/>
  <c r="K36" i="21"/>
  <c r="K35" i="21"/>
  <c r="K34" i="21"/>
  <c r="K33" i="21"/>
  <c r="K32" i="21"/>
  <c r="K31" i="21"/>
  <c r="K30" i="21"/>
  <c r="K29" i="21"/>
  <c r="K28" i="21"/>
  <c r="K27" i="21"/>
  <c r="K37" i="21" s="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9" i="21"/>
  <c r="K8" i="21"/>
  <c r="K7" i="21"/>
  <c r="K6" i="21"/>
  <c r="K5" i="21"/>
  <c r="J60" i="21"/>
  <c r="J59" i="21"/>
  <c r="J58" i="21"/>
  <c r="J57" i="21"/>
  <c r="J56" i="21"/>
  <c r="J55" i="21"/>
  <c r="J54" i="21"/>
  <c r="J53" i="21"/>
  <c r="J52" i="21"/>
  <c r="J51" i="21"/>
  <c r="J47" i="21"/>
  <c r="J46" i="21"/>
  <c r="J45" i="21"/>
  <c r="J44" i="21"/>
  <c r="J43" i="21"/>
  <c r="J42" i="21"/>
  <c r="J41" i="21"/>
  <c r="J40" i="21"/>
  <c r="J39" i="21"/>
  <c r="J38" i="21"/>
  <c r="J48" i="21" s="1"/>
  <c r="J36" i="21"/>
  <c r="J35" i="21"/>
  <c r="J34" i="21"/>
  <c r="J33" i="21"/>
  <c r="J32" i="21"/>
  <c r="J31" i="21"/>
  <c r="J30" i="21"/>
  <c r="J29" i="21"/>
  <c r="J28" i="21"/>
  <c r="J27" i="21"/>
  <c r="J37" i="21" s="1"/>
  <c r="J25" i="21"/>
  <c r="J24" i="21"/>
  <c r="J23" i="21"/>
  <c r="J22" i="21"/>
  <c r="J21" i="21"/>
  <c r="J20" i="21"/>
  <c r="J19" i="21"/>
  <c r="J18" i="21"/>
  <c r="J17" i="21"/>
  <c r="J16" i="21"/>
  <c r="J14" i="21"/>
  <c r="J13" i="21"/>
  <c r="J12" i="21"/>
  <c r="J11" i="21"/>
  <c r="J10" i="21"/>
  <c r="J9" i="21"/>
  <c r="J8" i="21"/>
  <c r="J7" i="21"/>
  <c r="J6" i="21"/>
  <c r="J5" i="21"/>
  <c r="I60" i="21"/>
  <c r="I59" i="21"/>
  <c r="I58" i="21"/>
  <c r="I57" i="21"/>
  <c r="I56" i="21"/>
  <c r="I55" i="21"/>
  <c r="I54" i="21"/>
  <c r="I53" i="21"/>
  <c r="I52" i="21"/>
  <c r="I51" i="21"/>
  <c r="I47" i="21"/>
  <c r="I46" i="21"/>
  <c r="I45" i="21"/>
  <c r="I44" i="21"/>
  <c r="I43" i="21"/>
  <c r="I42" i="21"/>
  <c r="I41" i="21"/>
  <c r="I40" i="21"/>
  <c r="I39" i="21"/>
  <c r="I38" i="21"/>
  <c r="I48" i="21" s="1"/>
  <c r="I36" i="21"/>
  <c r="I35" i="21"/>
  <c r="I34" i="21"/>
  <c r="I33" i="21"/>
  <c r="I32" i="21"/>
  <c r="I31" i="21"/>
  <c r="I30" i="21"/>
  <c r="I29" i="21"/>
  <c r="I28" i="21"/>
  <c r="I27" i="21"/>
  <c r="I37" i="21" s="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9" i="21"/>
  <c r="I8" i="21"/>
  <c r="I7" i="21"/>
  <c r="I15" i="21" s="1"/>
  <c r="I6" i="21"/>
  <c r="I5" i="21"/>
  <c r="H60" i="21"/>
  <c r="H59" i="21"/>
  <c r="H58" i="21"/>
  <c r="H57" i="21"/>
  <c r="H56" i="21"/>
  <c r="H55" i="21"/>
  <c r="H54" i="21"/>
  <c r="H53" i="21"/>
  <c r="H52" i="21"/>
  <c r="H51" i="21"/>
  <c r="H47" i="21"/>
  <c r="H46" i="21"/>
  <c r="H45" i="21"/>
  <c r="H44" i="21"/>
  <c r="H43" i="21"/>
  <c r="H42" i="21"/>
  <c r="H41" i="21"/>
  <c r="H40" i="21"/>
  <c r="H39" i="21"/>
  <c r="H38" i="21"/>
  <c r="H48" i="21" s="1"/>
  <c r="H36" i="21"/>
  <c r="H35" i="21"/>
  <c r="H34" i="21"/>
  <c r="H33" i="21"/>
  <c r="H32" i="21"/>
  <c r="H31" i="21"/>
  <c r="H30" i="21"/>
  <c r="H29" i="21"/>
  <c r="H28" i="21"/>
  <c r="H27" i="21"/>
  <c r="H37" i="21" s="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9" i="21"/>
  <c r="H8" i="21"/>
  <c r="H7" i="21"/>
  <c r="H15" i="21" s="1"/>
  <c r="H6" i="21"/>
  <c r="H5" i="21"/>
  <c r="G60" i="21"/>
  <c r="G59" i="21"/>
  <c r="G58" i="21"/>
  <c r="G57" i="21"/>
  <c r="G55" i="21"/>
  <c r="G54" i="21"/>
  <c r="G53" i="21"/>
  <c r="G51" i="21"/>
  <c r="G47" i="21"/>
  <c r="G46" i="21"/>
  <c r="G45" i="21"/>
  <c r="G44" i="21"/>
  <c r="G43" i="21"/>
  <c r="G42" i="21"/>
  <c r="G41" i="21"/>
  <c r="G40" i="21"/>
  <c r="G39" i="21"/>
  <c r="G38" i="21"/>
  <c r="G48" i="21" s="1"/>
  <c r="G36" i="21"/>
  <c r="G35" i="21"/>
  <c r="G34" i="21"/>
  <c r="G33" i="21"/>
  <c r="G32" i="21"/>
  <c r="G31" i="21"/>
  <c r="G30" i="21"/>
  <c r="G29" i="21"/>
  <c r="G28" i="21"/>
  <c r="G27" i="21"/>
  <c r="G37" i="21" s="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9" i="21"/>
  <c r="G8" i="21"/>
  <c r="G7" i="21"/>
  <c r="G6" i="21"/>
  <c r="G5" i="21"/>
  <c r="F60" i="21"/>
  <c r="F59" i="21"/>
  <c r="F57" i="21"/>
  <c r="F56" i="21"/>
  <c r="F55" i="21"/>
  <c r="F53" i="21"/>
  <c r="F52" i="21"/>
  <c r="F47" i="21"/>
  <c r="F46" i="21"/>
  <c r="F45" i="21"/>
  <c r="F44" i="21"/>
  <c r="F43" i="21"/>
  <c r="F42" i="21"/>
  <c r="F41" i="21"/>
  <c r="F40" i="21"/>
  <c r="F39" i="21"/>
  <c r="F38" i="21"/>
  <c r="F48" i="21" s="1"/>
  <c r="F36" i="21"/>
  <c r="F35" i="21"/>
  <c r="F34" i="21"/>
  <c r="F33" i="21"/>
  <c r="F32" i="21"/>
  <c r="F31" i="21"/>
  <c r="F30" i="21"/>
  <c r="F37" i="21" s="1"/>
  <c r="F29" i="21"/>
  <c r="F28" i="21"/>
  <c r="F27" i="2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9" i="21"/>
  <c r="F8" i="21"/>
  <c r="F7" i="21"/>
  <c r="F6" i="21"/>
  <c r="F5" i="21"/>
  <c r="E5" i="21"/>
  <c r="E60" i="21"/>
  <c r="E59" i="21"/>
  <c r="E58" i="21"/>
  <c r="E56" i="21"/>
  <c r="E55" i="21"/>
  <c r="E54" i="21"/>
  <c r="E52" i="21"/>
  <c r="E47" i="21"/>
  <c r="E46" i="21"/>
  <c r="E45" i="21"/>
  <c r="E44" i="21"/>
  <c r="E43" i="21"/>
  <c r="E42" i="21"/>
  <c r="E41" i="21"/>
  <c r="E40" i="21"/>
  <c r="E39" i="21"/>
  <c r="E38" i="21"/>
  <c r="E48" i="21" s="1"/>
  <c r="E36" i="21"/>
  <c r="E35" i="21"/>
  <c r="E34" i="21"/>
  <c r="E33" i="21"/>
  <c r="E32" i="21"/>
  <c r="E31" i="21"/>
  <c r="E30" i="21"/>
  <c r="E29" i="21"/>
  <c r="E28" i="21"/>
  <c r="E27" i="21"/>
  <c r="E37" i="21" s="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9" i="21"/>
  <c r="E8" i="21"/>
  <c r="E7" i="21"/>
  <c r="E6" i="21"/>
  <c r="D5" i="21"/>
  <c r="AI46" i="60"/>
  <c r="AI45" i="60"/>
  <c r="AI44" i="60"/>
  <c r="AI43" i="60"/>
  <c r="AI42" i="60"/>
  <c r="AI41" i="60"/>
  <c r="AI40" i="60"/>
  <c r="AI39" i="60"/>
  <c r="AI38" i="60"/>
  <c r="AI37" i="60"/>
  <c r="AI36" i="60"/>
  <c r="AI35" i="60"/>
  <c r="AH31" i="60"/>
  <c r="AG31" i="60"/>
  <c r="AF31" i="60"/>
  <c r="AE31" i="60"/>
  <c r="AD31" i="60"/>
  <c r="AC31" i="60"/>
  <c r="AB31" i="60"/>
  <c r="AA31" i="60"/>
  <c r="Z31" i="60"/>
  <c r="Y31" i="60"/>
  <c r="X31" i="60"/>
  <c r="W31" i="60"/>
  <c r="V31" i="60"/>
  <c r="U31" i="60"/>
  <c r="T31" i="60"/>
  <c r="S31" i="60"/>
  <c r="R31" i="60"/>
  <c r="Q31" i="60"/>
  <c r="P31" i="60"/>
  <c r="O31" i="60"/>
  <c r="N31" i="60"/>
  <c r="M31" i="60"/>
  <c r="L31" i="60"/>
  <c r="K31" i="60"/>
  <c r="J31" i="60"/>
  <c r="I31" i="60"/>
  <c r="H31" i="60"/>
  <c r="G31" i="60"/>
  <c r="F31" i="60"/>
  <c r="E31" i="60"/>
  <c r="D31" i="60"/>
  <c r="AI29" i="60"/>
  <c r="C29" i="60"/>
  <c r="AI28" i="60"/>
  <c r="C28" i="60"/>
  <c r="AI27" i="60"/>
  <c r="C27" i="60"/>
  <c r="AI26" i="60"/>
  <c r="O57" i="21" s="1"/>
  <c r="O61" i="21" s="1"/>
  <c r="C26" i="60"/>
  <c r="AI25" i="60"/>
  <c r="C25" i="60"/>
  <c r="AI24" i="60"/>
  <c r="C24" i="60"/>
  <c r="AI23" i="60"/>
  <c r="C23" i="60"/>
  <c r="AI22" i="60"/>
  <c r="C22" i="60"/>
  <c r="AI21" i="60"/>
  <c r="C21" i="60"/>
  <c r="AI20" i="60"/>
  <c r="C20" i="60"/>
  <c r="N16" i="60"/>
  <c r="K16" i="60"/>
  <c r="I16" i="60"/>
  <c r="G16" i="60"/>
  <c r="D16" i="60"/>
  <c r="O15" i="60"/>
  <c r="M15" i="60"/>
  <c r="J15" i="60"/>
  <c r="H15" i="60"/>
  <c r="F15" i="60"/>
  <c r="C15" i="60"/>
  <c r="O14" i="60"/>
  <c r="M14" i="60"/>
  <c r="J14" i="60"/>
  <c r="H14" i="60"/>
  <c r="F14" i="60"/>
  <c r="C14" i="60"/>
  <c r="O13" i="60"/>
  <c r="M13" i="60"/>
  <c r="J13" i="60"/>
  <c r="H13" i="60"/>
  <c r="F13" i="60"/>
  <c r="C13" i="60"/>
  <c r="M12" i="60"/>
  <c r="J12" i="60"/>
  <c r="H12" i="60"/>
  <c r="F12" i="60"/>
  <c r="C12" i="60"/>
  <c r="O11" i="60"/>
  <c r="M11" i="60"/>
  <c r="J11" i="60"/>
  <c r="H11" i="60"/>
  <c r="F11" i="60"/>
  <c r="C11" i="60"/>
  <c r="O10" i="60"/>
  <c r="M10" i="60"/>
  <c r="J10" i="60"/>
  <c r="H10" i="60"/>
  <c r="F10" i="60"/>
  <c r="C10" i="60"/>
  <c r="O9" i="60"/>
  <c r="M9" i="60"/>
  <c r="J9" i="60"/>
  <c r="H9" i="60"/>
  <c r="F9" i="60"/>
  <c r="C9" i="60"/>
  <c r="O8" i="60"/>
  <c r="M8" i="60"/>
  <c r="J8" i="60"/>
  <c r="H8" i="60"/>
  <c r="F8" i="60"/>
  <c r="C8" i="60"/>
  <c r="O7" i="60"/>
  <c r="M7" i="60"/>
  <c r="J7" i="60"/>
  <c r="H7" i="60"/>
  <c r="F7" i="60"/>
  <c r="C7" i="60"/>
  <c r="O6" i="60"/>
  <c r="M6" i="60"/>
  <c r="J6" i="60"/>
  <c r="H6" i="60"/>
  <c r="F6" i="60"/>
  <c r="C6" i="60"/>
  <c r="AI46" i="59"/>
  <c r="AI45" i="59"/>
  <c r="AI44" i="59"/>
  <c r="AI43" i="59"/>
  <c r="AI42" i="59"/>
  <c r="AI41" i="59"/>
  <c r="AI40" i="59"/>
  <c r="AI39" i="59"/>
  <c r="AI38" i="59"/>
  <c r="AI37" i="59"/>
  <c r="AI36" i="59"/>
  <c r="AI35" i="59"/>
  <c r="AH31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F31" i="59"/>
  <c r="E31" i="59"/>
  <c r="D31" i="59"/>
  <c r="AI29" i="59"/>
  <c r="C29" i="59"/>
  <c r="AI28" i="59"/>
  <c r="O14" i="59" s="1"/>
  <c r="C28" i="59"/>
  <c r="AI27" i="59"/>
  <c r="C27" i="59"/>
  <c r="AI26" i="59"/>
  <c r="C26" i="59"/>
  <c r="AI25" i="59"/>
  <c r="C25" i="59"/>
  <c r="AI24" i="59"/>
  <c r="O10" i="59" s="1"/>
  <c r="C24" i="59"/>
  <c r="AI23" i="59"/>
  <c r="C23" i="59"/>
  <c r="AI22" i="59"/>
  <c r="C22" i="59"/>
  <c r="AI21" i="59"/>
  <c r="C21" i="59"/>
  <c r="AI20" i="59"/>
  <c r="AI31" i="59" s="1"/>
  <c r="C20" i="59"/>
  <c r="N16" i="59"/>
  <c r="K16" i="59"/>
  <c r="I16" i="59"/>
  <c r="G16" i="59"/>
  <c r="D16" i="59"/>
  <c r="O15" i="59"/>
  <c r="M15" i="59"/>
  <c r="J15" i="59"/>
  <c r="H15" i="59"/>
  <c r="F15" i="59"/>
  <c r="C15" i="59"/>
  <c r="M14" i="59"/>
  <c r="J14" i="59"/>
  <c r="H14" i="59"/>
  <c r="F14" i="59"/>
  <c r="C14" i="59"/>
  <c r="O13" i="59"/>
  <c r="M13" i="59"/>
  <c r="J13" i="59"/>
  <c r="H13" i="59"/>
  <c r="F13" i="59"/>
  <c r="C13" i="59"/>
  <c r="O12" i="59"/>
  <c r="M12" i="59"/>
  <c r="J12" i="59"/>
  <c r="H12" i="59"/>
  <c r="F12" i="59"/>
  <c r="C12" i="59"/>
  <c r="O11" i="59"/>
  <c r="M11" i="59"/>
  <c r="J11" i="59"/>
  <c r="H11" i="59"/>
  <c r="F11" i="59"/>
  <c r="C11" i="59"/>
  <c r="M10" i="59"/>
  <c r="J10" i="59"/>
  <c r="H10" i="59"/>
  <c r="F10" i="59"/>
  <c r="C10" i="59"/>
  <c r="O9" i="59"/>
  <c r="M9" i="59"/>
  <c r="J9" i="59"/>
  <c r="H9" i="59"/>
  <c r="F9" i="59"/>
  <c r="C9" i="59"/>
  <c r="O8" i="59"/>
  <c r="M8" i="59"/>
  <c r="J8" i="59"/>
  <c r="H8" i="59"/>
  <c r="F8" i="59"/>
  <c r="C8" i="59"/>
  <c r="O7" i="59"/>
  <c r="M7" i="59"/>
  <c r="J7" i="59"/>
  <c r="H7" i="59"/>
  <c r="F7" i="59"/>
  <c r="C7" i="59"/>
  <c r="O6" i="59"/>
  <c r="M6" i="59"/>
  <c r="J6" i="59"/>
  <c r="H6" i="59"/>
  <c r="F6" i="59"/>
  <c r="C6" i="59"/>
  <c r="AI46" i="58"/>
  <c r="AI45" i="58"/>
  <c r="AI44" i="58"/>
  <c r="AI43" i="58"/>
  <c r="AI42" i="58"/>
  <c r="AI41" i="58"/>
  <c r="AI40" i="58"/>
  <c r="AI39" i="58"/>
  <c r="AI38" i="58"/>
  <c r="AI37" i="58"/>
  <c r="AI36" i="58"/>
  <c r="AI35" i="58"/>
  <c r="AH31" i="58"/>
  <c r="AG31" i="58"/>
  <c r="AF31" i="58"/>
  <c r="AE31" i="58"/>
  <c r="AD31" i="58"/>
  <c r="AC31" i="58"/>
  <c r="AB31" i="58"/>
  <c r="AA31" i="58"/>
  <c r="Z31" i="58"/>
  <c r="Y31" i="58"/>
  <c r="X31" i="58"/>
  <c r="W31" i="58"/>
  <c r="V31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F31" i="58"/>
  <c r="E31" i="58"/>
  <c r="D31" i="58"/>
  <c r="AI29" i="58"/>
  <c r="C29" i="58"/>
  <c r="AI28" i="58"/>
  <c r="C28" i="58"/>
  <c r="AI27" i="58"/>
  <c r="C27" i="58"/>
  <c r="AI26" i="58"/>
  <c r="C26" i="58"/>
  <c r="AI25" i="58"/>
  <c r="O11" i="58" s="1"/>
  <c r="C25" i="58"/>
  <c r="AI24" i="58"/>
  <c r="C24" i="58"/>
  <c r="AI23" i="58"/>
  <c r="C23" i="58"/>
  <c r="AI22" i="58"/>
  <c r="C22" i="58"/>
  <c r="AI21" i="58"/>
  <c r="C21" i="58"/>
  <c r="AI20" i="58"/>
  <c r="AI31" i="58" s="1"/>
  <c r="C20" i="58"/>
  <c r="N16" i="58"/>
  <c r="K16" i="58"/>
  <c r="I16" i="58"/>
  <c r="G16" i="58"/>
  <c r="D16" i="58"/>
  <c r="Q9" i="58" s="1"/>
  <c r="O15" i="58"/>
  <c r="M15" i="58"/>
  <c r="J15" i="58"/>
  <c r="H15" i="58"/>
  <c r="F15" i="58"/>
  <c r="C15" i="58"/>
  <c r="O14" i="58"/>
  <c r="M14" i="58"/>
  <c r="J14" i="58"/>
  <c r="H14" i="58"/>
  <c r="F14" i="58"/>
  <c r="C14" i="58"/>
  <c r="O13" i="58"/>
  <c r="M13" i="58"/>
  <c r="J13" i="58"/>
  <c r="H13" i="58"/>
  <c r="F13" i="58"/>
  <c r="C13" i="58"/>
  <c r="O12" i="58"/>
  <c r="M12" i="58"/>
  <c r="J12" i="58"/>
  <c r="H12" i="58"/>
  <c r="F12" i="58"/>
  <c r="C12" i="58"/>
  <c r="M11" i="58"/>
  <c r="J11" i="58"/>
  <c r="H11" i="58"/>
  <c r="F11" i="58"/>
  <c r="C11" i="58"/>
  <c r="O10" i="58"/>
  <c r="M10" i="58"/>
  <c r="J10" i="58"/>
  <c r="H10" i="58"/>
  <c r="F10" i="58"/>
  <c r="C10" i="58"/>
  <c r="O9" i="58"/>
  <c r="M9" i="58"/>
  <c r="J9" i="58"/>
  <c r="H9" i="58"/>
  <c r="F9" i="58"/>
  <c r="C9" i="58"/>
  <c r="O8" i="58"/>
  <c r="M8" i="58"/>
  <c r="J8" i="58"/>
  <c r="H8" i="58"/>
  <c r="F8" i="58"/>
  <c r="C8" i="58"/>
  <c r="O7" i="58"/>
  <c r="M7" i="58"/>
  <c r="J7" i="58"/>
  <c r="H7" i="58"/>
  <c r="F7" i="58"/>
  <c r="C7" i="58"/>
  <c r="M6" i="58"/>
  <c r="J6" i="58"/>
  <c r="H6" i="58"/>
  <c r="F6" i="58"/>
  <c r="C6" i="58"/>
  <c r="AI46" i="57"/>
  <c r="AI45" i="57"/>
  <c r="AI44" i="57"/>
  <c r="AI43" i="57"/>
  <c r="AI42" i="57"/>
  <c r="AI41" i="57"/>
  <c r="AI40" i="57"/>
  <c r="AI39" i="57"/>
  <c r="AI38" i="57"/>
  <c r="AI37" i="57"/>
  <c r="AI36" i="57"/>
  <c r="AI35" i="57"/>
  <c r="AH31" i="57"/>
  <c r="AG31" i="57"/>
  <c r="AF31" i="57"/>
  <c r="AE31" i="57"/>
  <c r="AD31" i="57"/>
  <c r="AC31" i="57"/>
  <c r="AB31" i="57"/>
  <c r="AA31" i="57"/>
  <c r="Z31" i="57"/>
  <c r="Y31" i="57"/>
  <c r="X31" i="57"/>
  <c r="W31" i="57"/>
  <c r="V31" i="57"/>
  <c r="U31" i="57"/>
  <c r="T31" i="57"/>
  <c r="S31" i="57"/>
  <c r="R31" i="57"/>
  <c r="Q31" i="57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AI29" i="57"/>
  <c r="C29" i="57"/>
  <c r="AI28" i="57"/>
  <c r="O14" i="57" s="1"/>
  <c r="C28" i="57"/>
  <c r="AI27" i="57"/>
  <c r="C27" i="57"/>
  <c r="AI26" i="57"/>
  <c r="C26" i="57"/>
  <c r="AI25" i="57"/>
  <c r="L56" i="21" s="1"/>
  <c r="L61" i="21" s="1"/>
  <c r="C25" i="57"/>
  <c r="AI24" i="57"/>
  <c r="C24" i="57"/>
  <c r="AI23" i="57"/>
  <c r="C23" i="57"/>
  <c r="AI22" i="57"/>
  <c r="C22" i="57"/>
  <c r="AI21" i="57"/>
  <c r="C21" i="57"/>
  <c r="AI20" i="57"/>
  <c r="AI31" i="57" s="1"/>
  <c r="C20" i="57"/>
  <c r="N16" i="57"/>
  <c r="K16" i="57"/>
  <c r="I16" i="57"/>
  <c r="G16" i="57"/>
  <c r="D16" i="57"/>
  <c r="O15" i="57"/>
  <c r="M15" i="57"/>
  <c r="J15" i="57"/>
  <c r="H15" i="57"/>
  <c r="F15" i="57"/>
  <c r="C15" i="57"/>
  <c r="M14" i="57"/>
  <c r="J14" i="57"/>
  <c r="H14" i="57"/>
  <c r="F14" i="57"/>
  <c r="C14" i="57"/>
  <c r="O13" i="57"/>
  <c r="M13" i="57"/>
  <c r="J13" i="57"/>
  <c r="H13" i="57"/>
  <c r="F13" i="57"/>
  <c r="C13" i="57"/>
  <c r="O12" i="57"/>
  <c r="M12" i="57"/>
  <c r="J12" i="57"/>
  <c r="H12" i="57"/>
  <c r="F12" i="57"/>
  <c r="C12" i="57"/>
  <c r="O11" i="57"/>
  <c r="M11" i="57"/>
  <c r="J11" i="57"/>
  <c r="H11" i="57"/>
  <c r="F11" i="57"/>
  <c r="C11" i="57"/>
  <c r="O10" i="57"/>
  <c r="M10" i="57"/>
  <c r="J10" i="57"/>
  <c r="H10" i="57"/>
  <c r="F10" i="57"/>
  <c r="C10" i="57"/>
  <c r="O9" i="57"/>
  <c r="M9" i="57"/>
  <c r="J9" i="57"/>
  <c r="H9" i="57"/>
  <c r="F9" i="57"/>
  <c r="C9" i="57"/>
  <c r="O8" i="57"/>
  <c r="M8" i="57"/>
  <c r="J8" i="57"/>
  <c r="H8" i="57"/>
  <c r="F8" i="57"/>
  <c r="C8" i="57"/>
  <c r="O7" i="57"/>
  <c r="M7" i="57"/>
  <c r="J7" i="57"/>
  <c r="H7" i="57"/>
  <c r="F7" i="57"/>
  <c r="C7" i="57"/>
  <c r="O6" i="57"/>
  <c r="M6" i="57"/>
  <c r="J6" i="57"/>
  <c r="H6" i="57"/>
  <c r="F6" i="57"/>
  <c r="C6" i="57"/>
  <c r="AI46" i="56"/>
  <c r="AI45" i="56"/>
  <c r="AI44" i="56"/>
  <c r="AI43" i="56"/>
  <c r="AI42" i="56"/>
  <c r="AI41" i="56"/>
  <c r="AI40" i="56"/>
  <c r="AI39" i="56"/>
  <c r="AI38" i="56"/>
  <c r="AI37" i="56"/>
  <c r="AI36" i="56"/>
  <c r="AI35" i="56"/>
  <c r="AH31" i="56"/>
  <c r="AG31" i="56"/>
  <c r="AF31" i="56"/>
  <c r="AE31" i="56"/>
  <c r="AD31" i="56"/>
  <c r="AC31" i="56"/>
  <c r="AB31" i="56"/>
  <c r="AA31" i="56"/>
  <c r="Z31" i="56"/>
  <c r="Y31" i="56"/>
  <c r="X31" i="56"/>
  <c r="W31" i="56"/>
  <c r="V31" i="56"/>
  <c r="U31" i="56"/>
  <c r="T31" i="56"/>
  <c r="S31" i="56"/>
  <c r="R31" i="56"/>
  <c r="Q31" i="56"/>
  <c r="P31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AI29" i="56"/>
  <c r="C29" i="56"/>
  <c r="AI28" i="56"/>
  <c r="C28" i="56"/>
  <c r="AI27" i="56"/>
  <c r="C27" i="56"/>
  <c r="AI26" i="56"/>
  <c r="C26" i="56"/>
  <c r="AI25" i="56"/>
  <c r="C25" i="56"/>
  <c r="AI24" i="56"/>
  <c r="K55" i="21" s="1"/>
  <c r="K61" i="21" s="1"/>
  <c r="C24" i="56"/>
  <c r="AI23" i="56"/>
  <c r="C23" i="56"/>
  <c r="AI22" i="56"/>
  <c r="C22" i="56"/>
  <c r="AI21" i="56"/>
  <c r="C21" i="56"/>
  <c r="AI20" i="56"/>
  <c r="AI31" i="56" s="1"/>
  <c r="C20" i="56"/>
  <c r="N16" i="56"/>
  <c r="K16" i="56"/>
  <c r="I16" i="56"/>
  <c r="G16" i="56"/>
  <c r="D16" i="56"/>
  <c r="Q9" i="56" s="1"/>
  <c r="O15" i="56"/>
  <c r="M15" i="56"/>
  <c r="J15" i="56"/>
  <c r="H15" i="56"/>
  <c r="F15" i="56"/>
  <c r="C15" i="56"/>
  <c r="O14" i="56"/>
  <c r="M14" i="56"/>
  <c r="J14" i="56"/>
  <c r="H14" i="56"/>
  <c r="F14" i="56"/>
  <c r="C14" i="56"/>
  <c r="O13" i="56"/>
  <c r="M13" i="56"/>
  <c r="J13" i="56"/>
  <c r="H13" i="56"/>
  <c r="F13" i="56"/>
  <c r="C13" i="56"/>
  <c r="O12" i="56"/>
  <c r="M12" i="56"/>
  <c r="J12" i="56"/>
  <c r="H12" i="56"/>
  <c r="F12" i="56"/>
  <c r="C12" i="56"/>
  <c r="O11" i="56"/>
  <c r="M11" i="56"/>
  <c r="J11" i="56"/>
  <c r="H11" i="56"/>
  <c r="F11" i="56"/>
  <c r="C11" i="56"/>
  <c r="M10" i="56"/>
  <c r="J10" i="56"/>
  <c r="H10" i="56"/>
  <c r="F10" i="56"/>
  <c r="C10" i="56"/>
  <c r="O9" i="56"/>
  <c r="M9" i="56"/>
  <c r="J9" i="56"/>
  <c r="H9" i="56"/>
  <c r="F9" i="56"/>
  <c r="C9" i="56"/>
  <c r="O8" i="56"/>
  <c r="M8" i="56"/>
  <c r="J8" i="56"/>
  <c r="H8" i="56"/>
  <c r="F8" i="56"/>
  <c r="C8" i="56"/>
  <c r="O7" i="56"/>
  <c r="M7" i="56"/>
  <c r="J7" i="56"/>
  <c r="H7" i="56"/>
  <c r="F7" i="56"/>
  <c r="C7" i="56"/>
  <c r="O6" i="56"/>
  <c r="M6" i="56"/>
  <c r="J6" i="56"/>
  <c r="H6" i="56"/>
  <c r="F6" i="56"/>
  <c r="C6" i="56"/>
  <c r="AI46" i="55"/>
  <c r="AI45" i="55"/>
  <c r="AI44" i="55"/>
  <c r="AI43" i="55"/>
  <c r="AI42" i="55"/>
  <c r="AI41" i="55"/>
  <c r="AI40" i="55"/>
  <c r="AI39" i="55"/>
  <c r="AI38" i="55"/>
  <c r="AI37" i="55"/>
  <c r="AI36" i="55"/>
  <c r="AI35" i="55"/>
  <c r="AH31" i="55"/>
  <c r="AG31" i="55"/>
  <c r="AF31" i="55"/>
  <c r="AE31" i="55"/>
  <c r="AD31" i="55"/>
  <c r="AC31" i="55"/>
  <c r="AB31" i="55"/>
  <c r="AA31" i="55"/>
  <c r="Z31" i="55"/>
  <c r="Y31" i="55"/>
  <c r="X31" i="55"/>
  <c r="W31" i="55"/>
  <c r="V31" i="55"/>
  <c r="U31" i="55"/>
  <c r="T31" i="55"/>
  <c r="S31" i="55"/>
  <c r="R31" i="55"/>
  <c r="Q31" i="55"/>
  <c r="P31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AI29" i="55"/>
  <c r="C29" i="55"/>
  <c r="AI28" i="55"/>
  <c r="C28" i="55"/>
  <c r="AI27" i="55"/>
  <c r="O13" i="55" s="1"/>
  <c r="C27" i="55"/>
  <c r="AI26" i="55"/>
  <c r="C26" i="55"/>
  <c r="AI25" i="55"/>
  <c r="C25" i="55"/>
  <c r="AI24" i="55"/>
  <c r="C24" i="55"/>
  <c r="AI23" i="55"/>
  <c r="O9" i="55" s="1"/>
  <c r="O16" i="55" s="1"/>
  <c r="C23" i="55"/>
  <c r="AI22" i="55"/>
  <c r="C22" i="55"/>
  <c r="AI21" i="55"/>
  <c r="C21" i="55"/>
  <c r="AI20" i="55"/>
  <c r="AI31" i="55" s="1"/>
  <c r="C20" i="55"/>
  <c r="N16" i="55"/>
  <c r="K16" i="55"/>
  <c r="I16" i="55"/>
  <c r="G16" i="55"/>
  <c r="D16" i="55"/>
  <c r="O15" i="55"/>
  <c r="M15" i="55"/>
  <c r="J15" i="55"/>
  <c r="H15" i="55"/>
  <c r="F15" i="55"/>
  <c r="C15" i="55"/>
  <c r="O14" i="55"/>
  <c r="M14" i="55"/>
  <c r="J14" i="55"/>
  <c r="H14" i="55"/>
  <c r="F14" i="55"/>
  <c r="C14" i="55"/>
  <c r="M13" i="55"/>
  <c r="J13" i="55"/>
  <c r="H13" i="55"/>
  <c r="F13" i="55"/>
  <c r="C13" i="55"/>
  <c r="O12" i="55"/>
  <c r="M12" i="55"/>
  <c r="J12" i="55"/>
  <c r="H12" i="55"/>
  <c r="F12" i="55"/>
  <c r="C12" i="55"/>
  <c r="O11" i="55"/>
  <c r="M11" i="55"/>
  <c r="J11" i="55"/>
  <c r="H11" i="55"/>
  <c r="F11" i="55"/>
  <c r="C11" i="55"/>
  <c r="O10" i="55"/>
  <c r="M10" i="55"/>
  <c r="J10" i="55"/>
  <c r="H10" i="55"/>
  <c r="F10" i="55"/>
  <c r="C10" i="55"/>
  <c r="M9" i="55"/>
  <c r="J9" i="55"/>
  <c r="H9" i="55"/>
  <c r="F9" i="55"/>
  <c r="C9" i="55"/>
  <c r="O8" i="55"/>
  <c r="M8" i="55"/>
  <c r="J8" i="55"/>
  <c r="H8" i="55"/>
  <c r="F8" i="55"/>
  <c r="C8" i="55"/>
  <c r="O7" i="55"/>
  <c r="M7" i="55"/>
  <c r="J7" i="55"/>
  <c r="H7" i="55"/>
  <c r="F7" i="55"/>
  <c r="C7" i="55"/>
  <c r="O6" i="55"/>
  <c r="M6" i="55"/>
  <c r="J6" i="55"/>
  <c r="H6" i="55"/>
  <c r="F6" i="55"/>
  <c r="C6" i="55"/>
  <c r="AI46" i="54"/>
  <c r="AI45" i="54"/>
  <c r="AI44" i="54"/>
  <c r="AI43" i="54"/>
  <c r="AI42" i="54"/>
  <c r="AI41" i="54"/>
  <c r="AI40" i="54"/>
  <c r="AI39" i="54"/>
  <c r="AI38" i="54"/>
  <c r="AI37" i="54"/>
  <c r="AI36" i="54"/>
  <c r="AI35" i="54"/>
  <c r="AH31" i="54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AI29" i="54"/>
  <c r="C29" i="54"/>
  <c r="AI28" i="54"/>
  <c r="C28" i="54"/>
  <c r="AI27" i="54"/>
  <c r="C27" i="54"/>
  <c r="AI26" i="54"/>
  <c r="C26" i="54"/>
  <c r="AI25" i="54"/>
  <c r="C25" i="54"/>
  <c r="AI24" i="54"/>
  <c r="C24" i="54"/>
  <c r="AI23" i="54"/>
  <c r="C23" i="54"/>
  <c r="AI22" i="54"/>
  <c r="C22" i="54"/>
  <c r="AI21" i="54"/>
  <c r="C21" i="54"/>
  <c r="AI20" i="54"/>
  <c r="AI31" i="54" s="1"/>
  <c r="C20" i="54"/>
  <c r="N16" i="54"/>
  <c r="K16" i="54"/>
  <c r="I16" i="54"/>
  <c r="G16" i="54"/>
  <c r="D16" i="54"/>
  <c r="O15" i="54"/>
  <c r="M15" i="54"/>
  <c r="J15" i="54"/>
  <c r="H15" i="54"/>
  <c r="F15" i="54"/>
  <c r="C15" i="54"/>
  <c r="O14" i="54"/>
  <c r="M14" i="54"/>
  <c r="J14" i="54"/>
  <c r="H14" i="54"/>
  <c r="F14" i="54"/>
  <c r="C14" i="54"/>
  <c r="O13" i="54"/>
  <c r="M13" i="54"/>
  <c r="J13" i="54"/>
  <c r="H13" i="54"/>
  <c r="F13" i="54"/>
  <c r="C13" i="54"/>
  <c r="O12" i="54"/>
  <c r="M12" i="54"/>
  <c r="J12" i="54"/>
  <c r="H12" i="54"/>
  <c r="F12" i="54"/>
  <c r="C12" i="54"/>
  <c r="O11" i="54"/>
  <c r="M11" i="54"/>
  <c r="J11" i="54"/>
  <c r="H11" i="54"/>
  <c r="F11" i="54"/>
  <c r="C11" i="54"/>
  <c r="O10" i="54"/>
  <c r="M10" i="54"/>
  <c r="J10" i="54"/>
  <c r="H10" i="54"/>
  <c r="F10" i="54"/>
  <c r="C10" i="54"/>
  <c r="O9" i="54"/>
  <c r="M9" i="54"/>
  <c r="J9" i="54"/>
  <c r="H9" i="54"/>
  <c r="F9" i="54"/>
  <c r="C9" i="54"/>
  <c r="O8" i="54"/>
  <c r="M8" i="54"/>
  <c r="J8" i="54"/>
  <c r="H8" i="54"/>
  <c r="F8" i="54"/>
  <c r="C8" i="54"/>
  <c r="O7" i="54"/>
  <c r="M7" i="54"/>
  <c r="J7" i="54"/>
  <c r="H7" i="54"/>
  <c r="F7" i="54"/>
  <c r="C7" i="54"/>
  <c r="O6" i="54"/>
  <c r="O16" i="54" s="1"/>
  <c r="M6" i="54"/>
  <c r="J6" i="54"/>
  <c r="H6" i="54"/>
  <c r="F6" i="54"/>
  <c r="C6" i="54"/>
  <c r="AI46" i="53"/>
  <c r="AI45" i="53"/>
  <c r="AI44" i="53"/>
  <c r="AI43" i="53"/>
  <c r="AI42" i="53"/>
  <c r="AI41" i="53"/>
  <c r="AI40" i="53"/>
  <c r="AI39" i="53"/>
  <c r="AI38" i="53"/>
  <c r="AI37" i="53"/>
  <c r="AI36" i="53"/>
  <c r="AI35" i="53"/>
  <c r="AH31" i="53"/>
  <c r="AG31" i="53"/>
  <c r="AF31" i="53"/>
  <c r="AE31" i="53"/>
  <c r="AD31" i="53"/>
  <c r="AC31" i="53"/>
  <c r="AB31" i="53"/>
  <c r="AA31" i="53"/>
  <c r="Z31" i="53"/>
  <c r="Y31" i="53"/>
  <c r="X31" i="53"/>
  <c r="W31" i="53"/>
  <c r="V31" i="53"/>
  <c r="U31" i="53"/>
  <c r="T31" i="53"/>
  <c r="S31" i="53"/>
  <c r="R31" i="53"/>
  <c r="Q31" i="53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AI29" i="53"/>
  <c r="C29" i="53"/>
  <c r="AI28" i="53"/>
  <c r="O14" i="53" s="1"/>
  <c r="C28" i="53"/>
  <c r="AI27" i="53"/>
  <c r="C27" i="53"/>
  <c r="AI26" i="53"/>
  <c r="C26" i="53"/>
  <c r="AI25" i="53"/>
  <c r="C25" i="53"/>
  <c r="AI24" i="53"/>
  <c r="C24" i="53"/>
  <c r="AI23" i="53"/>
  <c r="C23" i="53"/>
  <c r="AI22" i="53"/>
  <c r="C22" i="53"/>
  <c r="AI21" i="53"/>
  <c r="C21" i="53"/>
  <c r="AI20" i="53"/>
  <c r="AI31" i="53" s="1"/>
  <c r="C20" i="53"/>
  <c r="N16" i="53"/>
  <c r="K16" i="53"/>
  <c r="I16" i="53"/>
  <c r="G16" i="53"/>
  <c r="D16" i="53"/>
  <c r="O15" i="53"/>
  <c r="M15" i="53"/>
  <c r="J15" i="53"/>
  <c r="H15" i="53"/>
  <c r="F15" i="53"/>
  <c r="C15" i="53"/>
  <c r="M14" i="53"/>
  <c r="J14" i="53"/>
  <c r="H14" i="53"/>
  <c r="F14" i="53"/>
  <c r="C14" i="53"/>
  <c r="O13" i="53"/>
  <c r="M13" i="53"/>
  <c r="J13" i="53"/>
  <c r="H13" i="53"/>
  <c r="F13" i="53"/>
  <c r="C13" i="53"/>
  <c r="O12" i="53"/>
  <c r="M12" i="53"/>
  <c r="J12" i="53"/>
  <c r="H12" i="53"/>
  <c r="F12" i="53"/>
  <c r="C12" i="53"/>
  <c r="O11" i="53"/>
  <c r="M11" i="53"/>
  <c r="J11" i="53"/>
  <c r="H11" i="53"/>
  <c r="F11" i="53"/>
  <c r="C11" i="53"/>
  <c r="O10" i="53"/>
  <c r="M10" i="53"/>
  <c r="J10" i="53"/>
  <c r="H10" i="53"/>
  <c r="F10" i="53"/>
  <c r="C10" i="53"/>
  <c r="O9" i="53"/>
  <c r="M9" i="53"/>
  <c r="J9" i="53"/>
  <c r="H9" i="53"/>
  <c r="F9" i="53"/>
  <c r="C9" i="53"/>
  <c r="O8" i="53"/>
  <c r="M8" i="53"/>
  <c r="J8" i="53"/>
  <c r="H8" i="53"/>
  <c r="F8" i="53"/>
  <c r="C8" i="53"/>
  <c r="O7" i="53"/>
  <c r="M7" i="53"/>
  <c r="J7" i="53"/>
  <c r="H7" i="53"/>
  <c r="F7" i="53"/>
  <c r="C7" i="53"/>
  <c r="O6" i="53"/>
  <c r="M6" i="53"/>
  <c r="J6" i="53"/>
  <c r="H6" i="53"/>
  <c r="F6" i="53"/>
  <c r="C6" i="53"/>
  <c r="AI46" i="52"/>
  <c r="AI45" i="52"/>
  <c r="AI44" i="52"/>
  <c r="AI43" i="52"/>
  <c r="AI42" i="52"/>
  <c r="AI41" i="52"/>
  <c r="AI40" i="52"/>
  <c r="AI39" i="52"/>
  <c r="AI38" i="52"/>
  <c r="AI37" i="52"/>
  <c r="AI36" i="52"/>
  <c r="AI35" i="52"/>
  <c r="AH31" i="52"/>
  <c r="AG31" i="52"/>
  <c r="AF31" i="52"/>
  <c r="AE31" i="52"/>
  <c r="AD31" i="52"/>
  <c r="AC31" i="52"/>
  <c r="AB31" i="52"/>
  <c r="AA31" i="52"/>
  <c r="Z31" i="52"/>
  <c r="Y31" i="52"/>
  <c r="X31" i="52"/>
  <c r="W31" i="52"/>
  <c r="V31" i="52"/>
  <c r="U31" i="52"/>
  <c r="T31" i="52"/>
  <c r="S31" i="52"/>
  <c r="R31" i="52"/>
  <c r="Q31" i="52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AI29" i="52"/>
  <c r="C29" i="52"/>
  <c r="AI28" i="52"/>
  <c r="C28" i="52"/>
  <c r="AI27" i="52"/>
  <c r="C27" i="52"/>
  <c r="AI26" i="52"/>
  <c r="C26" i="52"/>
  <c r="AI25" i="52"/>
  <c r="G56" i="21" s="1"/>
  <c r="C25" i="52"/>
  <c r="AI24" i="52"/>
  <c r="C24" i="52"/>
  <c r="AI23" i="52"/>
  <c r="C23" i="52"/>
  <c r="AI22" i="52"/>
  <c r="C22" i="52"/>
  <c r="AI21" i="52"/>
  <c r="O7" i="52" s="1"/>
  <c r="C21" i="52"/>
  <c r="AI20" i="52"/>
  <c r="C20" i="52"/>
  <c r="N16" i="52"/>
  <c r="K16" i="52"/>
  <c r="I16" i="52"/>
  <c r="G16" i="52"/>
  <c r="D16" i="52"/>
  <c r="O15" i="52"/>
  <c r="M15" i="52"/>
  <c r="J15" i="52"/>
  <c r="H15" i="52"/>
  <c r="F15" i="52"/>
  <c r="C15" i="52"/>
  <c r="O14" i="52"/>
  <c r="M14" i="52"/>
  <c r="J14" i="52"/>
  <c r="H14" i="52"/>
  <c r="F14" i="52"/>
  <c r="C14" i="52"/>
  <c r="O13" i="52"/>
  <c r="M13" i="52"/>
  <c r="J13" i="52"/>
  <c r="H13" i="52"/>
  <c r="F13" i="52"/>
  <c r="C13" i="52"/>
  <c r="O12" i="52"/>
  <c r="M12" i="52"/>
  <c r="J12" i="52"/>
  <c r="H12" i="52"/>
  <c r="F12" i="52"/>
  <c r="C12" i="52"/>
  <c r="M11" i="52"/>
  <c r="J11" i="52"/>
  <c r="H11" i="52"/>
  <c r="F11" i="52"/>
  <c r="C11" i="52"/>
  <c r="O10" i="52"/>
  <c r="M10" i="52"/>
  <c r="J10" i="52"/>
  <c r="H10" i="52"/>
  <c r="F10" i="52"/>
  <c r="C10" i="52"/>
  <c r="O9" i="52"/>
  <c r="M9" i="52"/>
  <c r="J9" i="52"/>
  <c r="H9" i="52"/>
  <c r="F9" i="52"/>
  <c r="C9" i="52"/>
  <c r="O8" i="52"/>
  <c r="M8" i="52"/>
  <c r="J8" i="52"/>
  <c r="H8" i="52"/>
  <c r="F8" i="52"/>
  <c r="C8" i="52"/>
  <c r="M7" i="52"/>
  <c r="J7" i="52"/>
  <c r="H7" i="52"/>
  <c r="F7" i="52"/>
  <c r="C7" i="52"/>
  <c r="O6" i="52"/>
  <c r="M6" i="52"/>
  <c r="J6" i="52"/>
  <c r="H6" i="52"/>
  <c r="F6" i="52"/>
  <c r="C6" i="52"/>
  <c r="Q9" i="52"/>
  <c r="AI46" i="51"/>
  <c r="AI45" i="51"/>
  <c r="AI44" i="51"/>
  <c r="AI43" i="51"/>
  <c r="AI42" i="51"/>
  <c r="AI41" i="51"/>
  <c r="AI40" i="51"/>
  <c r="AI39" i="51"/>
  <c r="AI38" i="51"/>
  <c r="AI37" i="51"/>
  <c r="AI36" i="51"/>
  <c r="AI35" i="51"/>
  <c r="AH31" i="5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AI29" i="51"/>
  <c r="C29" i="51"/>
  <c r="AI28" i="51"/>
  <c r="C28" i="51"/>
  <c r="AI27" i="51"/>
  <c r="F58" i="21" s="1"/>
  <c r="C27" i="51"/>
  <c r="AI26" i="51"/>
  <c r="C26" i="51"/>
  <c r="AI25" i="51"/>
  <c r="C25" i="51"/>
  <c r="AI24" i="51"/>
  <c r="C24" i="51"/>
  <c r="AI23" i="51"/>
  <c r="O9" i="51" s="1"/>
  <c r="C23" i="51"/>
  <c r="AI22" i="51"/>
  <c r="C22" i="51"/>
  <c r="AI21" i="51"/>
  <c r="C21" i="51"/>
  <c r="AI20" i="51"/>
  <c r="O6" i="51" s="1"/>
  <c r="C20" i="51"/>
  <c r="N16" i="51"/>
  <c r="K16" i="51"/>
  <c r="I16" i="51"/>
  <c r="G16" i="51"/>
  <c r="D16" i="51"/>
  <c r="O15" i="51"/>
  <c r="M15" i="51"/>
  <c r="J15" i="51"/>
  <c r="H15" i="51"/>
  <c r="F15" i="51"/>
  <c r="C15" i="51"/>
  <c r="O14" i="51"/>
  <c r="M14" i="51"/>
  <c r="J14" i="51"/>
  <c r="H14" i="51"/>
  <c r="F14" i="51"/>
  <c r="C14" i="51"/>
  <c r="M13" i="51"/>
  <c r="J13" i="51"/>
  <c r="H13" i="51"/>
  <c r="F13" i="51"/>
  <c r="C13" i="51"/>
  <c r="O12" i="51"/>
  <c r="M12" i="51"/>
  <c r="J12" i="51"/>
  <c r="H12" i="51"/>
  <c r="F12" i="51"/>
  <c r="C12" i="51"/>
  <c r="O11" i="51"/>
  <c r="M11" i="51"/>
  <c r="J11" i="51"/>
  <c r="H11" i="51"/>
  <c r="F11" i="51"/>
  <c r="C11" i="51"/>
  <c r="O10" i="51"/>
  <c r="M10" i="51"/>
  <c r="J10" i="51"/>
  <c r="H10" i="51"/>
  <c r="F10" i="51"/>
  <c r="C10" i="51"/>
  <c r="M9" i="51"/>
  <c r="J9" i="51"/>
  <c r="H9" i="51"/>
  <c r="F9" i="51"/>
  <c r="C9" i="51"/>
  <c r="O8" i="51"/>
  <c r="M8" i="51"/>
  <c r="J8" i="51"/>
  <c r="H8" i="51"/>
  <c r="F8" i="51"/>
  <c r="C8" i="51"/>
  <c r="O7" i="51"/>
  <c r="M7" i="51"/>
  <c r="J7" i="51"/>
  <c r="H7" i="51"/>
  <c r="F7" i="51"/>
  <c r="C7" i="51"/>
  <c r="M6" i="51"/>
  <c r="J6" i="51"/>
  <c r="H6" i="51"/>
  <c r="F6" i="51"/>
  <c r="C6" i="51"/>
  <c r="AI46" i="50"/>
  <c r="AI45" i="50"/>
  <c r="AI44" i="50"/>
  <c r="AI43" i="50"/>
  <c r="AI42" i="50"/>
  <c r="AI41" i="50"/>
  <c r="AI40" i="50"/>
  <c r="AI39" i="50"/>
  <c r="AI38" i="50"/>
  <c r="AI37" i="50"/>
  <c r="AI36" i="50"/>
  <c r="AI35" i="50"/>
  <c r="AH31" i="50"/>
  <c r="AG31" i="50"/>
  <c r="AF31" i="50"/>
  <c r="AE31" i="50"/>
  <c r="AD31" i="50"/>
  <c r="AC31" i="50"/>
  <c r="AB31" i="50"/>
  <c r="AA31" i="50"/>
  <c r="Z31" i="50"/>
  <c r="Y31" i="50"/>
  <c r="X31" i="50"/>
  <c r="W31" i="50"/>
  <c r="V31" i="50"/>
  <c r="U31" i="50"/>
  <c r="T31" i="50"/>
  <c r="S31" i="50"/>
  <c r="R31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AI29" i="50"/>
  <c r="C29" i="50"/>
  <c r="AI28" i="50"/>
  <c r="C28" i="50"/>
  <c r="AI27" i="50"/>
  <c r="O13" i="50" s="1"/>
  <c r="C27" i="50"/>
  <c r="AI26" i="50"/>
  <c r="O12" i="50" s="1"/>
  <c r="C26" i="50"/>
  <c r="AI25" i="50"/>
  <c r="C25" i="50"/>
  <c r="AI24" i="50"/>
  <c r="C24" i="50"/>
  <c r="AI23" i="50"/>
  <c r="O9" i="50" s="1"/>
  <c r="C23" i="50"/>
  <c r="AI22" i="50"/>
  <c r="O8" i="50" s="1"/>
  <c r="C22" i="50"/>
  <c r="AI21" i="50"/>
  <c r="C21" i="50"/>
  <c r="AI20" i="50"/>
  <c r="C20" i="50"/>
  <c r="N16" i="50"/>
  <c r="K16" i="50"/>
  <c r="I16" i="50"/>
  <c r="G16" i="50"/>
  <c r="D16" i="50"/>
  <c r="O15" i="50"/>
  <c r="M15" i="50"/>
  <c r="J15" i="50"/>
  <c r="H15" i="50"/>
  <c r="F15" i="50"/>
  <c r="C15" i="50"/>
  <c r="O14" i="50"/>
  <c r="M14" i="50"/>
  <c r="J14" i="50"/>
  <c r="H14" i="50"/>
  <c r="F14" i="50"/>
  <c r="C14" i="50"/>
  <c r="M13" i="50"/>
  <c r="J13" i="50"/>
  <c r="H13" i="50"/>
  <c r="F13" i="50"/>
  <c r="C13" i="50"/>
  <c r="M12" i="50"/>
  <c r="J12" i="50"/>
  <c r="H12" i="50"/>
  <c r="F12" i="50"/>
  <c r="C12" i="50"/>
  <c r="O11" i="50"/>
  <c r="M11" i="50"/>
  <c r="J11" i="50"/>
  <c r="H11" i="50"/>
  <c r="F11" i="50"/>
  <c r="C11" i="50"/>
  <c r="O10" i="50"/>
  <c r="M10" i="50"/>
  <c r="J10" i="50"/>
  <c r="H10" i="50"/>
  <c r="F10" i="50"/>
  <c r="C10" i="50"/>
  <c r="M9" i="50"/>
  <c r="J9" i="50"/>
  <c r="H9" i="50"/>
  <c r="F9" i="50"/>
  <c r="C9" i="50"/>
  <c r="M8" i="50"/>
  <c r="J8" i="50"/>
  <c r="H8" i="50"/>
  <c r="F8" i="50"/>
  <c r="C8" i="50"/>
  <c r="O7" i="50"/>
  <c r="M7" i="50"/>
  <c r="J7" i="50"/>
  <c r="H7" i="50"/>
  <c r="F7" i="50"/>
  <c r="C7" i="50"/>
  <c r="M6" i="50"/>
  <c r="J6" i="50"/>
  <c r="H6" i="50"/>
  <c r="F6" i="50"/>
  <c r="C6" i="50"/>
  <c r="AI46" i="48"/>
  <c r="AI45" i="48"/>
  <c r="AI44" i="48"/>
  <c r="AI43" i="48"/>
  <c r="AI42" i="48"/>
  <c r="AI41" i="48"/>
  <c r="AI40" i="48"/>
  <c r="AI39" i="48"/>
  <c r="AI38" i="48"/>
  <c r="AI37" i="48"/>
  <c r="AI36" i="48"/>
  <c r="AI35" i="48"/>
  <c r="Q12" i="54" l="1"/>
  <c r="Q15" i="54" s="1"/>
  <c r="I26" i="21"/>
  <c r="I50" i="21" s="1"/>
  <c r="I62" i="21" s="1"/>
  <c r="I63" i="21" s="1"/>
  <c r="Q9" i="54"/>
  <c r="Q9" i="60"/>
  <c r="N15" i="21"/>
  <c r="M15" i="21"/>
  <c r="L15" i="21"/>
  <c r="K15" i="21"/>
  <c r="J15" i="21"/>
  <c r="Q9" i="53"/>
  <c r="G15" i="21"/>
  <c r="F15" i="21"/>
  <c r="E15" i="21"/>
  <c r="O12" i="60"/>
  <c r="O16" i="60" s="1"/>
  <c r="Q12" i="60" s="1"/>
  <c r="Q15" i="60" s="1"/>
  <c r="AI31" i="60"/>
  <c r="M56" i="21"/>
  <c r="O6" i="58"/>
  <c r="O16" i="58" s="1"/>
  <c r="Q12" i="58" s="1"/>
  <c r="Q15" i="58" s="1"/>
  <c r="M51" i="21"/>
  <c r="O10" i="56"/>
  <c r="O16" i="56" s="1"/>
  <c r="Q12" i="56" s="1"/>
  <c r="Q15" i="56" s="1"/>
  <c r="O11" i="52"/>
  <c r="O16" i="52" s="1"/>
  <c r="Q12" i="52" s="1"/>
  <c r="Q15" i="52" s="1"/>
  <c r="AI31" i="52"/>
  <c r="G52" i="21"/>
  <c r="G61" i="21" s="1"/>
  <c r="O13" i="51"/>
  <c r="O16" i="51" s="1"/>
  <c r="Q12" i="51" s="1"/>
  <c r="Q15" i="51" s="1"/>
  <c r="F51" i="21"/>
  <c r="AI31" i="51"/>
  <c r="F54" i="21"/>
  <c r="E53" i="21"/>
  <c r="E57" i="21"/>
  <c r="AI31" i="50"/>
  <c r="O6" i="50"/>
  <c r="O16" i="50" s="1"/>
  <c r="Q12" i="50" s="1"/>
  <c r="Q15" i="50" s="1"/>
  <c r="E51" i="21"/>
  <c r="O50" i="21"/>
  <c r="O62" i="21" s="1"/>
  <c r="O63" i="21" s="1"/>
  <c r="N50" i="21"/>
  <c r="N62" i="21" s="1"/>
  <c r="M50" i="21"/>
  <c r="L50" i="21"/>
  <c r="L62" i="21" s="1"/>
  <c r="L63" i="21" s="1"/>
  <c r="K50" i="21"/>
  <c r="K62" i="21" s="1"/>
  <c r="J50" i="21"/>
  <c r="J62" i="21" s="1"/>
  <c r="Q12" i="55"/>
  <c r="Q9" i="55"/>
  <c r="H50" i="21"/>
  <c r="H62" i="21" s="1"/>
  <c r="H63" i="21" s="1"/>
  <c r="G50" i="21"/>
  <c r="Q9" i="59"/>
  <c r="F50" i="21"/>
  <c r="E50" i="21"/>
  <c r="Q9" i="51"/>
  <c r="O16" i="59"/>
  <c r="Q12" i="59" s="1"/>
  <c r="Q15" i="59" s="1"/>
  <c r="O16" i="57"/>
  <c r="Q12" i="57" s="1"/>
  <c r="Q15" i="57" s="1"/>
  <c r="Q9" i="57"/>
  <c r="Q15" i="55"/>
  <c r="O16" i="53"/>
  <c r="Q12" i="53" s="1"/>
  <c r="Q15" i="53" s="1"/>
  <c r="Q9" i="50"/>
  <c r="N63" i="21" l="1"/>
  <c r="K63" i="21"/>
  <c r="J63" i="21"/>
  <c r="M61" i="21"/>
  <c r="M62" i="21" s="1"/>
  <c r="M63" i="21" s="1"/>
  <c r="G62" i="21"/>
  <c r="G63" i="21" s="1"/>
  <c r="F61" i="21"/>
  <c r="F62" i="21" s="1"/>
  <c r="F63" i="21" s="1"/>
  <c r="E61" i="21"/>
  <c r="E62" i="21" s="1"/>
  <c r="E63" i="21" s="1"/>
  <c r="D60" i="21"/>
  <c r="D59" i="21"/>
  <c r="D58" i="21"/>
  <c r="D57" i="21"/>
  <c r="D56" i="21"/>
  <c r="D55" i="21"/>
  <c r="D54" i="21"/>
  <c r="D53" i="21"/>
  <c r="D52" i="21"/>
  <c r="Q5" i="48" l="1"/>
  <c r="F6" i="48" l="1"/>
  <c r="H6" i="48"/>
  <c r="J6" i="48"/>
  <c r="M6" i="48"/>
  <c r="F7" i="48"/>
  <c r="F8" i="48"/>
  <c r="F9" i="48"/>
  <c r="F10" i="48"/>
  <c r="F11" i="48"/>
  <c r="F12" i="48"/>
  <c r="F13" i="48"/>
  <c r="F14" i="48"/>
  <c r="F15" i="48"/>
  <c r="G16" i="48"/>
  <c r="N16" i="48"/>
  <c r="K16" i="48"/>
  <c r="I16" i="48"/>
  <c r="D16" i="48"/>
  <c r="Q9" i="48" l="1"/>
  <c r="C6" i="48"/>
  <c r="C7" i="48"/>
  <c r="H7" i="48"/>
  <c r="J7" i="48"/>
  <c r="M7" i="48"/>
  <c r="C8" i="48"/>
  <c r="H8" i="48"/>
  <c r="J8" i="48"/>
  <c r="M8" i="48"/>
  <c r="C9" i="48"/>
  <c r="H9" i="48"/>
  <c r="J9" i="48"/>
  <c r="M9" i="48"/>
  <c r="C10" i="48"/>
  <c r="H10" i="48"/>
  <c r="J10" i="48"/>
  <c r="M10" i="48"/>
  <c r="C11" i="48"/>
  <c r="H11" i="48"/>
  <c r="J11" i="48"/>
  <c r="M11" i="48"/>
  <c r="C12" i="48"/>
  <c r="H12" i="48"/>
  <c r="J12" i="48"/>
  <c r="M12" i="48"/>
  <c r="C13" i="48"/>
  <c r="H13" i="48"/>
  <c r="J13" i="48"/>
  <c r="M13" i="48"/>
  <c r="C14" i="48"/>
  <c r="H14" i="48"/>
  <c r="J14" i="48"/>
  <c r="M14" i="48"/>
  <c r="C15" i="48"/>
  <c r="H15" i="48"/>
  <c r="J15" i="48"/>
  <c r="M15" i="48"/>
  <c r="E31" i="48"/>
  <c r="F31" i="48"/>
  <c r="G31" i="48"/>
  <c r="H31" i="48"/>
  <c r="I31" i="48"/>
  <c r="J31" i="48"/>
  <c r="K31" i="48"/>
  <c r="L31" i="48"/>
  <c r="M31" i="48"/>
  <c r="N31" i="48"/>
  <c r="O31" i="48"/>
  <c r="P31" i="48"/>
  <c r="Q31" i="48"/>
  <c r="R31" i="48"/>
  <c r="S31" i="48"/>
  <c r="T31" i="48"/>
  <c r="U31" i="48"/>
  <c r="V31" i="48"/>
  <c r="W31" i="48"/>
  <c r="X31" i="48"/>
  <c r="Y31" i="48"/>
  <c r="Z31" i="48"/>
  <c r="AA31" i="48"/>
  <c r="AB31" i="48"/>
  <c r="AC31" i="48"/>
  <c r="AD31" i="48"/>
  <c r="AE31" i="48"/>
  <c r="AF31" i="48"/>
  <c r="AG31" i="48"/>
  <c r="AH31" i="48"/>
  <c r="D31" i="48"/>
  <c r="AI21" i="48" l="1"/>
  <c r="O7" i="48" s="1"/>
  <c r="AI22" i="48"/>
  <c r="O8" i="48" s="1"/>
  <c r="AI23" i="48"/>
  <c r="O9" i="48" s="1"/>
  <c r="AI24" i="48"/>
  <c r="O10" i="48" s="1"/>
  <c r="AI25" i="48"/>
  <c r="O11" i="48" s="1"/>
  <c r="AI26" i="48"/>
  <c r="O12" i="48" s="1"/>
  <c r="AI27" i="48"/>
  <c r="O13" i="48" s="1"/>
  <c r="AI28" i="48"/>
  <c r="O14" i="48" s="1"/>
  <c r="AI29" i="48"/>
  <c r="O15" i="48" s="1"/>
  <c r="AI20" i="48"/>
  <c r="C28" i="48"/>
  <c r="C29" i="48"/>
  <c r="C21" i="48"/>
  <c r="C22" i="48"/>
  <c r="C23" i="48"/>
  <c r="C24" i="48"/>
  <c r="C25" i="48"/>
  <c r="C26" i="48"/>
  <c r="C27" i="48"/>
  <c r="C20" i="48"/>
  <c r="O6" i="48" l="1"/>
  <c r="O16" i="48" s="1"/>
  <c r="Q12" i="48" s="1"/>
  <c r="Q15" i="48" s="1"/>
  <c r="D51" i="21"/>
  <c r="AI31" i="48"/>
  <c r="D47" i="21" l="1"/>
  <c r="D46" i="21"/>
  <c r="D45" i="21"/>
  <c r="D44" i="21"/>
  <c r="D43" i="21"/>
  <c r="D42" i="21"/>
  <c r="D41" i="21"/>
  <c r="D48" i="21" s="1"/>
  <c r="D40" i="21"/>
  <c r="D39" i="21"/>
  <c r="D38" i="21"/>
  <c r="D36" i="21"/>
  <c r="D35" i="21"/>
  <c r="D34" i="21"/>
  <c r="D33" i="21"/>
  <c r="D32" i="21"/>
  <c r="D31" i="21"/>
  <c r="D30" i="21"/>
  <c r="D29" i="21"/>
  <c r="D28" i="21"/>
  <c r="D27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C52" i="21" l="1"/>
  <c r="C53" i="21"/>
  <c r="C54" i="21"/>
  <c r="C55" i="21"/>
  <c r="C56" i="21"/>
  <c r="C57" i="21"/>
  <c r="C58" i="21"/>
  <c r="C59" i="21"/>
  <c r="C60" i="21"/>
  <c r="C51" i="21"/>
  <c r="C39" i="21"/>
  <c r="C40" i="21"/>
  <c r="C41" i="21"/>
  <c r="C42" i="21"/>
  <c r="C43" i="21"/>
  <c r="C44" i="21"/>
  <c r="C45" i="21"/>
  <c r="C46" i="21"/>
  <c r="C47" i="21"/>
  <c r="C38" i="21"/>
  <c r="C28" i="21"/>
  <c r="C29" i="21"/>
  <c r="C30" i="21"/>
  <c r="C31" i="21"/>
  <c r="C32" i="21"/>
  <c r="C33" i="21"/>
  <c r="C34" i="21"/>
  <c r="C35" i="21"/>
  <c r="C36" i="21"/>
  <c r="C27" i="21"/>
  <c r="K3" i="49" l="1"/>
  <c r="E3" i="49" l="1"/>
  <c r="F3" i="49"/>
  <c r="G3" i="49"/>
  <c r="H3" i="49"/>
  <c r="I3" i="49"/>
  <c r="J3" i="49"/>
  <c r="L3" i="49"/>
  <c r="D3" i="49"/>
  <c r="C3" i="49"/>
  <c r="M12" i="49"/>
  <c r="N12" i="49"/>
  <c r="M18" i="49"/>
  <c r="N18" i="49"/>
  <c r="M24" i="49"/>
  <c r="N24" i="49"/>
  <c r="M30" i="49"/>
  <c r="N30" i="49"/>
  <c r="M36" i="49"/>
  <c r="N36" i="49"/>
  <c r="M42" i="49"/>
  <c r="N42" i="49"/>
  <c r="M48" i="49"/>
  <c r="N48" i="49"/>
  <c r="M54" i="49"/>
  <c r="N54" i="49"/>
  <c r="M60" i="49"/>
  <c r="N60" i="49"/>
  <c r="M66" i="49"/>
  <c r="N66" i="49"/>
  <c r="M72" i="49"/>
  <c r="N72" i="49"/>
  <c r="M6" i="49"/>
  <c r="N6" i="49"/>
  <c r="D49" i="21" l="1"/>
  <c r="M3" i="49"/>
  <c r="N3" i="49"/>
  <c r="P36" i="21"/>
  <c r="P35" i="21"/>
  <c r="P34" i="21"/>
  <c r="P33" i="21"/>
  <c r="P32" i="21"/>
  <c r="P31" i="21"/>
  <c r="P30" i="21"/>
  <c r="P29" i="21"/>
  <c r="P28" i="21"/>
  <c r="D37" i="21"/>
  <c r="P49" i="21" l="1"/>
  <c r="P27" i="21"/>
  <c r="P37" i="21" s="1"/>
  <c r="D61" i="21" l="1"/>
  <c r="C17" i="21" l="1"/>
  <c r="C18" i="21"/>
  <c r="C19" i="21"/>
  <c r="C20" i="21"/>
  <c r="C21" i="21"/>
  <c r="C22" i="21"/>
  <c r="C23" i="21"/>
  <c r="C24" i="21"/>
  <c r="C25" i="21"/>
  <c r="C16" i="21"/>
  <c r="D26" i="21" l="1"/>
  <c r="D50" i="21" s="1"/>
  <c r="P22" i="21"/>
  <c r="P19" i="21"/>
  <c r="P20" i="21"/>
  <c r="P18" i="21"/>
  <c r="P24" i="21"/>
  <c r="P16" i="21"/>
  <c r="P25" i="21"/>
  <c r="P17" i="21"/>
  <c r="P21" i="21"/>
  <c r="P23" i="21"/>
  <c r="P26" i="21" l="1"/>
  <c r="D62" i="21"/>
  <c r="C7" i="21"/>
  <c r="C8" i="21"/>
  <c r="P8" i="21" l="1"/>
  <c r="P7" i="21"/>
  <c r="D15" i="21" l="1"/>
  <c r="D63" i="21" l="1"/>
  <c r="P9" i="21" l="1"/>
  <c r="P10" i="21"/>
  <c r="P11" i="21"/>
  <c r="P12" i="21"/>
  <c r="P13" i="21"/>
  <c r="P14" i="21"/>
  <c r="P6" i="21"/>
  <c r="P38" i="21" l="1"/>
  <c r="P5" i="21"/>
  <c r="P15" i="21" s="1"/>
  <c r="C9" i="21" l="1"/>
  <c r="C10" i="21"/>
  <c r="C11" i="21"/>
  <c r="C12" i="21"/>
  <c r="C13" i="21"/>
  <c r="C14" i="21"/>
  <c r="P52" i="21" l="1"/>
  <c r="P44" i="21"/>
  <c r="P51" i="21"/>
  <c r="P47" i="21"/>
  <c r="P53" i="21"/>
  <c r="P43" i="21"/>
  <c r="P58" i="21"/>
  <c r="P45" i="21"/>
  <c r="P46" i="21"/>
  <c r="P40" i="21"/>
  <c r="P54" i="21"/>
  <c r="P55" i="21"/>
  <c r="P41" i="21"/>
  <c r="P42" i="21"/>
  <c r="P56" i="21"/>
  <c r="P59" i="21"/>
  <c r="P60" i="21"/>
  <c r="P39" i="21"/>
  <c r="P57" i="21"/>
  <c r="C6" i="21"/>
  <c r="C5" i="21"/>
  <c r="P61" i="21" l="1"/>
  <c r="P48" i="21"/>
  <c r="P50" i="21" s="1"/>
  <c r="P62" i="21" l="1"/>
  <c r="P63" i="21" s="1"/>
</calcChain>
</file>

<file path=xl/sharedStrings.xml><?xml version="1.0" encoding="utf-8"?>
<sst xmlns="http://schemas.openxmlformats.org/spreadsheetml/2006/main" count="1402" uniqueCount="153">
  <si>
    <t>貯蓄</t>
    <rPh sb="0" eb="2">
      <t>チョチク</t>
    </rPh>
    <phoneticPr fontId="1"/>
  </si>
  <si>
    <t>9月</t>
    <rPh sb="1" eb="2">
      <t>ガツ</t>
    </rPh>
    <phoneticPr fontId="1"/>
  </si>
  <si>
    <t>4月</t>
    <rPh sb="1" eb="2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</si>
  <si>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</si>
  <si>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</si>
  <si>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2月</t>
    <rPh sb="1" eb="2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</si>
  <si>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</si>
  <si>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</si>
  <si>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11月</t>
    <rPh sb="2" eb="3">
      <t>ガツ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</si>
  <si>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</si>
  <si>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</si>
  <si>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費目</t>
    <rPh sb="0" eb="2">
      <t>ヒモク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</si>
  <si>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</si>
  <si>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</si>
  <si>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</si>
  <si>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</si>
  <si>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</si>
  <si>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</si>
  <si>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</si>
  <si>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</si>
  <si>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環境設定</t>
    <rPh sb="0" eb="2">
      <t>カンキョウ</t>
    </rPh>
    <rPh sb="2" eb="4">
      <t>セッテイ</t>
    </rPh>
    <phoneticPr fontId="1"/>
  </si>
  <si>
    <t>特別費</t>
    <rPh sb="0" eb="2">
      <t>トクベツ</t>
    </rPh>
    <rPh sb="2" eb="3">
      <t>ヒ</t>
    </rPh>
    <phoneticPr fontId="1"/>
  </si>
  <si>
    <t>収入</t>
    <rPh sb="0" eb="2">
      <t>シュウニュウ</t>
    </rPh>
    <phoneticPr fontId="1"/>
  </si>
  <si>
    <t>収支表</t>
    <rPh sb="0" eb="2">
      <t>シュウシ</t>
    </rPh>
    <rPh sb="2" eb="3">
      <t>ヒョウ</t>
    </rPh>
    <phoneticPr fontId="1"/>
  </si>
  <si>
    <t>貯蓄合計</t>
    <rPh sb="0" eb="2">
      <t>チョチク</t>
    </rPh>
    <rPh sb="2" eb="4">
      <t>ゴウケイ</t>
    </rPh>
    <phoneticPr fontId="1"/>
  </si>
  <si>
    <t>税金</t>
    <rPh sb="0" eb="2">
      <t>ゼイキン</t>
    </rPh>
    <phoneticPr fontId="1"/>
  </si>
  <si>
    <t>税金合計</t>
    <rPh sb="0" eb="2">
      <t>ゼイキン</t>
    </rPh>
    <rPh sb="2" eb="4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</si>
  <si>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</si>
  <si>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住居費</t>
  </si>
  <si>
    <t>光熱費</t>
  </si>
  <si>
    <t>支出合計</t>
    <rPh sb="0" eb="2">
      <t>シシュツ</t>
    </rPh>
    <rPh sb="2" eb="4">
      <t>ゴウケイ</t>
    </rPh>
    <phoneticPr fontId="1"/>
  </si>
  <si>
    <t>健康保険</t>
    <rPh sb="0" eb="2">
      <t>ケンコウ</t>
    </rPh>
    <rPh sb="2" eb="4">
      <t>ホケン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</si>
  <si>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</si>
  <si>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</si>
  <si>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介護保険</t>
    <rPh sb="0" eb="2">
      <t>カイゴ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</si>
  <si>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</si>
  <si>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夫　給料</t>
    <rPh sb="0" eb="1">
      <t>オット</t>
    </rPh>
    <rPh sb="2" eb="4">
      <t>キュウリョウ</t>
    </rPh>
    <phoneticPr fontId="1"/>
  </si>
  <si>
    <t>妻　パート</t>
    <rPh sb="0" eb="1">
      <t>ツマ</t>
    </rPh>
    <phoneticPr fontId="1"/>
  </si>
  <si>
    <t>夫　ボーナス</t>
    <rPh sb="0" eb="1">
      <t>オット</t>
    </rPh>
    <phoneticPr fontId="1"/>
  </si>
  <si>
    <t>児童手当</t>
    <rPh sb="0" eb="2">
      <t>ジドウ</t>
    </rPh>
    <rPh sb="2" eb="4">
      <t>テアテ</t>
    </rPh>
    <phoneticPr fontId="1"/>
  </si>
  <si>
    <t>通信費</t>
    <phoneticPr fontId="1"/>
  </si>
  <si>
    <t>生命保険</t>
    <rPh sb="0" eb="2">
      <t>セイメイ</t>
    </rPh>
    <rPh sb="2" eb="4">
      <t>ホケン</t>
    </rPh>
    <phoneticPr fontId="1"/>
  </si>
  <si>
    <t>食費</t>
    <rPh sb="0" eb="2">
      <t>ショクヒ</t>
    </rPh>
    <phoneticPr fontId="1"/>
  </si>
  <si>
    <t>外食費</t>
    <rPh sb="0" eb="2">
      <t>ガイショク</t>
    </rPh>
    <rPh sb="2" eb="3">
      <t>ヒ</t>
    </rPh>
    <phoneticPr fontId="1"/>
  </si>
  <si>
    <t>日用品</t>
    <rPh sb="0" eb="3">
      <t>ニチヨウヒン</t>
    </rPh>
    <phoneticPr fontId="1"/>
  </si>
  <si>
    <t>交通費</t>
    <rPh sb="0" eb="3">
      <t>コウツウヒ</t>
    </rPh>
    <phoneticPr fontId="1"/>
  </si>
  <si>
    <t>服飾費</t>
    <rPh sb="0" eb="3">
      <t>フクショクヒ</t>
    </rPh>
    <phoneticPr fontId="1"/>
  </si>
  <si>
    <t>交際費</t>
    <rPh sb="0" eb="2">
      <t>コウサイ</t>
    </rPh>
    <rPh sb="2" eb="3">
      <t>ヒ</t>
    </rPh>
    <phoneticPr fontId="1"/>
  </si>
  <si>
    <t>その他</t>
    <rPh sb="2" eb="3">
      <t>タ</t>
    </rPh>
    <phoneticPr fontId="1"/>
  </si>
  <si>
    <t>こども貯金</t>
    <rPh sb="3" eb="5">
      <t>チョキン</t>
    </rPh>
    <phoneticPr fontId="1"/>
  </si>
  <si>
    <t>投資信託</t>
    <rPh sb="0" eb="2">
      <t>トウシ</t>
    </rPh>
    <rPh sb="2" eb="4">
      <t>シンタク</t>
    </rPh>
    <phoneticPr fontId="1"/>
  </si>
  <si>
    <t>iDeco</t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</si>
  <si>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</si>
  <si>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</si>
  <si>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社会保険・税金</t>
    <rPh sb="0" eb="2">
      <t>シャカイ</t>
    </rPh>
    <rPh sb="2" eb="4">
      <t>ホケン</t>
    </rPh>
    <rPh sb="5" eb="7">
      <t>ゼイキン</t>
    </rPh>
    <phoneticPr fontId="1"/>
  </si>
  <si>
    <t>特別費合計</t>
    <rPh sb="0" eb="2">
      <t>トクベツ</t>
    </rPh>
    <rPh sb="2" eb="3">
      <t>ヒ</t>
    </rPh>
    <rPh sb="3" eb="5">
      <t>ゴウケイ</t>
    </rPh>
    <phoneticPr fontId="1"/>
  </si>
  <si>
    <t>特別費</t>
    <rPh sb="0" eb="2">
      <t>トクベツ</t>
    </rPh>
    <rPh sb="2" eb="3">
      <t>ヒ</t>
    </rPh>
    <phoneticPr fontId="1"/>
  </si>
  <si>
    <t>変動費</t>
    <rPh sb="0" eb="2">
      <t>ヘンドウ</t>
    </rPh>
    <rPh sb="2" eb="3">
      <t>ヒ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</si>
  <si>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</si>
  <si>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</si>
  <si>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</si>
  <si>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</si>
  <si>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</si>
  <si>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</si>
  <si>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</si>
  <si>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</si>
  <si>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</si>
  <si>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</si>
  <si>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</si>
  <si>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</si>
  <si>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予算</t>
    <rPh sb="0" eb="2">
      <t>ヨサン</t>
    </rPh>
    <phoneticPr fontId="1"/>
  </si>
  <si>
    <t>実費</t>
    <rPh sb="0" eb="2">
      <t>ジッピ</t>
    </rPh>
    <phoneticPr fontId="1"/>
  </si>
  <si>
    <t>合計</t>
    <rPh sb="0" eb="2">
      <t>ゴウケイ</t>
    </rPh>
    <phoneticPr fontId="1"/>
  </si>
  <si>
    <t>決まっている支出</t>
    <rPh sb="0" eb="1">
      <t>キ</t>
    </rPh>
    <rPh sb="6" eb="8">
      <t>シシュツ</t>
    </rPh>
    <phoneticPr fontId="1"/>
  </si>
  <si>
    <t>臨時収入</t>
    <rPh sb="0" eb="2">
      <t>リンジ</t>
    </rPh>
    <rPh sb="2" eb="4">
      <t>シュウニュウ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</si>
  <si>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</si>
  <si>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</si>
  <si>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固定費合計</t>
    <rPh sb="0" eb="3">
      <t>コテイヒ</t>
    </rPh>
    <rPh sb="3" eb="5">
      <t>ゴウケイ</t>
    </rPh>
    <phoneticPr fontId="1"/>
  </si>
  <si>
    <t>イベント費</t>
    <rPh sb="4" eb="5">
      <t>ヒ</t>
    </rPh>
    <phoneticPr fontId="1"/>
  </si>
  <si>
    <t>交通費</t>
    <rPh sb="0" eb="3">
      <t>コウツウヒ</t>
    </rPh>
    <phoneticPr fontId="1"/>
  </si>
  <si>
    <t>娯楽費</t>
    <rPh sb="0" eb="3">
      <t>ゴラクヒ</t>
    </rPh>
    <phoneticPr fontId="1"/>
  </si>
  <si>
    <t>合計</t>
    <rPh sb="0" eb="2">
      <t>ゴウケイ</t>
    </rPh>
    <phoneticPr fontId="1"/>
  </si>
  <si>
    <t>帰省</t>
    <rPh sb="0" eb="2">
      <t>キセイ</t>
    </rPh>
    <phoneticPr fontId="1"/>
  </si>
  <si>
    <t>誕生日</t>
    <rPh sb="0" eb="3">
      <t>タンジョウビ</t>
    </rPh>
    <phoneticPr fontId="1"/>
  </si>
  <si>
    <t>ガソリン</t>
    <phoneticPr fontId="1"/>
  </si>
  <si>
    <t>クリスマス</t>
    <phoneticPr fontId="1"/>
  </si>
  <si>
    <t>誕生日　</t>
    <rPh sb="0" eb="1">
      <t>タンジョウ</t>
    </rPh>
    <phoneticPr fontId="1"/>
  </si>
  <si>
    <t>旅行</t>
    <rPh sb="0" eb="2">
      <t>リョコウ</t>
    </rPh>
    <phoneticPr fontId="1"/>
  </si>
  <si>
    <t>年払い</t>
    <rPh sb="0" eb="2">
      <t>ネンバライ</t>
    </rPh>
    <phoneticPr fontId="1"/>
  </si>
  <si>
    <t>車税金</t>
    <rPh sb="0" eb="1">
      <t>クルマ</t>
    </rPh>
    <rPh sb="1" eb="3">
      <t>ゼイキn</t>
    </rPh>
    <phoneticPr fontId="1"/>
  </si>
  <si>
    <t>教育費一括</t>
    <rPh sb="0" eb="5">
      <t>キョウイク</t>
    </rPh>
    <phoneticPr fontId="1"/>
  </si>
  <si>
    <t>車検</t>
    <rPh sb="0" eb="2">
      <t>シャケn</t>
    </rPh>
    <phoneticPr fontId="1"/>
  </si>
  <si>
    <t>家ボーナス払い</t>
    <rPh sb="0" eb="1">
      <t>イエボーン</t>
    </rPh>
    <rPh sb="5" eb="6">
      <t>バライ</t>
    </rPh>
    <phoneticPr fontId="1"/>
  </si>
  <si>
    <t>車ボーナス払い</t>
    <rPh sb="0" eb="1">
      <t>クルマ</t>
    </rPh>
    <phoneticPr fontId="1"/>
  </si>
  <si>
    <t>変動費</t>
    <rPh sb="0" eb="2">
      <t>ヘンドウ</t>
    </rPh>
    <rPh sb="2" eb="3">
      <t>ヒ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</si>
  <si>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</si>
  <si>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</si>
  <si>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</si>
  <si>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</si>
  <si>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</si>
  <si>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</si>
  <si>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</si>
  <si>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</si>
  <si>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</si>
  <si>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</si>
  <si>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</si>
  <si>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</si>
  <si>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</si>
  <si>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</si>
  <si>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</si>
  <si>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</si>
  <si>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</si>
  <si>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</si>
  <si>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</si>
  <si>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</si>
  <si>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</si>
  <si>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</si>
  <si>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</si>
  <si>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</si>
  <si>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</si>
  <si>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</si>
  <si>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</si>
  <si>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</si>
  <si>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</si>
  <si>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</si>
  <si>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</si>
  <si>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費目</t>
    <rPh sb="0" eb="2">
      <t>ヒモク</t>
    </rPh>
    <phoneticPr fontId="1"/>
  </si>
  <si>
    <t>メモ</t>
    <phoneticPr fontId="1"/>
  </si>
  <si>
    <t>合計</t>
    <rPh sb="0" eb="2">
      <t>ゴウケイ</t>
    </rPh>
    <phoneticPr fontId="1"/>
  </si>
  <si>
    <t>教養・娯楽費</t>
    <rPh sb="0" eb="2">
      <t>キョウヨウ</t>
    </rPh>
    <phoneticPr fontId="1"/>
  </si>
  <si>
    <t>教育費</t>
    <rPh sb="0" eb="3">
      <t>キョウイクヒ</t>
    </rPh>
    <phoneticPr fontId="1"/>
  </si>
  <si>
    <t>お年玉</t>
    <rPh sb="1" eb="3">
      <t>トシダマ</t>
    </rPh>
    <phoneticPr fontId="1"/>
  </si>
  <si>
    <t>子供服</t>
    <rPh sb="0" eb="3">
      <t>コドモフク</t>
    </rPh>
    <phoneticPr fontId="1"/>
  </si>
  <si>
    <t>ICチャージ</t>
    <phoneticPr fontId="1"/>
  </si>
  <si>
    <t>体調管理</t>
    <rPh sb="0" eb="2">
      <t>タイチョウ</t>
    </rPh>
    <rPh sb="2" eb="4">
      <t>カンリ</t>
    </rPh>
    <phoneticPr fontId="1"/>
  </si>
  <si>
    <t>合計</t>
    <rPh sb="0" eb="2">
      <t>ゴウケイ</t>
    </rPh>
    <phoneticPr fontId="1"/>
  </si>
  <si>
    <t>体重</t>
    <rPh sb="0" eb="2">
      <t>タイジュウ</t>
    </rPh>
    <phoneticPr fontId="1"/>
  </si>
  <si>
    <t>体脂肪</t>
    <rPh sb="0" eb="1">
      <t>タイ</t>
    </rPh>
    <rPh sb="1" eb="3">
      <t>シボウ</t>
    </rPh>
    <phoneticPr fontId="1"/>
  </si>
  <si>
    <t>便</t>
    <rPh sb="0" eb="1">
      <t>ベン</t>
    </rPh>
    <phoneticPr fontId="1"/>
  </si>
  <si>
    <t>運動</t>
    <rPh sb="0" eb="2">
      <t>ウンドウ</t>
    </rPh>
    <phoneticPr fontId="1"/>
  </si>
  <si>
    <t>今月の残高(収入ー支出合計)</t>
    <rPh sb="0" eb="2">
      <t>コンゲツ</t>
    </rPh>
    <rPh sb="3" eb="5">
      <t>ザンダカ</t>
    </rPh>
    <rPh sb="6" eb="8">
      <t>シュウニュウ</t>
    </rPh>
    <rPh sb="9" eb="11">
      <t>シシュツ</t>
    </rPh>
    <rPh sb="11" eb="13">
      <t>ゴウケイ</t>
    </rPh>
    <phoneticPr fontId="1"/>
  </si>
  <si>
    <t>今月の収入</t>
    <rPh sb="0" eb="2">
      <t>コンゲツ</t>
    </rPh>
    <rPh sb="3" eb="5">
      <t>シュウニュウ</t>
    </rPh>
    <phoneticPr fontId="1"/>
  </si>
  <si>
    <t>今月の決まった支出</t>
    <rPh sb="0" eb="2">
      <t>コンゲツ</t>
    </rPh>
    <rPh sb="3" eb="4">
      <t>キ</t>
    </rPh>
    <rPh sb="7" eb="9">
      <t>シシュツ</t>
    </rPh>
    <phoneticPr fontId="1"/>
  </si>
  <si>
    <t>今月の生活費</t>
    <rPh sb="0" eb="2">
      <t>コンゲツ</t>
    </rPh>
    <rPh sb="3" eb="6">
      <t>セイカツヒ</t>
    </rPh>
    <phoneticPr fontId="1"/>
  </si>
  <si>
    <t>今月のまとめ</t>
    <rPh sb="0" eb="2">
      <t>コンゲツ</t>
    </rPh>
    <phoneticPr fontId="1"/>
  </si>
  <si>
    <t>特別費</t>
    <rPh sb="0" eb="2">
      <t>トクベツ</t>
    </rPh>
    <rPh sb="2" eb="3">
      <t>ヒ</t>
    </rPh>
    <phoneticPr fontId="1"/>
  </si>
  <si>
    <t>今月の特別費合計</t>
    <rPh sb="0" eb="2">
      <t>コンゲツ</t>
    </rPh>
    <rPh sb="3" eb="5">
      <t>トクベツ</t>
    </rPh>
    <rPh sb="5" eb="6">
      <t>ヒ</t>
    </rPh>
    <rPh sb="6" eb="8">
      <t>ゴウケイ</t>
    </rPh>
    <phoneticPr fontId="1"/>
  </si>
  <si>
    <t>今月の予算(収入ー固定費－特別費)</t>
    <rPh sb="0" eb="2">
      <t>コンゲツ</t>
    </rPh>
    <rPh sb="3" eb="5">
      <t>ヨサン</t>
    </rPh>
    <rPh sb="6" eb="8">
      <t>シュウニュウ</t>
    </rPh>
    <rPh sb="9" eb="12">
      <t>コテイヒ</t>
    </rPh>
    <rPh sb="13" eb="15">
      <t>トクベツ</t>
    </rPh>
    <rPh sb="15" eb="16">
      <t>ヒ</t>
    </rPh>
    <phoneticPr fontId="1"/>
  </si>
  <si>
    <t>今月の支出合計(固定費＋変動費＋特別費)</t>
    <rPh sb="0" eb="2">
      <t>コンゲツ</t>
    </rPh>
    <rPh sb="3" eb="5">
      <t>シシュツ</t>
    </rPh>
    <rPh sb="5" eb="7">
      <t>ゴウケイ</t>
    </rPh>
    <rPh sb="8" eb="11">
      <t>コテイヒ</t>
    </rPh>
    <rPh sb="12" eb="14">
      <t>ヘンドウ</t>
    </rPh>
    <rPh sb="14" eb="15">
      <t>ヒ</t>
    </rPh>
    <rPh sb="16" eb="18">
      <t>トクベツ</t>
    </rPh>
    <rPh sb="18" eb="19">
      <t>ヒ</t>
    </rPh>
    <phoneticPr fontId="1"/>
  </si>
  <si>
    <t>平均</t>
    <rPh sb="0" eb="2">
      <t>ヘイキン</t>
    </rPh>
    <phoneticPr fontId="1"/>
  </si>
  <si>
    <t>ランチ</t>
    <phoneticPr fontId="1"/>
  </si>
  <si>
    <t>不明金</t>
    <rPh sb="0" eb="3">
      <t>フメイキン</t>
    </rPh>
    <phoneticPr fontId="1"/>
  </si>
  <si>
    <t>セミナー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</si>
</sst>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¥&quot;#,##0;&quot;¥&quot;\-#,##0"/>
    <numFmt numFmtId="6" formatCode="&quot;¥&quot;#,##0;[Red]&quot;¥&quot;\-#,##0"/>
    <numFmt numFmtId="176" formatCode="#"/>
    <numFmt numFmtId="177" formatCode="[&lt;=999]000;[&lt;=9999]000\-00;000\-0000"/>
  </numFmts>
  <fonts count="4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7"/>
      <name val="游ゴシック"/>
      <family val="2"/>
      <scheme val="minor"/>
    </font>
    <font>
      <b/>
      <sz val="14"/>
      <color theme="5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11"/>
      <color theme="5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b/>
      <sz val="8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5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3A0FF"/>
        <bgColor indexed="64"/>
      </patternFill>
    </fill>
    <fill>
      <patternFill patternType="solid">
        <fgColor rgb="FFFDCD01"/>
        <bgColor indexed="64"/>
      </patternFill>
    </fill>
  </fills>
  <borders count="70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34998626667073579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34998626667073579"/>
      </right>
      <top style="double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8">
    <xf numFmtId="0" fontId="0" fillId="0" borderId="0" xfId="0"/>
    <xf numFmtId="5" fontId="0" fillId="0" borderId="0" xfId="0" applyNumberFormat="1"/>
    <xf numFmtId="0" fontId="2" fillId="0" borderId="0" xfId="0" applyFont="1"/>
    <xf numFmtId="5" fontId="3" fillId="0" borderId="0" xfId="0" applyNumberFormat="1" applyFont="1"/>
    <xf numFmtId="0" fontId="0" fillId="0" borderId="0" xfId="0" applyAlignment="1">
      <alignment horizontal="center"/>
    </xf>
    <xf numFmtId="5" fontId="4" fillId="0" borderId="0" xfId="0" applyNumberFormat="1" applyFont="1"/>
    <xf numFmtId="0" fontId="0" fillId="0" borderId="0" xfId="0" applyAlignment="1">
      <alignment horizontal="left"/>
    </xf>
    <xf numFmtId="5" fontId="0" fillId="0" borderId="0" xfId="0" applyNumberFormat="1" applyFill="1"/>
    <xf numFmtId="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5" fontId="7" fillId="7" borderId="0" xfId="0" applyNumberFormat="1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0" fillId="11" borderId="15" xfId="0" applyFill="1" applyBorder="1"/>
    <xf numFmtId="0" fontId="8" fillId="11" borderId="16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0" fillId="11" borderId="28" xfId="0" applyFill="1" applyBorder="1"/>
    <xf numFmtId="5" fontId="10" fillId="0" borderId="0" xfId="0" applyNumberFormat="1" applyFont="1" applyFill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6" fontId="17" fillId="0" borderId="21" xfId="0" applyNumberFormat="1" applyFont="1" applyFill="1" applyBorder="1"/>
    <xf numFmtId="6" fontId="17" fillId="0" borderId="29" xfId="0" applyNumberFormat="1" applyFont="1" applyFill="1" applyBorder="1"/>
    <xf numFmtId="6" fontId="17" fillId="0" borderId="20" xfId="0" applyNumberFormat="1" applyFont="1" applyFill="1" applyBorder="1"/>
    <xf numFmtId="6" fontId="17" fillId="2" borderId="5" xfId="0" applyNumberFormat="1" applyFont="1" applyFill="1" applyBorder="1"/>
    <xf numFmtId="6" fontId="17" fillId="2" borderId="30" xfId="0" applyNumberFormat="1" applyFont="1" applyFill="1" applyBorder="1"/>
    <xf numFmtId="6" fontId="17" fillId="2" borderId="26" xfId="0" applyNumberFormat="1" applyFont="1" applyFill="1" applyBorder="1"/>
    <xf numFmtId="6" fontId="17" fillId="0" borderId="4" xfId="0" applyNumberFormat="1" applyFont="1" applyFill="1" applyBorder="1"/>
    <xf numFmtId="6" fontId="17" fillId="0" borderId="13" xfId="0" applyNumberFormat="1" applyFont="1" applyFill="1" applyBorder="1"/>
    <xf numFmtId="6" fontId="17" fillId="0" borderId="14" xfId="0" applyNumberFormat="1" applyFont="1" applyFill="1" applyBorder="1"/>
    <xf numFmtId="6" fontId="17" fillId="2" borderId="4" xfId="0" applyNumberFormat="1" applyFont="1" applyFill="1" applyBorder="1"/>
    <xf numFmtId="6" fontId="17" fillId="2" borderId="13" xfId="0" applyNumberFormat="1" applyFont="1" applyFill="1" applyBorder="1"/>
    <xf numFmtId="6" fontId="17" fillId="2" borderId="14" xfId="0" applyNumberFormat="1" applyFont="1" applyFill="1" applyBorder="1"/>
    <xf numFmtId="5" fontId="17" fillId="0" borderId="4" xfId="0" applyNumberFormat="1" applyFont="1" applyFill="1" applyBorder="1"/>
    <xf numFmtId="5" fontId="17" fillId="0" borderId="13" xfId="0" applyNumberFormat="1" applyFont="1" applyFill="1" applyBorder="1"/>
    <xf numFmtId="5" fontId="17" fillId="0" borderId="14" xfId="0" applyNumberFormat="1" applyFont="1" applyFill="1" applyBorder="1"/>
    <xf numFmtId="5" fontId="17" fillId="2" borderId="4" xfId="0" applyNumberFormat="1" applyFont="1" applyFill="1" applyBorder="1"/>
    <xf numFmtId="5" fontId="17" fillId="2" borderId="13" xfId="0" applyNumberFormat="1" applyFont="1" applyFill="1" applyBorder="1"/>
    <xf numFmtId="5" fontId="17" fillId="2" borderId="14" xfId="0" applyNumberFormat="1" applyFont="1" applyFill="1" applyBorder="1"/>
    <xf numFmtId="6" fontId="18" fillId="6" borderId="23" xfId="0" applyNumberFormat="1" applyFont="1" applyFill="1" applyBorder="1"/>
    <xf numFmtId="5" fontId="17" fillId="0" borderId="21" xfId="0" applyNumberFormat="1" applyFont="1" applyFill="1" applyBorder="1"/>
    <xf numFmtId="5" fontId="17" fillId="0" borderId="29" xfId="0" applyNumberFormat="1" applyFont="1" applyFill="1" applyBorder="1"/>
    <xf numFmtId="5" fontId="17" fillId="0" borderId="20" xfId="0" applyNumberFormat="1" applyFont="1" applyFill="1" applyBorder="1"/>
    <xf numFmtId="5" fontId="20" fillId="14" borderId="4" xfId="0" applyNumberFormat="1" applyFont="1" applyFill="1" applyBorder="1"/>
    <xf numFmtId="5" fontId="20" fillId="14" borderId="13" xfId="0" applyNumberFormat="1" applyFont="1" applyFill="1" applyBorder="1"/>
    <xf numFmtId="5" fontId="20" fillId="14" borderId="14" xfId="0" applyNumberFormat="1" applyFont="1" applyFill="1" applyBorder="1"/>
    <xf numFmtId="6" fontId="18" fillId="13" borderId="23" xfId="0" applyNumberFormat="1" applyFont="1" applyFill="1" applyBorder="1"/>
    <xf numFmtId="6" fontId="17" fillId="0" borderId="6" xfId="0" applyNumberFormat="1" applyFont="1" applyFill="1" applyBorder="1"/>
    <xf numFmtId="6" fontId="17" fillId="0" borderId="31" xfId="0" applyNumberFormat="1" applyFont="1" applyFill="1" applyBorder="1"/>
    <xf numFmtId="6" fontId="17" fillId="0" borderId="19" xfId="0" applyNumberFormat="1" applyFont="1" applyFill="1" applyBorder="1"/>
    <xf numFmtId="5" fontId="17" fillId="2" borderId="5" xfId="0" applyNumberFormat="1" applyFont="1" applyFill="1" applyBorder="1"/>
    <xf numFmtId="5" fontId="17" fillId="2" borderId="30" xfId="0" applyNumberFormat="1" applyFont="1" applyFill="1" applyBorder="1"/>
    <xf numFmtId="5" fontId="17" fillId="2" borderId="26" xfId="0" applyNumberFormat="1" applyFont="1" applyFill="1" applyBorder="1"/>
    <xf numFmtId="6" fontId="18" fillId="3" borderId="23" xfId="0" applyNumberFormat="1" applyFont="1" applyFill="1" applyBorder="1"/>
    <xf numFmtId="0" fontId="21" fillId="0" borderId="0" xfId="0" applyFont="1"/>
    <xf numFmtId="0" fontId="16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14" fillId="7" borderId="0" xfId="0" applyFont="1" applyFill="1" applyBorder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21" fillId="9" borderId="2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1" fillId="9" borderId="3" xfId="0" applyFont="1" applyFill="1" applyBorder="1" applyProtection="1">
      <protection locked="0"/>
    </xf>
    <xf numFmtId="0" fontId="22" fillId="7" borderId="7" xfId="0" applyFont="1" applyFill="1" applyBorder="1" applyProtection="1">
      <protection locked="0"/>
    </xf>
    <xf numFmtId="0" fontId="0" fillId="0" borderId="0" xfId="0" applyProtection="1">
      <protection locked="0"/>
    </xf>
    <xf numFmtId="0" fontId="11" fillId="7" borderId="0" xfId="0" applyFont="1" applyFill="1" applyBorder="1" applyProtection="1">
      <protection locked="0"/>
    </xf>
    <xf numFmtId="6" fontId="24" fillId="7" borderId="0" xfId="0" applyNumberFormat="1" applyFont="1" applyFill="1" applyBorder="1" applyAlignment="1">
      <alignment horizontal="center"/>
    </xf>
    <xf numFmtId="5" fontId="0" fillId="7" borderId="0" xfId="0" applyNumberFormat="1" applyFill="1" applyBorder="1"/>
    <xf numFmtId="0" fontId="26" fillId="0" borderId="0" xfId="0" applyFont="1"/>
    <xf numFmtId="0" fontId="6" fillId="0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31" fillId="8" borderId="2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31" fillId="8" borderId="25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6" fontId="30" fillId="15" borderId="11" xfId="0" applyNumberFormat="1" applyFont="1" applyFill="1" applyBorder="1" applyAlignment="1">
      <alignment horizontal="center" vertical="center"/>
    </xf>
    <xf numFmtId="6" fontId="29" fillId="15" borderId="24" xfId="0" applyNumberFormat="1" applyFont="1" applyFill="1" applyBorder="1" applyAlignment="1">
      <alignment horizontal="center" vertical="center"/>
    </xf>
    <xf numFmtId="6" fontId="30" fillId="15" borderId="47" xfId="0" applyNumberFormat="1" applyFont="1" applyFill="1" applyBorder="1" applyAlignment="1">
      <alignment horizontal="center" vertical="center"/>
    </xf>
    <xf numFmtId="6" fontId="29" fillId="15" borderId="32" xfId="0" applyNumberFormat="1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6" fontId="23" fillId="7" borderId="0" xfId="0" applyNumberFormat="1" applyFont="1" applyFill="1" applyBorder="1" applyAlignment="1">
      <alignment horizontal="center" vertical="center"/>
    </xf>
    <xf numFmtId="177" fontId="34" fillId="7" borderId="0" xfId="0" applyNumberFormat="1" applyFont="1" applyFill="1" applyBorder="1" applyAlignment="1">
      <alignment horizontal="center" vertical="center" wrapText="1"/>
    </xf>
    <xf numFmtId="5" fontId="34" fillId="7" borderId="0" xfId="0" applyNumberFormat="1" applyFont="1" applyFill="1" applyBorder="1" applyAlignment="1">
      <alignment horizontal="center" vertical="center" wrapText="1"/>
    </xf>
    <xf numFmtId="6" fontId="24" fillId="7" borderId="0" xfId="0" applyNumberFormat="1" applyFont="1" applyFill="1" applyBorder="1" applyAlignment="1">
      <alignment vertical="center"/>
    </xf>
    <xf numFmtId="6" fontId="36" fillId="7" borderId="0" xfId="0" applyNumberFormat="1" applyFont="1" applyFill="1" applyBorder="1" applyAlignment="1">
      <alignment horizontal="right" vertical="center"/>
    </xf>
    <xf numFmtId="6" fontId="37" fillId="7" borderId="0" xfId="0" applyNumberFormat="1" applyFont="1" applyFill="1" applyBorder="1" applyAlignment="1">
      <alignment horizontal="right" vertical="center"/>
    </xf>
    <xf numFmtId="6" fontId="17" fillId="12" borderId="23" xfId="0" applyNumberFormat="1" applyFont="1" applyFill="1" applyBorder="1"/>
    <xf numFmtId="6" fontId="17" fillId="2" borderId="21" xfId="0" applyNumberFormat="1" applyFont="1" applyFill="1" applyBorder="1"/>
    <xf numFmtId="6" fontId="17" fillId="2" borderId="29" xfId="0" applyNumberFormat="1" applyFont="1" applyFill="1" applyBorder="1"/>
    <xf numFmtId="6" fontId="17" fillId="2" borderId="20" xfId="0" applyNumberFormat="1" applyFont="1" applyFill="1" applyBorder="1"/>
    <xf numFmtId="6" fontId="18" fillId="17" borderId="23" xfId="0" applyNumberFormat="1" applyFont="1" applyFill="1" applyBorder="1"/>
    <xf numFmtId="6" fontId="18" fillId="17" borderId="25" xfId="0" applyNumberFormat="1" applyFont="1" applyFill="1" applyBorder="1"/>
    <xf numFmtId="6" fontId="18" fillId="4" borderId="23" xfId="0" applyNumberFormat="1" applyFont="1" applyFill="1" applyBorder="1"/>
    <xf numFmtId="6" fontId="18" fillId="18" borderId="23" xfId="0" applyNumberFormat="1" applyFont="1" applyFill="1" applyBorder="1"/>
    <xf numFmtId="176" fontId="0" fillId="7" borderId="33" xfId="0" applyNumberFormat="1" applyFill="1" applyBorder="1"/>
    <xf numFmtId="176" fontId="0" fillId="2" borderId="34" xfId="0" applyNumberFormat="1" applyFill="1" applyBorder="1"/>
    <xf numFmtId="176" fontId="0" fillId="7" borderId="35" xfId="0" applyNumberFormat="1" applyFill="1" applyBorder="1"/>
    <xf numFmtId="176" fontId="9" fillId="6" borderId="11" xfId="0" applyNumberFormat="1" applyFont="1" applyFill="1" applyBorder="1"/>
    <xf numFmtId="176" fontId="5" fillId="14" borderId="34" xfId="0" applyNumberFormat="1" applyFont="1" applyFill="1" applyBorder="1"/>
    <xf numFmtId="176" fontId="0" fillId="7" borderId="34" xfId="0" applyNumberFormat="1" applyFill="1" applyBorder="1"/>
    <xf numFmtId="176" fontId="9" fillId="13" borderId="11" xfId="0" applyNumberFormat="1" applyFont="1" applyFill="1" applyBorder="1"/>
    <xf numFmtId="176" fontId="17" fillId="0" borderId="6" xfId="0" applyNumberFormat="1" applyFont="1" applyFill="1" applyBorder="1"/>
    <xf numFmtId="176" fontId="17" fillId="2" borderId="5" xfId="0" applyNumberFormat="1" applyFont="1" applyFill="1" applyBorder="1"/>
    <xf numFmtId="176" fontId="17" fillId="0" borderId="4" xfId="0" applyNumberFormat="1" applyFont="1" applyFill="1" applyBorder="1"/>
    <xf numFmtId="176" fontId="17" fillId="2" borderId="4" xfId="0" applyNumberFormat="1" applyFont="1" applyFill="1" applyBorder="1"/>
    <xf numFmtId="176" fontId="9" fillId="3" borderId="11" xfId="0" applyNumberFormat="1" applyFont="1" applyFill="1" applyBorder="1"/>
    <xf numFmtId="176" fontId="17" fillId="0" borderId="21" xfId="0" applyNumberFormat="1" applyFont="1" applyFill="1" applyBorder="1"/>
    <xf numFmtId="176" fontId="0" fillId="12" borderId="18" xfId="0" applyNumberFormat="1" applyFill="1" applyBorder="1" applyAlignment="1">
      <alignment horizontal="center" vertical="center"/>
    </xf>
    <xf numFmtId="176" fontId="0" fillId="12" borderId="11" xfId="0" applyNumberFormat="1" applyFill="1" applyBorder="1"/>
    <xf numFmtId="176" fontId="0" fillId="17" borderId="11" xfId="0" applyNumberFormat="1" applyFill="1" applyBorder="1" applyAlignment="1">
      <alignment vertical="center"/>
    </xf>
    <xf numFmtId="176" fontId="9" fillId="17" borderId="11" xfId="0" applyNumberFormat="1" applyFont="1" applyFill="1" applyBorder="1"/>
    <xf numFmtId="176" fontId="9" fillId="4" borderId="11" xfId="0" applyNumberFormat="1" applyFont="1" applyFill="1" applyBorder="1"/>
    <xf numFmtId="176" fontId="17" fillId="2" borderId="21" xfId="0" applyNumberFormat="1" applyFont="1" applyFill="1" applyBorder="1"/>
    <xf numFmtId="6" fontId="39" fillId="0" borderId="44" xfId="0" applyNumberFormat="1" applyFont="1" applyBorder="1"/>
    <xf numFmtId="6" fontId="39" fillId="0" borderId="39" xfId="0" applyNumberFormat="1" applyFont="1" applyBorder="1"/>
    <xf numFmtId="6" fontId="39" fillId="0" borderId="45" xfId="0" applyNumberFormat="1" applyFont="1" applyBorder="1"/>
    <xf numFmtId="6" fontId="39" fillId="0" borderId="41" xfId="0" applyNumberFormat="1" applyFont="1" applyBorder="1"/>
    <xf numFmtId="6" fontId="39" fillId="0" borderId="46" xfId="0" applyNumberFormat="1" applyFont="1" applyBorder="1"/>
    <xf numFmtId="6" fontId="39" fillId="0" borderId="43" xfId="0" applyNumberFormat="1" applyFont="1" applyBorder="1"/>
    <xf numFmtId="0" fontId="21" fillId="9" borderId="48" xfId="0" applyFont="1" applyFill="1" applyBorder="1" applyProtection="1">
      <protection locked="0"/>
    </xf>
    <xf numFmtId="6" fontId="18" fillId="18" borderId="49" xfId="0" applyNumberFormat="1" applyFont="1" applyFill="1" applyBorder="1"/>
    <xf numFmtId="6" fontId="18" fillId="17" borderId="32" xfId="0" applyNumberFormat="1" applyFont="1" applyFill="1" applyBorder="1"/>
    <xf numFmtId="5" fontId="17" fillId="2" borderId="19" xfId="0" applyNumberFormat="1" applyFont="1" applyFill="1" applyBorder="1"/>
    <xf numFmtId="5" fontId="20" fillId="14" borderId="19" xfId="0" applyNumberFormat="1" applyFont="1" applyFill="1" applyBorder="1"/>
    <xf numFmtId="5" fontId="17" fillId="0" borderId="50" xfId="0" applyNumberFormat="1" applyFont="1" applyFill="1" applyBorder="1"/>
    <xf numFmtId="6" fontId="18" fillId="17" borderId="10" xfId="0" applyNumberFormat="1" applyFont="1" applyFill="1" applyBorder="1"/>
    <xf numFmtId="5" fontId="17" fillId="0" borderId="26" xfId="0" applyNumberFormat="1" applyFont="1" applyFill="1" applyBorder="1"/>
    <xf numFmtId="176" fontId="9" fillId="18" borderId="11" xfId="0" applyNumberFormat="1" applyFont="1" applyFill="1" applyBorder="1" applyAlignment="1"/>
    <xf numFmtId="176" fontId="9" fillId="18" borderId="47" xfId="0" applyNumberFormat="1" applyFont="1" applyFill="1" applyBorder="1" applyAlignment="1"/>
    <xf numFmtId="0" fontId="0" fillId="7" borderId="0" xfId="0" applyFill="1" applyProtection="1">
      <protection locked="0"/>
    </xf>
    <xf numFmtId="176" fontId="0" fillId="7" borderId="0" xfId="0" applyNumberFormat="1" applyFill="1" applyBorder="1" applyAlignment="1">
      <alignment horizontal="left"/>
    </xf>
    <xf numFmtId="6" fontId="0" fillId="7" borderId="0" xfId="0" applyNumberFormat="1" applyFill="1" applyBorder="1" applyAlignment="1">
      <alignment horizontal="center"/>
    </xf>
    <xf numFmtId="6" fontId="17" fillId="0" borderId="37" xfId="0" applyNumberFormat="1" applyFont="1" applyBorder="1" applyAlignment="1">
      <alignment horizontal="center" vertical="center"/>
    </xf>
    <xf numFmtId="6" fontId="17" fillId="2" borderId="37" xfId="0" applyNumberFormat="1" applyFont="1" applyFill="1" applyBorder="1" applyAlignment="1">
      <alignment horizontal="center" vertical="center"/>
    </xf>
    <xf numFmtId="6" fontId="18" fillId="2" borderId="37" xfId="0" applyNumberFormat="1" applyFont="1" applyFill="1" applyBorder="1" applyAlignment="1">
      <alignment horizontal="center" vertical="center"/>
    </xf>
    <xf numFmtId="6" fontId="17" fillId="0" borderId="37" xfId="0" applyNumberFormat="1" applyFont="1" applyBorder="1" applyAlignment="1" applyProtection="1">
      <alignment horizontal="center" vertical="center"/>
      <protection locked="0"/>
    </xf>
    <xf numFmtId="6" fontId="17" fillId="2" borderId="3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Protection="1">
      <protection locked="0"/>
    </xf>
    <xf numFmtId="0" fontId="9" fillId="0" borderId="0" xfId="0" applyFont="1" applyAlignment="1">
      <alignment horizontal="left"/>
    </xf>
    <xf numFmtId="5" fontId="38" fillId="7" borderId="0" xfId="0" applyNumberFormat="1" applyFont="1" applyFill="1" applyBorder="1" applyAlignment="1">
      <alignment vertical="center" wrapText="1"/>
    </xf>
    <xf numFmtId="176" fontId="18" fillId="23" borderId="59" xfId="0" applyNumberFormat="1" applyFont="1" applyFill="1" applyBorder="1" applyAlignment="1" applyProtection="1">
      <alignment horizontal="left" vertical="center"/>
      <protection locked="0"/>
    </xf>
    <xf numFmtId="6" fontId="23" fillId="23" borderId="6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6" fontId="18" fillId="21" borderId="59" xfId="0" applyNumberFormat="1" applyFont="1" applyFill="1" applyBorder="1" applyAlignment="1" applyProtection="1">
      <alignment horizontal="left" vertical="center"/>
      <protection locked="0"/>
    </xf>
    <xf numFmtId="6" fontId="23" fillId="21" borderId="61" xfId="0" applyNumberFormat="1" applyFont="1" applyFill="1" applyBorder="1" applyAlignment="1" applyProtection="1">
      <alignment horizontal="right" vertical="center"/>
      <protection locked="0"/>
    </xf>
    <xf numFmtId="176" fontId="18" fillId="9" borderId="59" xfId="0" applyNumberFormat="1" applyFont="1" applyFill="1" applyBorder="1" applyAlignment="1" applyProtection="1">
      <alignment horizontal="left" vertical="center"/>
      <protection locked="0"/>
    </xf>
    <xf numFmtId="6" fontId="36" fillId="9" borderId="60" xfId="0" applyNumberFormat="1" applyFont="1" applyFill="1" applyBorder="1" applyAlignment="1" applyProtection="1">
      <alignment horizontal="right" vertical="center"/>
      <protection locked="0"/>
    </xf>
    <xf numFmtId="6" fontId="23" fillId="9" borderId="61" xfId="0" applyNumberFormat="1" applyFont="1" applyFill="1" applyBorder="1" applyAlignment="1" applyProtection="1">
      <alignment horizontal="right" vertical="center"/>
      <protection locked="0"/>
    </xf>
    <xf numFmtId="5" fontId="42" fillId="19" borderId="55" xfId="0" applyNumberFormat="1" applyFont="1" applyFill="1" applyBorder="1" applyAlignment="1" applyProtection="1">
      <alignment horizontal="center" vertical="center"/>
      <protection locked="0"/>
    </xf>
    <xf numFmtId="5" fontId="42" fillId="19" borderId="56" xfId="0" applyNumberFormat="1" applyFont="1" applyFill="1" applyBorder="1" applyAlignment="1" applyProtection="1">
      <alignment horizontal="center" vertical="center"/>
      <protection locked="0"/>
    </xf>
    <xf numFmtId="5" fontId="42" fillId="19" borderId="51" xfId="0" applyNumberFormat="1" applyFont="1" applyFill="1" applyBorder="1" applyAlignment="1" applyProtection="1">
      <alignment horizontal="center" vertical="center"/>
      <protection locked="0"/>
    </xf>
    <xf numFmtId="176" fontId="17" fillId="0" borderId="57" xfId="0" applyNumberFormat="1" applyFont="1" applyFill="1" applyBorder="1" applyAlignment="1" applyProtection="1">
      <alignment horizontal="left" vertical="center"/>
      <protection locked="0"/>
    </xf>
    <xf numFmtId="6" fontId="17" fillId="0" borderId="58" xfId="0" applyNumberFormat="1" applyFont="1" applyFill="1" applyBorder="1" applyAlignment="1" applyProtection="1">
      <alignment horizontal="right" vertical="center"/>
      <protection locked="0"/>
    </xf>
    <xf numFmtId="6" fontId="43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57" xfId="0" applyNumberFormat="1" applyFont="1" applyBorder="1" applyAlignment="1" applyProtection="1">
      <alignment horizontal="left" vertical="center"/>
      <protection locked="0"/>
    </xf>
    <xf numFmtId="6" fontId="17" fillId="0" borderId="58" xfId="0" applyNumberFormat="1" applyFont="1" applyBorder="1" applyAlignment="1" applyProtection="1">
      <alignment horizontal="right" vertical="center"/>
      <protection locked="0"/>
    </xf>
    <xf numFmtId="6" fontId="43" fillId="0" borderId="0" xfId="0" applyNumberFormat="1" applyFont="1" applyBorder="1" applyAlignment="1" applyProtection="1">
      <alignment horizontal="right" vertical="center"/>
      <protection locked="0"/>
    </xf>
    <xf numFmtId="176" fontId="17" fillId="23" borderId="37" xfId="0" applyNumberFormat="1" applyFont="1" applyFill="1" applyBorder="1" applyAlignment="1">
      <alignment horizontal="left" vertical="center"/>
    </xf>
    <xf numFmtId="176" fontId="18" fillId="23" borderId="37" xfId="0" applyNumberFormat="1" applyFont="1" applyFill="1" applyBorder="1" applyAlignment="1">
      <alignment horizontal="center" vertical="center"/>
    </xf>
    <xf numFmtId="176" fontId="0" fillId="9" borderId="37" xfId="0" applyNumberFormat="1" applyFill="1" applyBorder="1" applyAlignment="1">
      <alignment horizontal="left"/>
    </xf>
    <xf numFmtId="177" fontId="24" fillId="7" borderId="0" xfId="0" applyNumberFormat="1" applyFont="1" applyFill="1" applyBorder="1" applyAlignment="1">
      <alignment horizontal="left" vertical="center"/>
    </xf>
    <xf numFmtId="5" fontId="24" fillId="7" borderId="0" xfId="0" applyNumberFormat="1" applyFont="1" applyFill="1" applyBorder="1" applyAlignment="1">
      <alignment vertical="center" wrapText="1"/>
    </xf>
    <xf numFmtId="0" fontId="17" fillId="0" borderId="0" xfId="0" applyFont="1" applyAlignment="1" applyProtection="1">
      <protection locked="0"/>
    </xf>
    <xf numFmtId="0" fontId="46" fillId="0" borderId="37" xfId="0" applyNumberFormat="1" applyFont="1" applyBorder="1" applyAlignment="1">
      <alignment horizontal="center" vertical="center"/>
    </xf>
    <xf numFmtId="0" fontId="46" fillId="0" borderId="37" xfId="0" applyNumberFormat="1" applyFont="1" applyBorder="1" applyAlignment="1" applyProtection="1">
      <alignment horizontal="center" vertical="center"/>
      <protection locked="0"/>
    </xf>
    <xf numFmtId="2" fontId="46" fillId="2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 applyProtection="1">
      <alignment horizontal="center" vertical="center"/>
      <protection locked="0"/>
    </xf>
    <xf numFmtId="0" fontId="46" fillId="2" borderId="37" xfId="0" applyNumberFormat="1" applyFont="1" applyFill="1" applyBorder="1" applyAlignment="1">
      <alignment horizontal="center" vertical="center"/>
    </xf>
    <xf numFmtId="0" fontId="47" fillId="0" borderId="0" xfId="0" applyFont="1" applyProtection="1">
      <protection locked="0"/>
    </xf>
    <xf numFmtId="0" fontId="18" fillId="20" borderId="37" xfId="0" applyFont="1" applyFill="1" applyBorder="1" applyAlignment="1">
      <alignment horizontal="center" vertical="center"/>
    </xf>
    <xf numFmtId="0" fontId="9" fillId="12" borderId="37" xfId="0" applyFont="1" applyFill="1" applyBorder="1" applyAlignment="1">
      <alignment horizontal="left"/>
    </xf>
    <xf numFmtId="0" fontId="9" fillId="12" borderId="37" xfId="0" applyFont="1" applyFill="1" applyBorder="1" applyAlignment="1">
      <alignment horizontal="center"/>
    </xf>
    <xf numFmtId="0" fontId="9" fillId="12" borderId="37" xfId="0" applyFont="1" applyFill="1" applyBorder="1" applyAlignment="1" applyProtection="1">
      <alignment horizontal="center" vertical="center"/>
      <protection locked="0"/>
    </xf>
    <xf numFmtId="2" fontId="46" fillId="0" borderId="37" xfId="0" applyNumberFormat="1" applyFont="1" applyBorder="1" applyAlignment="1" applyProtection="1">
      <alignment horizontal="center" vertical="center"/>
      <protection locked="0"/>
    </xf>
    <xf numFmtId="2" fontId="46" fillId="0" borderId="37" xfId="0" applyNumberFormat="1" applyFont="1" applyBorder="1" applyAlignment="1">
      <alignment horizontal="center" vertical="center"/>
    </xf>
    <xf numFmtId="2" fontId="46" fillId="2" borderId="37" xfId="0" applyNumberFormat="1" applyFont="1" applyFill="1" applyBorder="1" applyAlignment="1" applyProtection="1">
      <alignment horizontal="center" vertical="center"/>
      <protection locked="0"/>
    </xf>
    <xf numFmtId="6" fontId="23" fillId="7" borderId="0" xfId="0" applyNumberFormat="1" applyFont="1" applyFill="1" applyBorder="1" applyAlignment="1">
      <alignment horizontal="center" vertical="center"/>
    </xf>
    <xf numFmtId="6" fontId="35" fillId="0" borderId="64" xfId="0" applyNumberFormat="1" applyFont="1" applyBorder="1" applyAlignment="1" applyProtection="1">
      <alignment horizontal="center"/>
      <protection locked="0"/>
    </xf>
    <xf numFmtId="6" fontId="35" fillId="0" borderId="65" xfId="0" applyNumberFormat="1" applyFont="1" applyBorder="1" applyAlignment="1" applyProtection="1">
      <alignment horizontal="center"/>
      <protection locked="0"/>
    </xf>
    <xf numFmtId="6" fontId="35" fillId="0" borderId="66" xfId="0" applyNumberFormat="1" applyFont="1" applyBorder="1" applyAlignment="1" applyProtection="1">
      <alignment horizontal="center"/>
      <protection locked="0"/>
    </xf>
    <xf numFmtId="0" fontId="44" fillId="25" borderId="67" xfId="0" applyFont="1" applyFill="1" applyBorder="1" applyAlignment="1" applyProtection="1">
      <alignment horizontal="center"/>
      <protection locked="0"/>
    </xf>
    <xf numFmtId="0" fontId="44" fillId="25" borderId="68" xfId="0" applyFont="1" applyFill="1" applyBorder="1" applyAlignment="1" applyProtection="1">
      <alignment horizontal="center"/>
      <protection locked="0"/>
    </xf>
    <xf numFmtId="0" fontId="44" fillId="25" borderId="69" xfId="0" applyFont="1" applyFill="1" applyBorder="1" applyAlignment="1" applyProtection="1">
      <alignment horizontal="center"/>
      <protection locked="0"/>
    </xf>
    <xf numFmtId="0" fontId="45" fillId="24" borderId="67" xfId="0" applyFont="1" applyFill="1" applyBorder="1" applyAlignment="1" applyProtection="1">
      <alignment horizontal="center"/>
      <protection locked="0"/>
    </xf>
    <xf numFmtId="0" fontId="45" fillId="24" borderId="68" xfId="0" applyFont="1" applyFill="1" applyBorder="1" applyAlignment="1" applyProtection="1">
      <alignment horizontal="center"/>
      <protection locked="0"/>
    </xf>
    <xf numFmtId="0" fontId="45" fillId="24" borderId="69" xfId="0" applyFont="1" applyFill="1" applyBorder="1" applyAlignment="1" applyProtection="1">
      <alignment horizontal="center"/>
      <protection locked="0"/>
    </xf>
    <xf numFmtId="6" fontId="35" fillId="0" borderId="64" xfId="0" applyNumberFormat="1" applyFont="1" applyBorder="1" applyAlignment="1" applyProtection="1">
      <alignment horizontal="center" wrapText="1"/>
      <protection locked="0"/>
    </xf>
    <xf numFmtId="6" fontId="35" fillId="0" borderId="65" xfId="0" applyNumberFormat="1" applyFont="1" applyBorder="1" applyAlignment="1" applyProtection="1">
      <alignment horizontal="center" wrapText="1"/>
      <protection locked="0"/>
    </xf>
    <xf numFmtId="6" fontId="35" fillId="0" borderId="66" xfId="0" applyNumberFormat="1" applyFont="1" applyBorder="1" applyAlignment="1" applyProtection="1">
      <alignment horizontal="center" wrapText="1"/>
      <protection locked="0"/>
    </xf>
    <xf numFmtId="5" fontId="19" fillId="0" borderId="0" xfId="0" applyNumberFormat="1" applyFont="1" applyFill="1" applyAlignment="1">
      <alignment horizontal="left" vertical="top"/>
    </xf>
    <xf numFmtId="5" fontId="10" fillId="0" borderId="0" xfId="0" applyNumberFormat="1" applyFont="1" applyFill="1" applyAlignment="1">
      <alignment horizontal="left" vertical="top"/>
    </xf>
    <xf numFmtId="0" fontId="41" fillId="22" borderId="52" xfId="0" applyNumberFormat="1" applyFont="1" applyFill="1" applyBorder="1" applyAlignment="1" applyProtection="1">
      <alignment horizontal="center"/>
      <protection locked="0"/>
    </xf>
    <xf numFmtId="0" fontId="41" fillId="22" borderId="53" xfId="0" applyNumberFormat="1" applyFont="1" applyFill="1" applyBorder="1" applyAlignment="1" applyProtection="1">
      <alignment horizontal="center"/>
      <protection locked="0"/>
    </xf>
    <xf numFmtId="0" fontId="41" fillId="22" borderId="54" xfId="0" applyNumberFormat="1" applyFont="1" applyFill="1" applyBorder="1" applyAlignment="1" applyProtection="1">
      <alignment horizontal="center"/>
      <protection locked="0"/>
    </xf>
    <xf numFmtId="0" fontId="41" fillId="5" borderId="62" xfId="0" applyNumberFormat="1" applyFont="1" applyFill="1" applyBorder="1" applyAlignment="1" applyProtection="1">
      <alignment horizontal="center"/>
      <protection locked="0"/>
    </xf>
    <xf numFmtId="0" fontId="41" fillId="5" borderId="63" xfId="0" applyNumberFormat="1" applyFont="1" applyFill="1" applyBorder="1" applyAlignment="1" applyProtection="1">
      <alignment horizontal="center"/>
      <protection locked="0"/>
    </xf>
    <xf numFmtId="0" fontId="41" fillId="16" borderId="62" xfId="0" applyNumberFormat="1" applyFont="1" applyFill="1" applyBorder="1" applyAlignment="1" applyProtection="1">
      <alignment horizontal="center"/>
      <protection locked="0"/>
    </xf>
    <xf numFmtId="0" fontId="41" fillId="16" borderId="63" xfId="0" applyNumberFormat="1" applyFont="1" applyFill="1" applyBorder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6" fontId="27" fillId="0" borderId="38" xfId="0" applyNumberFormat="1" applyFont="1" applyBorder="1" applyAlignment="1">
      <alignment horizontal="center" vertical="center"/>
    </xf>
    <xf numFmtId="6" fontId="27" fillId="0" borderId="40" xfId="0" applyNumberFormat="1" applyFont="1" applyBorder="1" applyAlignment="1">
      <alignment horizontal="center" vertical="center"/>
    </xf>
    <xf numFmtId="6" fontId="27" fillId="0" borderId="42" xfId="0" applyNumberFormat="1" applyFont="1" applyBorder="1" applyAlignment="1">
      <alignment horizontal="center" vertical="center"/>
    </xf>
    <xf numFmtId="6" fontId="28" fillId="0" borderId="38" xfId="0" applyNumberFormat="1" applyFont="1" applyBorder="1" applyAlignment="1">
      <alignment horizontal="center" vertical="center"/>
    </xf>
    <xf numFmtId="6" fontId="28" fillId="0" borderId="40" xfId="0" applyNumberFormat="1" applyFont="1" applyBorder="1" applyAlignment="1">
      <alignment horizontal="center" vertical="center"/>
    </xf>
    <xf numFmtId="6" fontId="28" fillId="0" borderId="42" xfId="0" applyNumberFormat="1" applyFont="1" applyBorder="1" applyAlignment="1">
      <alignment horizontal="center" vertical="center"/>
    </xf>
    <xf numFmtId="6" fontId="40" fillId="0" borderId="11" xfId="0" applyNumberFormat="1" applyFont="1" applyFill="1" applyBorder="1" applyAlignment="1">
      <alignment horizontal="center" vertical="center"/>
    </xf>
    <xf numFmtId="6" fontId="40" fillId="0" borderId="12" xfId="0" applyNumberFormat="1" applyFont="1" applyFill="1" applyBorder="1" applyAlignment="1">
      <alignment horizontal="center" vertical="center"/>
    </xf>
    <xf numFmtId="6" fontId="40" fillId="0" borderId="47" xfId="0" applyNumberFormat="1" applyFon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176" fontId="0" fillId="6" borderId="17" xfId="0" applyNumberFormat="1" applyFill="1" applyBorder="1" applyAlignment="1">
      <alignment horizontal="center" vertical="center"/>
    </xf>
    <xf numFmtId="176" fontId="0" fillId="6" borderId="18" xfId="0" applyNumberFormat="1" applyFill="1" applyBorder="1" applyAlignment="1">
      <alignment horizontal="center" vertical="center"/>
    </xf>
    <xf numFmtId="176" fontId="0" fillId="13" borderId="8" xfId="0" applyNumberFormat="1" applyFill="1" applyBorder="1" applyAlignment="1">
      <alignment horizontal="center" vertical="center"/>
    </xf>
    <xf numFmtId="176" fontId="0" fillId="13" borderId="17" xfId="0" applyNumberFormat="1" applyFill="1" applyBorder="1" applyAlignment="1">
      <alignment horizontal="center" vertical="center"/>
    </xf>
    <xf numFmtId="176" fontId="0" fillId="13" borderId="1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176" fontId="0" fillId="12" borderId="9" xfId="0" applyNumberFormat="1" applyFill="1" applyBorder="1" applyAlignment="1">
      <alignment horizontal="center" vertical="center"/>
    </xf>
    <xf numFmtId="176" fontId="0" fillId="12" borderId="36" xfId="0" applyNumberFormat="1" applyFill="1" applyBorder="1" applyAlignment="1">
      <alignment horizontal="center" vertical="center"/>
    </xf>
  </cellXfs>
  <cellStyles count="1">
    <cellStyle name="標準" xfId="0" builtinId="0"/>
  </cellStyles>
  <dxfs count="821"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Invisible" pivot="0" table="0" count="0" xr9:uid="{6A5866D7-AA6E-4594-BAC9-8C15DD8FB498}"/>
    <tableStyle name="アドレス帳" pivot="0" count="5" xr9:uid="{5D04849B-AA0E-4F12-B059-EB853CA20224}">
      <tableStyleElement type="wholeTable" dxfId="820"/>
      <tableStyleElement type="headerRow" dxfId="819"/>
      <tableStyleElement type="totalRow" dxfId="818"/>
      <tableStyleElement type="firstRowStripe" dxfId="817"/>
      <tableStyleElement type="secondRowStripe" dxfId="816"/>
    </tableStyle>
  </tableStyles>
  <colors>
    <mruColors>
      <color rgb="FF93A0FF"/>
      <color rgb="FFFDCD01"/>
      <color rgb="FFFEDB44"/>
      <color rgb="FF4169A5"/>
      <color rgb="FF385B8E"/>
      <color rgb="FFA3AEFF"/>
      <color rgb="FF8190FF"/>
      <color rgb="FFD6E0FE"/>
      <color rgb="FFDFDB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1D-554F-9731-78BCA566DC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1D-554F-9731-78BCA566DC93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1D-554F-9731-78BCA566DC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1D-554F-9731-78BCA566DC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1D-554F-9731-78BCA566DC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収支表!$D$16:$D$61</c15:sqref>
                  </c15:fullRef>
                </c:ext>
              </c:extLst>
              <c:f>(収支表!$D$21:$D$26,収支表!$D$30:$D$37,収支表!$D$43:$D$49,収支表!$D$59:$D$61)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40000</c:v>
                </c:pt>
                <c:pt idx="4" formatCode="&quot;¥&quot;#,##0_);[Red]\(&quot;¥&quot;#,##0\)">
                  <c:v>78400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収支表!$D$16</c15:sqref>
                  <c15:spPr xmlns:c15="http://schemas.microsoft.com/office/drawing/2012/chart"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収支表!$D$17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収支表!$D$18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収支表!$D$19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収支表!$D$20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収支表!$D$27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収支表!$D$28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収支表!$D$29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収支表!$D$38</c15:sqref>
                  <c15:spPr xmlns:c15="http://schemas.microsoft.com/office/drawing/2012/chart">
                    <a:solidFill>
                      <a:schemeClr val="accent5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収支表!$D$39</c15:sqref>
                  <c15:spPr xmlns:c15="http://schemas.microsoft.com/office/drawing/2012/chart">
                    <a:solidFill>
                      <a:schemeClr val="accent6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収支表!$D$40</c15:sqref>
                  <c15:spPr xmlns:c15="http://schemas.microsoft.com/office/drawing/2012/chart"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収支表!$D$41</c15:sqref>
                  <c15:spPr xmlns:c15="http://schemas.microsoft.com/office/drawing/2012/chart"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収支表!$D$50</c15:sqref>
                  <c15:spPr xmlns:c15="http://schemas.microsoft.com/office/drawing/2012/chart">
                    <a:solidFill>
                      <a:schemeClr val="accent5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収支表!$D$51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収支表!$D$52</c15:sqref>
                  <c15:spPr xmlns:c15="http://schemas.microsoft.com/office/drawing/2012/chart"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収支表!$D$53</c15:sqref>
                  <c15:spPr xmlns:c15="http://schemas.microsoft.com/office/drawing/2012/chart"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収支表!$D$54</c15:sqref>
                  <c15:spPr xmlns:c15="http://schemas.microsoft.com/office/drawing/2012/chart"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収支表!$D$55</c15:sqref>
                  <c15:spPr xmlns:c15="http://schemas.microsoft.com/office/drawing/2012/chart"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収支表!$D$56</c15:sqref>
                  <c15:spPr xmlns:c15="http://schemas.microsoft.com/office/drawing/2012/chart"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収支表!$D$57</c15:sqref>
                  <c15:spPr xmlns:c15="http://schemas.microsoft.com/office/drawing/2012/chart"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収支表!$D$58</c15:sqref>
                  <c15:spPr xmlns:c15="http://schemas.microsoft.com/office/drawing/2012/chart">
                    <a:solidFill>
                      <a:schemeClr val="accent1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8B4E-4480-875B-E6A587B59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3E-FF4D-BB84-2DEC7E789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3E-FF4D-BB84-2DEC7E789AEE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3E-FF4D-BB84-2DEC7E789A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3E-FF4D-BB84-2DEC7E789A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3E-FF4D-BB84-2DEC7E789A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収支表!$M$16:$M$61</c15:sqref>
                  </c15:fullRef>
                </c:ext>
              </c:extLst>
              <c:f>(収支表!$M$21:$M$26,収支表!$M$30:$M$37,収支表!$M$43:$M$49,収支表!$M$59:$M$61)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50000</c:v>
                </c:pt>
                <c:pt idx="4" formatCode="&quot;¥&quot;#,##0_);[Red]\(&quot;¥&quot;#,##0\)">
                  <c:v>78400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D744-4EC1-994F-471CB1F9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D-834A-9F47-BB64CBD11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D-834A-9F47-BB64CBD11620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D-834A-9F47-BB64CBD11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D-834A-9F47-BB64CBD11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FD-834A-9F47-BB64CBD11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収支表!$D$16:$D$61</c15:sqref>
                  </c15:fullRef>
                </c:ext>
              </c:extLst>
              <c:f>(収支表!$D$21:$D$26,収支表!$D$30:$D$37,収支表!$D$43:$D$49,収支表!$D$59:$D$61)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40000</c:v>
                </c:pt>
                <c:pt idx="4" formatCode="&quot;¥&quot;#,##0_);[Red]\(&quot;¥&quot;#,##0\)">
                  <c:v>78400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収支表!$D$16</c15:sqref>
                  <c15:spPr xmlns:c15="http://schemas.microsoft.com/office/drawing/2012/chart"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収支表!$D$17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収支表!$D$18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収支表!$D$19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収支表!$D$20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収支表!$D$27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収支表!$D$28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収支表!$D$29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収支表!$D$38</c15:sqref>
                  <c15:spPr xmlns:c15="http://schemas.microsoft.com/office/drawing/2012/chart">
                    <a:solidFill>
                      <a:schemeClr val="accent5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収支表!$D$39</c15:sqref>
                  <c15:spPr xmlns:c15="http://schemas.microsoft.com/office/drawing/2012/chart">
                    <a:solidFill>
                      <a:schemeClr val="accent6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収支表!$D$40</c15:sqref>
                  <c15:spPr xmlns:c15="http://schemas.microsoft.com/office/drawing/2012/chart"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収支表!$D$41</c15:sqref>
                  <c15:spPr xmlns:c15="http://schemas.microsoft.com/office/drawing/2012/chart"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収支表!$D$50</c15:sqref>
                  <c15:spPr xmlns:c15="http://schemas.microsoft.com/office/drawing/2012/chart">
                    <a:solidFill>
                      <a:schemeClr val="accent5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収支表!$D$51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収支表!$D$52</c15:sqref>
                  <c15:spPr xmlns:c15="http://schemas.microsoft.com/office/drawing/2012/chart"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収支表!$D$53</c15:sqref>
                  <c15:spPr xmlns:c15="http://schemas.microsoft.com/office/drawing/2012/chart"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収支表!$D$54</c15:sqref>
                  <c15:spPr xmlns:c15="http://schemas.microsoft.com/office/drawing/2012/chart"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収支表!$D$55</c15:sqref>
                  <c15:spPr xmlns:c15="http://schemas.microsoft.com/office/drawing/2012/chart"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収支表!$D$56</c15:sqref>
                  <c15:spPr xmlns:c15="http://schemas.microsoft.com/office/drawing/2012/chart"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収支表!$D$57</c15:sqref>
                  <c15:spPr xmlns:c15="http://schemas.microsoft.com/office/drawing/2012/chart"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収支表!$D$58</c15:sqref>
                  <c15:spPr xmlns:c15="http://schemas.microsoft.com/office/drawing/2012/chart">
                    <a:solidFill>
                      <a:schemeClr val="accent1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9C0B-45DC-99C7-744FD6C35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1F-6A4C-BF6F-41849D80C9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1F-6A4C-BF6F-41849D80C9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1F-6A4C-BF6F-41849D80C9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1F-6A4C-BF6F-41849D80C9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1F-6A4C-BF6F-41849D80C9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収支表!$D$16:$D$61</c15:sqref>
                  </c15:fullRef>
                </c:ext>
              </c:extLst>
              <c:f>(収支表!$D$21:$D$26,収支表!$D$30:$D$37,収支表!$D$43:$D$49,収支表!$D$59:$D$61)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40000</c:v>
                </c:pt>
                <c:pt idx="4" formatCode="&quot;¥&quot;#,##0_);[Red]\(&quot;¥&quot;#,##0\)">
                  <c:v>78400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収支表!$D$16</c15:sqref>
                  <c15:spPr xmlns:c15="http://schemas.microsoft.com/office/drawing/2012/chart"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収支表!$D$17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収支表!$D$18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収支表!$D$19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収支表!$D$20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収支表!$D$27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収支表!$D$28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収支表!$D$29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収支表!$D$38</c15:sqref>
                  <c15:spPr xmlns:c15="http://schemas.microsoft.com/office/drawing/2012/chart">
                    <a:solidFill>
                      <a:schemeClr val="accent5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収支表!$D$39</c15:sqref>
                  <c15:spPr xmlns:c15="http://schemas.microsoft.com/office/drawing/2012/chart">
                    <a:solidFill>
                      <a:schemeClr val="accent6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収支表!$D$40</c15:sqref>
                  <c15:spPr xmlns:c15="http://schemas.microsoft.com/office/drawing/2012/chart"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収支表!$D$41</c15:sqref>
                  <c15:spPr xmlns:c15="http://schemas.microsoft.com/office/drawing/2012/chart"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収支表!$D$50</c15:sqref>
                  <c15:spPr xmlns:c15="http://schemas.microsoft.com/office/drawing/2012/chart">
                    <a:solidFill>
                      <a:schemeClr val="accent5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収支表!$D$51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収支表!$D$52</c15:sqref>
                  <c15:spPr xmlns:c15="http://schemas.microsoft.com/office/drawing/2012/chart"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収支表!$D$53</c15:sqref>
                  <c15:spPr xmlns:c15="http://schemas.microsoft.com/office/drawing/2012/chart"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収支表!$D$54</c15:sqref>
                  <c15:spPr xmlns:c15="http://schemas.microsoft.com/office/drawing/2012/chart"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収支表!$D$55</c15:sqref>
                  <c15:spPr xmlns:c15="http://schemas.microsoft.com/office/drawing/2012/chart"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収支表!$D$56</c15:sqref>
                  <c15:spPr xmlns:c15="http://schemas.microsoft.com/office/drawing/2012/chart"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収支表!$D$57</c15:sqref>
                  <c15:spPr xmlns:c15="http://schemas.microsoft.com/office/drawing/2012/chart"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収支表!$D$58</c15:sqref>
                  <c15:spPr xmlns:c15="http://schemas.microsoft.com/office/drawing/2012/chart">
                    <a:solidFill>
                      <a:schemeClr val="accent1">
                        <a:lumMod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7FE9-4C9D-AB33-97AE33852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収支推移表</a:t>
            </a:r>
            <a:endParaRPr lang="en-US" altLang="ja-JP"/>
          </a:p>
        </c:rich>
      </c:tx>
      <c:layout>
        <c:manualLayout>
          <c:xMode val="edge"/>
          <c:yMode val="edge"/>
          <c:x val="8.1847420318011833E-3"/>
          <c:y val="4.99248273577453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477361164759785E-2"/>
          <c:y val="0.10148520755293937"/>
          <c:w val="0.89034696783458478"/>
          <c:h val="0.751681523300153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収支表!$C$26</c:f>
              <c:strCache>
                <c:ptCount val="1"/>
                <c:pt idx="0">
                  <c:v>税金合計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収支表!$D$26:$O$26</c:f>
              <c:numCache>
                <c:formatCode>"¥"#,##0_);[Red]\("¥"#,##0\)</c:formatCode>
                <c:ptCount val="12"/>
                <c:pt idx="0">
                  <c:v>105000</c:v>
                </c:pt>
                <c:pt idx="1">
                  <c:v>105000</c:v>
                </c:pt>
                <c:pt idx="2">
                  <c:v>105000</c:v>
                </c:pt>
                <c:pt idx="3">
                  <c:v>105000</c:v>
                </c:pt>
                <c:pt idx="4">
                  <c:v>105000</c:v>
                </c:pt>
                <c:pt idx="5">
                  <c:v>180000</c:v>
                </c:pt>
                <c:pt idx="6">
                  <c:v>105000</c:v>
                </c:pt>
                <c:pt idx="7">
                  <c:v>105000</c:v>
                </c:pt>
                <c:pt idx="8">
                  <c:v>105000</c:v>
                </c:pt>
                <c:pt idx="9">
                  <c:v>105000</c:v>
                </c:pt>
                <c:pt idx="10">
                  <c:v>105000</c:v>
                </c:pt>
                <c:pt idx="11">
                  <c:v>180000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F-4364-BE01-0B1F2260AAF4}"/>
            </c:ext>
          </c:extLst>
        </c:ser>
        <c:ser>
          <c:idx val="2"/>
          <c:order val="2"/>
          <c:tx>
            <c:strRef>
              <c:f>収支表!$C$37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収支表!$D$37:$O$37</c:f>
              <c:numCache>
                <c:formatCode>"¥"#,##0_);[Red]\("¥"#,##0\)</c:formatCode>
                <c:ptCount val="12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70000</c:v>
                </c:pt>
                <c:pt idx="4">
                  <c:v>70000</c:v>
                </c:pt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9">
                  <c:v>70000</c:v>
                </c:pt>
                <c:pt idx="10">
                  <c:v>70000</c:v>
                </c:pt>
                <c:pt idx="11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F-4364-BE01-0B1F2260AAF4}"/>
            </c:ext>
          </c:extLst>
        </c:ser>
        <c:ser>
          <c:idx val="4"/>
          <c:order val="3"/>
          <c:tx>
            <c:strRef>
              <c:f>収支表!$C$48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収支表!$D$48:$O$48</c:f>
              <c:numCache>
                <c:formatCode>"¥"#,##0_);[Red]\("¥"#,##0\)</c:formatCode>
                <c:ptCount val="12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120000</c:v>
                </c:pt>
                <c:pt idx="4">
                  <c:v>120000</c:v>
                </c:pt>
                <c:pt idx="5">
                  <c:v>120000</c:v>
                </c:pt>
                <c:pt idx="6">
                  <c:v>120000</c:v>
                </c:pt>
                <c:pt idx="7">
                  <c:v>120000</c:v>
                </c:pt>
                <c:pt idx="8">
                  <c:v>120000</c:v>
                </c:pt>
                <c:pt idx="9">
                  <c:v>120000</c:v>
                </c:pt>
                <c:pt idx="10">
                  <c:v>120000</c:v>
                </c:pt>
                <c:pt idx="11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F-4364-BE01-0B1F2260AAF4}"/>
            </c:ext>
          </c:extLst>
        </c:ser>
        <c:ser>
          <c:idx val="5"/>
          <c:order val="4"/>
          <c:tx>
            <c:strRef>
              <c:f>収支表!$C$49</c:f>
              <c:strCache>
                <c:ptCount val="1"/>
                <c:pt idx="0">
                  <c:v>特別費合計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収支表!$D$49:$O$49</c:f>
              <c:numCache>
                <c:formatCode>"¥"#,##0_);[Red]\("¥"#,##0\)</c:formatCode>
                <c:ptCount val="12"/>
                <c:pt idx="0">
                  <c:v>40000</c:v>
                </c:pt>
                <c:pt idx="1">
                  <c:v>5000</c:v>
                </c:pt>
                <c:pt idx="2">
                  <c:v>0</c:v>
                </c:pt>
                <c:pt idx="3">
                  <c:v>30000</c:v>
                </c:pt>
                <c:pt idx="4">
                  <c:v>5000</c:v>
                </c:pt>
                <c:pt idx="5">
                  <c:v>200000</c:v>
                </c:pt>
                <c:pt idx="6">
                  <c:v>100000</c:v>
                </c:pt>
                <c:pt idx="7">
                  <c:v>30000</c:v>
                </c:pt>
                <c:pt idx="8">
                  <c:v>0</c:v>
                </c:pt>
                <c:pt idx="9">
                  <c:v>50000</c:v>
                </c:pt>
                <c:pt idx="10">
                  <c:v>0</c:v>
                </c:pt>
                <c:pt idx="11">
                  <c:v>110000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EF-4364-BE01-0B1F2260AAF4}"/>
            </c:ext>
          </c:extLst>
        </c:ser>
        <c:ser>
          <c:idx val="85"/>
          <c:order val="5"/>
          <c:tx>
            <c:strRef>
              <c:f>収支表!$C$61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収支表!$D$61:$O$61</c:f>
              <c:numCache>
                <c:formatCode>"¥"#,##0_);[Red]\("¥"#,##0\)</c:formatCode>
                <c:ptCount val="12"/>
                <c:pt idx="0">
                  <c:v>78400</c:v>
                </c:pt>
                <c:pt idx="1">
                  <c:v>76400</c:v>
                </c:pt>
                <c:pt idx="2">
                  <c:v>110400</c:v>
                </c:pt>
                <c:pt idx="3">
                  <c:v>78400</c:v>
                </c:pt>
                <c:pt idx="4">
                  <c:v>76400</c:v>
                </c:pt>
                <c:pt idx="5">
                  <c:v>76400</c:v>
                </c:pt>
                <c:pt idx="6">
                  <c:v>76400</c:v>
                </c:pt>
                <c:pt idx="7">
                  <c:v>81400</c:v>
                </c:pt>
                <c:pt idx="8">
                  <c:v>81400</c:v>
                </c:pt>
                <c:pt idx="9">
                  <c:v>78400</c:v>
                </c:pt>
                <c:pt idx="10">
                  <c:v>76400</c:v>
                </c:pt>
                <c:pt idx="11">
                  <c:v>76400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7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39600"/>
        <c:axId val="759946816"/>
      </c:barChart>
      <c:lineChart>
        <c:grouping val="standard"/>
        <c:varyColors val="0"/>
        <c:ser>
          <c:idx val="21"/>
          <c:order val="0"/>
          <c:tx>
            <c:strRef>
              <c:f>収支表!$C$15</c:f>
              <c:strCache>
                <c:ptCount val="1"/>
                <c:pt idx="0">
                  <c:v>収入合計</c:v>
                </c:pt>
              </c:strCache>
            </c:strRef>
          </c:tx>
          <c:spPr>
            <a:ln w="571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収支表!$D$4:$O$4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  <c:extLst/>
            </c:strRef>
          </c:cat>
          <c:val>
            <c:numRef>
              <c:f>収支表!$D$15:$O$15</c:f>
              <c:numCache>
                <c:formatCode>"¥"#,##0_);[Red]\("¥"#,##0\)</c:formatCode>
                <c:ptCount val="12"/>
                <c:pt idx="0">
                  <c:v>430000</c:v>
                </c:pt>
                <c:pt idx="1">
                  <c:v>380000</c:v>
                </c:pt>
                <c:pt idx="2">
                  <c:v>380000</c:v>
                </c:pt>
                <c:pt idx="3">
                  <c:v>400000</c:v>
                </c:pt>
                <c:pt idx="4">
                  <c:v>380000</c:v>
                </c:pt>
                <c:pt idx="5">
                  <c:v>880000</c:v>
                </c:pt>
                <c:pt idx="6">
                  <c:v>400000</c:v>
                </c:pt>
                <c:pt idx="7">
                  <c:v>380000</c:v>
                </c:pt>
                <c:pt idx="8">
                  <c:v>380000</c:v>
                </c:pt>
                <c:pt idx="9">
                  <c:v>400000</c:v>
                </c:pt>
                <c:pt idx="10">
                  <c:v>380000</c:v>
                </c:pt>
                <c:pt idx="11">
                  <c:v>880000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9-5CE6-4248-89E9-F0975B9A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39600"/>
        <c:axId val="759946816"/>
      </c:lineChart>
      <c:catAx>
        <c:axId val="7599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46816"/>
        <c:crosses val="autoZero"/>
        <c:auto val="1"/>
        <c:lblAlgn val="ctr"/>
        <c:lblOffset val="100"/>
        <c:noMultiLvlLbl val="0"/>
      </c:catAx>
      <c:valAx>
        <c:axId val="759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&quot;¥&quot;#,##0_);[Red]\(&quot;¥&quot;#,##0\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99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9978348727019"/>
          <c:y val="3.0937974858405857E-2"/>
          <c:w val="0.84698251525760493"/>
          <c:h val="4.3689626175368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E3-0549-A58C-BF8F78524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E3-0549-A58C-BF8F78524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E3-0549-A58C-BF8F78524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E3-0549-A58C-BF8F78524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E3-0549-A58C-BF8F785243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収支表!$E$16:$E$61</c15:sqref>
                  </c15:fullRef>
                </c:ext>
              </c:extLst>
              <c:f>(収支表!$E$21:$E$26,収支表!$E$30:$E$37,収支表!$E$43:$E$49,収支表!$E$59:$E$61)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5000</c:v>
                </c:pt>
                <c:pt idx="4" formatCode="&quot;¥&quot;#,##0_);[Red]\(&quot;¥&quot;#,##0\)">
                  <c:v>76400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117D-4B59-888D-AFFB4584C42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E3-0549-A58C-BF8F78524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E3-0549-A58C-BF8F78524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E3-0549-A58C-BF8F78524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E3-0549-A58C-BF8F78524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E3-0549-A58C-BF8F7852436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収支表!$E$16:$E$61</c15:sqref>
                  </c15:fullRef>
                </c:ext>
              </c:extLst>
              <c:f>(収支表!$E$21:$E$26,収支表!$E$30:$E$37,収支表!$E$43:$E$49,収支表!$E$59:$E$61)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5000</c:v>
                </c:pt>
                <c:pt idx="4" formatCode="&quot;¥&quot;#,##0_);[Red]\(&quot;¥&quot;#,##0\)">
                  <c:v>76400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37-117D-4B59-888D-AFFB4584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F6-FB40-88CD-CE73901A3B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F6-FB40-88CD-CE73901A3B97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F6-FB40-88CD-CE73901A3B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F6-FB40-88CD-CE73901A3B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F6-FB40-88CD-CE73901A3B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収支表!$F$16:$F$61</c15:sqref>
                  </c15:fullRef>
                </c:ext>
              </c:extLst>
              <c:f>(収支表!$F$21:$F$26,収支表!$F$30:$F$37,収支表!$F$43:$F$49,収支表!$F$59:$F$61)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0</c:v>
                </c:pt>
                <c:pt idx="4" formatCode="&quot;¥&quot;#,##0_);[Red]\(&quot;¥&quot;#,##0\)">
                  <c:v>110400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DE5C-4240-8E34-31A8D926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D0-7948-A8B2-DD11EF6F20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D0-7948-A8B2-DD11EF6F209F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D0-7948-A8B2-DD11EF6F2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D0-7948-A8B2-DD11EF6F2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D0-7948-A8B2-DD11EF6F20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収支表!$G$16:$G$61</c15:sqref>
                  </c15:fullRef>
                </c:ext>
              </c:extLst>
              <c:f>(収支表!$G$21:$G$26,収支表!$G$30:$G$37,収支表!$G$43:$G$49,収支表!$G$59:$G$61)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30000</c:v>
                </c:pt>
                <c:pt idx="4" formatCode="&quot;¥&quot;#,##0_);[Red]\(&quot;¥&quot;#,##0\)">
                  <c:v>78400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140A-467B-8464-866ADE1B2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AA-A441-BCE5-6EF7B5FC2F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AA-A441-BCE5-6EF7B5FC2FA3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AA-A441-BCE5-6EF7B5FC2F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AA-A441-BCE5-6EF7B5FC2F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AA-A441-BCE5-6EF7B5FC2F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収支表!$H$16:$H$61</c15:sqref>
                  </c15:fullRef>
                </c:ext>
              </c:extLst>
              <c:f>(収支表!$H$21:$H$26,収支表!$H$30:$H$37,収支表!$H$43:$H$49,収支表!$H$59:$H$61)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5000</c:v>
                </c:pt>
                <c:pt idx="4" formatCode="&quot;¥&quot;#,##0_);[Red]\(&quot;¥&quot;#,##0\)">
                  <c:v>76400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73FE-4CF1-897C-74364F63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93-3447-9A9F-EA0DBC1A32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93-3447-9A9F-EA0DBC1A3281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93-3447-9A9F-EA0DBC1A32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93-3447-9A9F-EA0DBC1A32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93-3447-9A9F-EA0DBC1A3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収支表!$I$16:$I$61</c15:sqref>
                  </c15:fullRef>
                </c:ext>
              </c:extLst>
              <c:f>(収支表!$I$21:$I$26,収支表!$I$30:$I$37,収支表!$I$43:$I$49,収支表!$I$59:$I$61)</c:f>
              <c:numCache>
                <c:formatCode>"¥"#,##0_);\("¥"#,##0\)</c:formatCode>
                <c:ptCount val="5"/>
                <c:pt idx="0" formatCode="&quot;¥&quot;#,##0_);[Red]\(&quot;¥&quot;#,##0\)">
                  <c:v>180000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200000</c:v>
                </c:pt>
                <c:pt idx="4" formatCode="&quot;¥&quot;#,##0_);[Red]\(&quot;¥&quot;#,##0\)">
                  <c:v>76400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C17D-4461-8A8B-959CE8EFB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00-184B-8EA3-C3A5F99D42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00-184B-8EA3-C3A5F99D42F7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00-184B-8EA3-C3A5F99D42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00-184B-8EA3-C3A5F99D42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00-184B-8EA3-C3A5F99D42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収支表!$J$16:$J$61</c15:sqref>
                  </c15:fullRef>
                </c:ext>
              </c:extLst>
              <c:f>(収支表!$J$21:$J$26,収支表!$J$30:$J$37,収支表!$J$43:$J$49,収支表!$J$59:$J$61)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100000</c:v>
                </c:pt>
                <c:pt idx="4" formatCode="&quot;¥&quot;#,##0_);[Red]\(&quot;¥&quot;#,##0\)">
                  <c:v>76400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収支表!$J$16</c15:sqref>
                  <c15:explosion val="2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C691-4E44-8B10-5E55FF65B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6E-ED47-87AE-965C272CAF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6E-ED47-87AE-965C272CAF06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6E-ED47-87AE-965C272CAF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6E-ED47-87AE-965C272CAF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6E-ED47-87AE-965C272CAF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収支表!$K$16:$K$61</c15:sqref>
                  </c15:fullRef>
                </c:ext>
              </c:extLst>
              <c:f>(収支表!$K$21:$K$26,収支表!$K$30:$K$37,収支表!$K$43:$K$49,収支表!$K$59:$K$61)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30000</c:v>
                </c:pt>
                <c:pt idx="4" formatCode="&quot;¥&quot;#,##0_);[Red]\(&quot;¥&quot;#,##0\)">
                  <c:v>81400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4D88-4034-85E9-0673412E9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8B-D741-8BB5-127F3F652F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8B-D741-8BB5-127F3F652F16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8B-D741-8BB5-127F3F652F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8B-D741-8BB5-127F3F652F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8B-D741-8BB5-127F3F652F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収支表!$C$16:$C$61</c15:sqref>
                  </c15:fullRef>
                </c:ext>
              </c:extLst>
              <c:f>(収支表!$C$21:$C$26,収支表!$C$30:$C$37,収支表!$C$43:$C$49,収支表!$C$59:$C$61)</c:f>
              <c:strCache>
                <c:ptCount val="5"/>
                <c:pt idx="0">
                  <c:v>税金合計</c:v>
                </c:pt>
                <c:pt idx="1">
                  <c:v>貯蓄合計</c:v>
                </c:pt>
                <c:pt idx="2">
                  <c:v>固定費合計</c:v>
                </c:pt>
                <c:pt idx="3">
                  <c:v>特別費合計</c:v>
                </c:pt>
                <c:pt idx="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収支表!$L$16:$L$61</c15:sqref>
                  </c15:fullRef>
                </c:ext>
              </c:extLst>
              <c:f>(収支表!$L$21:$L$26,収支表!$L$30:$L$37,収支表!$L$43:$L$49,収支表!$L$59:$L$61)</c:f>
              <c:numCache>
                <c:formatCode>"¥"#,##0_);\("¥"#,##0\)</c:formatCode>
                <c:ptCount val="5"/>
                <c:pt idx="0" formatCode="&quot;¥&quot;#,##0_);[Red]\(&quot;¥&quot;#,##0\)">
                  <c:v>105000</c:v>
                </c:pt>
                <c:pt idx="1" formatCode="&quot;¥&quot;#,##0_);[Red]\(&quot;¥&quot;#,##0\)">
                  <c:v>70000</c:v>
                </c:pt>
                <c:pt idx="2" formatCode="&quot;¥&quot;#,##0_);[Red]\(&quot;¥&quot;#,##0\)">
                  <c:v>120000</c:v>
                </c:pt>
                <c:pt idx="3" formatCode="&quot;¥&quot;#,##0_);[Red]\(&quot;¥&quot;#,##0\)">
                  <c:v>0</c:v>
                </c:pt>
                <c:pt idx="4" formatCode="&quot;¥&quot;#,##0_);[Red]\(&quot;¥&quot;#,##0\)">
                  <c:v>81400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470D-47FD-A4A3-4874EE4BC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87CE0A-2A52-4744-BF69-0B84862C7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0</xdr:row>
      <xdr:rowOff>361951</xdr:rowOff>
    </xdr:from>
    <xdr:to>
      <xdr:col>10</xdr:col>
      <xdr:colOff>800100</xdr:colOff>
      <xdr:row>2</xdr:row>
      <xdr:rowOff>66676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7E26DFE-8DC7-4F58-B41F-57E16968E99B}"/>
            </a:ext>
          </a:extLst>
        </xdr:cNvPr>
        <xdr:cNvSpPr txBox="1"/>
      </xdr:nvSpPr>
      <xdr:spPr>
        <a:xfrm>
          <a:off x="5238750" y="361951"/>
          <a:ext cx="25908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環境設定で入力した費目が自動で入力される。</a:t>
          </a:r>
          <a:endParaRPr kumimoji="1" lang="en-US" altLang="ja-JP" sz="900"/>
        </a:p>
        <a:p>
          <a:r>
            <a:rPr kumimoji="1" lang="ja-JP" altLang="en-US" sz="900"/>
            <a:t>収入、決まった支出、生活費の予算金額を入力。</a:t>
          </a:r>
          <a:endParaRPr kumimoji="1" lang="en-US" altLang="ja-JP" sz="900"/>
        </a:p>
        <a:p>
          <a:r>
            <a:rPr kumimoji="1" lang="ja-JP" altLang="en-US" sz="900"/>
            <a:t>変動費の実費は、ガントチャートに入力。</a:t>
          </a:r>
        </a:p>
      </xdr:txBody>
    </xdr:sp>
    <xdr:clientData/>
  </xdr:twoCellAnchor>
  <xdr:twoCellAnchor>
    <xdr:from>
      <xdr:col>3</xdr:col>
      <xdr:colOff>733425</xdr:colOff>
      <xdr:row>39</xdr:row>
      <xdr:rowOff>38100</xdr:rowOff>
    </xdr:from>
    <xdr:to>
      <xdr:col>6</xdr:col>
      <xdr:colOff>485775</xdr:colOff>
      <xdr:row>40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7A67669-8A50-428C-B1C4-A33B77343B46}"/>
            </a:ext>
          </a:extLst>
        </xdr:cNvPr>
        <xdr:cNvSpPr txBox="1"/>
      </xdr:nvSpPr>
      <xdr:spPr>
        <a:xfrm>
          <a:off x="2095500" y="9848850"/>
          <a:ext cx="21812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体調管理など自由に使ってね！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733425</xdr:colOff>
      <xdr:row>0</xdr:row>
      <xdr:rowOff>314325</xdr:rowOff>
    </xdr:from>
    <xdr:to>
      <xdr:col>19</xdr:col>
      <xdr:colOff>85725</xdr:colOff>
      <xdr:row>1</xdr:row>
      <xdr:rowOff>314325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1689F6A-F9AF-4621-A3F7-2A5121B9DCB1}"/>
            </a:ext>
          </a:extLst>
        </xdr:cNvPr>
        <xdr:cNvSpPr txBox="1"/>
      </xdr:nvSpPr>
      <xdr:spPr>
        <a:xfrm>
          <a:off x="11811000" y="314325"/>
          <a:ext cx="25908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特別費は特別費シートで入力。</a:t>
          </a:r>
          <a:endParaRPr kumimoji="1" lang="en-US" altLang="ja-JP" sz="900"/>
        </a:p>
        <a:p>
          <a:r>
            <a:rPr kumimoji="1" lang="ja-JP" altLang="en-US" sz="900"/>
            <a:t>特別費、今月のまとめは自動入力されます。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C18EF52-711B-4F2D-86C9-C077A7049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BCAA321-C6D1-4109-B090-3C39EB3E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8F3F9B5-BE88-438B-89CD-F9150D0E6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64</xdr:row>
      <xdr:rowOff>219074</xdr:rowOff>
    </xdr:from>
    <xdr:to>
      <xdr:col>11</xdr:col>
      <xdr:colOff>711200</xdr:colOff>
      <xdr:row>93</xdr:row>
      <xdr:rowOff>101600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19051</xdr:colOff>
      <xdr:row>1</xdr:row>
      <xdr:rowOff>38101</xdr:rowOff>
    </xdr:from>
    <xdr:to>
      <xdr:col>15</xdr:col>
      <xdr:colOff>704851</xdr:colOff>
      <xdr:row>2</xdr:row>
      <xdr:rowOff>28576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04876" y="628651"/>
          <a:ext cx="14439900" cy="838200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資産目標</a:t>
          </a:r>
          <a:r>
            <a:rPr kumimoji="1" lang="ja-JP" altLang="en-US" sz="1800">
              <a:solidFill>
                <a:sysClr val="windowText" lastClr="000000"/>
              </a:solidFill>
            </a:rPr>
            <a:t>：</a:t>
          </a:r>
          <a:r>
            <a:rPr kumimoji="1" lang="en-US" altLang="ja-JP" sz="1800">
              <a:solidFill>
                <a:sysClr val="windowText" lastClr="000000"/>
              </a:solidFill>
            </a:rPr>
            <a:t>2022</a:t>
          </a:r>
          <a:r>
            <a:rPr kumimoji="1" lang="ja-JP" altLang="en-US" sz="1800">
              <a:solidFill>
                <a:sysClr val="windowText" lastClr="000000"/>
              </a:solidFill>
            </a:rPr>
            <a:t>年までに資産</a:t>
          </a:r>
          <a:r>
            <a:rPr kumimoji="1" lang="en-US" altLang="ja-JP" sz="1800">
              <a:solidFill>
                <a:sysClr val="windowText" lastClr="000000"/>
              </a:solidFill>
            </a:rPr>
            <a:t>700</a:t>
          </a:r>
          <a:r>
            <a:rPr kumimoji="1" lang="ja-JP" altLang="en-US" sz="1800">
              <a:solidFill>
                <a:sysClr val="windowText" lastClr="000000"/>
              </a:solidFill>
            </a:rPr>
            <a:t>万円を目指す。</a:t>
          </a:r>
        </a:p>
      </xdr:txBody>
    </xdr:sp>
    <xdr:clientData/>
  </xdr:twoCellAnchor>
  <xdr:twoCellAnchor>
    <xdr:from>
      <xdr:col>9</xdr:col>
      <xdr:colOff>149225</xdr:colOff>
      <xdr:row>0</xdr:row>
      <xdr:rowOff>120650</xdr:rowOff>
    </xdr:from>
    <xdr:to>
      <xdr:col>13</xdr:col>
      <xdr:colOff>889000</xdr:colOff>
      <xdr:row>1</xdr:row>
      <xdr:rowOff>234950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264525" y="120650"/>
          <a:ext cx="4448175" cy="698500"/>
        </a:xfrm>
        <a:prstGeom prst="wedgeRoundRectCallou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目標設定は、期限と目標数値を明示するとなお良いです。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資産目標じゃなくても良いです。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161925</xdr:rowOff>
    </xdr:from>
    <xdr:to>
      <xdr:col>14</xdr:col>
      <xdr:colOff>0</xdr:colOff>
      <xdr:row>9</xdr:row>
      <xdr:rowOff>127000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1010900" y="2346325"/>
          <a:ext cx="1612900" cy="18700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サンプル設定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夫　</a:t>
          </a:r>
          <a:r>
            <a:rPr kumimoji="1" lang="en-US" altLang="ja-JP" sz="1100"/>
            <a:t>40</a:t>
          </a:r>
          <a:r>
            <a:rPr kumimoji="1" lang="ja-JP" altLang="en-US" sz="1100"/>
            <a:t>歳（会社員）</a:t>
          </a:r>
          <a:endParaRPr kumimoji="1" lang="en-US" altLang="ja-JP" sz="1100"/>
        </a:p>
        <a:p>
          <a:pPr algn="l"/>
          <a:r>
            <a:rPr kumimoji="1" lang="ja-JP" altLang="en-US" sz="1100"/>
            <a:t>妻　</a:t>
          </a:r>
          <a:r>
            <a:rPr kumimoji="1" lang="en-US" altLang="ja-JP" sz="1100"/>
            <a:t>36</a:t>
          </a:r>
          <a:r>
            <a:rPr kumimoji="1" lang="ja-JP" altLang="en-US" sz="1100"/>
            <a:t>歳（パート）</a:t>
          </a:r>
          <a:endParaRPr kumimoji="1" lang="en-US" altLang="ja-JP" sz="1100"/>
        </a:p>
        <a:p>
          <a:pPr algn="l"/>
          <a:r>
            <a:rPr kumimoji="1" lang="ja-JP" altLang="en-US" sz="1100"/>
            <a:t>子　３歳（幼稚園）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持ち家あり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AC65B7-80B2-46DA-BAE0-FBD254762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2574FBF-2D0C-49A9-AF4F-684D83F35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BB3FF6C-6180-41ED-9136-0AAAEEBB3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0573121-B2D7-4AA3-B887-B64BC61FD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BAF5E83-61CB-4E34-86E7-5FE32F6E7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457C4D3-962C-4950-9E59-E50FBAA4F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671512</xdr:colOff>
      <xdr:row>3</xdr:row>
      <xdr:rowOff>138112</xdr:rowOff>
    </xdr:from>
    <xdr:to>
      <xdr:col>25</xdr:col>
      <xdr:colOff>385762</xdr:colOff>
      <xdr:row>15</xdr:row>
      <xdr:rowOff>23812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A3E1428-5A38-4D8B-A068-FE79F97F1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614362</xdr:colOff>
      <xdr:row>2</xdr:row>
      <xdr:rowOff>261937</xdr:rowOff>
    </xdr:from>
    <xdr:to>
      <xdr:col>25</xdr:col>
      <xdr:colOff>328612</xdr:colOff>
      <xdr:row>14</xdr:row>
      <xdr:rowOff>119062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8F0B8B0-28BC-4979-8E06-74F0B27B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7E51-00D7-4C3D-99EF-5FA2D02B54A0}">
  <sheetPr codeName="Sheet20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7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82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145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特別費!N6</f>
        <v>40000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27500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>
        <v>20000</v>
      </c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95000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>
        <v>30000</v>
      </c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413400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16600</v>
      </c>
      <c r="R15" s="181"/>
      <c r="S15" s="182"/>
    </row>
    <row r="16" spans="2:23" s="66" customFormat="1" ht="18.75" customHeight="1" thickTop="1" thickBot="1">
      <c r="C16" s="143" t="s">
        <v>135</v>
      </c>
      <c r="D16" s="144">
        <f>SUM(D6:D15)</f>
        <v>430000</v>
      </c>
      <c r="E16" s="145"/>
      <c r="F16" s="146" t="s">
        <v>135</v>
      </c>
      <c r="G16" s="147">
        <f>SUM(G6:G15)</f>
        <v>105000</v>
      </c>
      <c r="H16" s="146" t="s">
        <v>135</v>
      </c>
      <c r="I16" s="147">
        <f>SUM(I6:I15)</f>
        <v>70000</v>
      </c>
      <c r="J16" s="146" t="s">
        <v>135</v>
      </c>
      <c r="K16" s="147">
        <f>SUM(K6:K15)</f>
        <v>120000</v>
      </c>
      <c r="L16" s="145"/>
      <c r="M16" s="148" t="s">
        <v>135</v>
      </c>
      <c r="N16" s="149">
        <f>SUM(N6:N15)</f>
        <v>90000</v>
      </c>
      <c r="O16" s="150">
        <f>SUM(O6:O15)</f>
        <v>78400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94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126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128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>
        <v>2000</v>
      </c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27500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 t="s">
        <v>131</v>
      </c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5000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78400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C1:D1"/>
    <mergeCell ref="M4:O4"/>
    <mergeCell ref="F4:G4"/>
    <mergeCell ref="C4:D4"/>
    <mergeCell ref="H4:I4"/>
    <mergeCell ref="J4:K4"/>
    <mergeCell ref="Q15:S15"/>
    <mergeCell ref="Q4:S4"/>
    <mergeCell ref="Q11:S11"/>
    <mergeCell ref="Q9:S9"/>
    <mergeCell ref="Q14:S14"/>
    <mergeCell ref="Q12:S12"/>
    <mergeCell ref="Q5:S5"/>
    <mergeCell ref="Q8:S8"/>
  </mergeCells>
  <phoneticPr fontId="1"/>
  <conditionalFormatting sqref="L17:L18 L20:L22 L24 L26 L28 L30 L33">
    <cfRule type="expression" dxfId="815" priority="1631">
      <formula>#REF!="浪費"</formula>
    </cfRule>
    <cfRule type="expression" dxfId="814" priority="1632">
      <formula>#REF!="投資"</formula>
    </cfRule>
    <cfRule type="expression" dxfId="813" priority="1633">
      <formula>#REF!="不明"</formula>
    </cfRule>
  </conditionalFormatting>
  <conditionalFormatting sqref="K17:K18 K20:K22 K47:K153 K24 K26 K28 K30 K33">
    <cfRule type="expression" dxfId="812" priority="94">
      <formula>#REF!="浪費"</formula>
    </cfRule>
    <cfRule type="expression" dxfId="811" priority="95">
      <formula>#REF!="投資"</formula>
    </cfRule>
    <cfRule type="expression" dxfId="810" priority="96">
      <formula>#REF!="不明"</formula>
    </cfRule>
  </conditionalFormatting>
  <conditionalFormatting sqref="L23">
    <cfRule type="expression" dxfId="809" priority="79">
      <formula>#REF!="浪費"</formula>
    </cfRule>
    <cfRule type="expression" dxfId="808" priority="80">
      <formula>#REF!="投資"</formula>
    </cfRule>
    <cfRule type="expression" dxfId="807" priority="81">
      <formula>#REF!="不明"</formula>
    </cfRule>
  </conditionalFormatting>
  <conditionalFormatting sqref="K23">
    <cfRule type="expression" dxfId="806" priority="76">
      <formula>#REF!="浪費"</formula>
    </cfRule>
    <cfRule type="expression" dxfId="805" priority="77">
      <formula>#REF!="投資"</formula>
    </cfRule>
    <cfRule type="expression" dxfId="804" priority="78">
      <formula>#REF!="不明"</formula>
    </cfRule>
  </conditionalFormatting>
  <conditionalFormatting sqref="L25">
    <cfRule type="expression" dxfId="803" priority="73">
      <formula>#REF!="浪費"</formula>
    </cfRule>
    <cfRule type="expression" dxfId="802" priority="74">
      <formula>#REF!="投資"</formula>
    </cfRule>
    <cfRule type="expression" dxfId="801" priority="75">
      <formula>#REF!="不明"</formula>
    </cfRule>
  </conditionalFormatting>
  <conditionalFormatting sqref="K25">
    <cfRule type="expression" dxfId="800" priority="70">
      <formula>#REF!="浪費"</formula>
    </cfRule>
    <cfRule type="expression" dxfId="799" priority="71">
      <formula>#REF!="投資"</formula>
    </cfRule>
    <cfRule type="expression" dxfId="798" priority="72">
      <formula>#REF!="不明"</formula>
    </cfRule>
  </conditionalFormatting>
  <conditionalFormatting sqref="L27">
    <cfRule type="expression" dxfId="797" priority="67">
      <formula>#REF!="浪費"</formula>
    </cfRule>
    <cfRule type="expression" dxfId="796" priority="68">
      <formula>#REF!="投資"</formula>
    </cfRule>
    <cfRule type="expression" dxfId="795" priority="69">
      <formula>#REF!="不明"</formula>
    </cfRule>
  </conditionalFormatting>
  <conditionalFormatting sqref="K27">
    <cfRule type="expression" dxfId="794" priority="64">
      <formula>#REF!="浪費"</formula>
    </cfRule>
    <cfRule type="expression" dxfId="793" priority="65">
      <formula>#REF!="投資"</formula>
    </cfRule>
    <cfRule type="expression" dxfId="792" priority="66">
      <formula>#REF!="不明"</formula>
    </cfRule>
  </conditionalFormatting>
  <conditionalFormatting sqref="L29">
    <cfRule type="expression" dxfId="791" priority="61">
      <formula>#REF!="浪費"</formula>
    </cfRule>
    <cfRule type="expression" dxfId="790" priority="62">
      <formula>#REF!="投資"</formula>
    </cfRule>
    <cfRule type="expression" dxfId="789" priority="63">
      <formula>#REF!="不明"</formula>
    </cfRule>
  </conditionalFormatting>
  <conditionalFormatting sqref="K29">
    <cfRule type="expression" dxfId="788" priority="58">
      <formula>#REF!="浪費"</formula>
    </cfRule>
    <cfRule type="expression" dxfId="787" priority="59">
      <formula>#REF!="投資"</formula>
    </cfRule>
    <cfRule type="expression" dxfId="786" priority="60">
      <formula>#REF!="不明"</formula>
    </cfRule>
  </conditionalFormatting>
  <conditionalFormatting sqref="L37 L39 L41 L43 L45">
    <cfRule type="expression" dxfId="785" priority="49">
      <formula>#REF!="浪費"</formula>
    </cfRule>
    <cfRule type="expression" dxfId="784" priority="50">
      <formula>#REF!="投資"</formula>
    </cfRule>
    <cfRule type="expression" dxfId="783" priority="51">
      <formula>#REF!="不明"</formula>
    </cfRule>
  </conditionalFormatting>
  <conditionalFormatting sqref="K36:K37 K39 K41 K43 K45 S36 AA36">
    <cfRule type="expression" dxfId="782" priority="46">
      <formula>#REF!="浪費"</formula>
    </cfRule>
    <cfRule type="expression" dxfId="781" priority="47">
      <formula>#REF!="投資"</formula>
    </cfRule>
    <cfRule type="expression" dxfId="780" priority="48">
      <formula>#REF!="不明"</formula>
    </cfRule>
  </conditionalFormatting>
  <conditionalFormatting sqref="L38">
    <cfRule type="expression" dxfId="779" priority="43">
      <formula>#REF!="浪費"</formula>
    </cfRule>
    <cfRule type="expression" dxfId="778" priority="44">
      <formula>#REF!="投資"</formula>
    </cfRule>
    <cfRule type="expression" dxfId="777" priority="45">
      <formula>#REF!="不明"</formula>
    </cfRule>
  </conditionalFormatting>
  <conditionalFormatting sqref="K38">
    <cfRule type="expression" dxfId="776" priority="40">
      <formula>#REF!="浪費"</formula>
    </cfRule>
    <cfRule type="expression" dxfId="775" priority="41">
      <formula>#REF!="投資"</formula>
    </cfRule>
    <cfRule type="expression" dxfId="774" priority="42">
      <formula>#REF!="不明"</formula>
    </cfRule>
  </conditionalFormatting>
  <conditionalFormatting sqref="L40">
    <cfRule type="expression" dxfId="773" priority="37">
      <formula>#REF!="浪費"</formula>
    </cfRule>
    <cfRule type="expression" dxfId="772" priority="38">
      <formula>#REF!="投資"</formula>
    </cfRule>
    <cfRule type="expression" dxfId="771" priority="39">
      <formula>#REF!="不明"</formula>
    </cfRule>
  </conditionalFormatting>
  <conditionalFormatting sqref="K40">
    <cfRule type="expression" dxfId="770" priority="34">
      <formula>#REF!="浪費"</formula>
    </cfRule>
    <cfRule type="expression" dxfId="769" priority="35">
      <formula>#REF!="投資"</formula>
    </cfRule>
    <cfRule type="expression" dxfId="768" priority="36">
      <formula>#REF!="不明"</formula>
    </cfRule>
  </conditionalFormatting>
  <conditionalFormatting sqref="L42">
    <cfRule type="expression" dxfId="767" priority="31">
      <formula>#REF!="浪費"</formula>
    </cfRule>
    <cfRule type="expression" dxfId="766" priority="32">
      <formula>#REF!="投資"</formula>
    </cfRule>
    <cfRule type="expression" dxfId="765" priority="33">
      <formula>#REF!="不明"</formula>
    </cfRule>
  </conditionalFormatting>
  <conditionalFormatting sqref="K42">
    <cfRule type="expression" dxfId="764" priority="28">
      <formula>#REF!="浪費"</formula>
    </cfRule>
    <cfRule type="expression" dxfId="763" priority="29">
      <formula>#REF!="投資"</formula>
    </cfRule>
    <cfRule type="expression" dxfId="762" priority="30">
      <formula>#REF!="不明"</formula>
    </cfRule>
  </conditionalFormatting>
  <conditionalFormatting sqref="L44">
    <cfRule type="expression" dxfId="761" priority="25">
      <formula>#REF!="浪費"</formula>
    </cfRule>
    <cfRule type="expression" dxfId="760" priority="26">
      <formula>#REF!="投資"</formula>
    </cfRule>
    <cfRule type="expression" dxfId="759" priority="27">
      <formula>#REF!="不明"</formula>
    </cfRule>
  </conditionalFormatting>
  <conditionalFormatting sqref="K44">
    <cfRule type="expression" dxfId="758" priority="22">
      <formula>#REF!="浪費"</formula>
    </cfRule>
    <cfRule type="expression" dxfId="757" priority="23">
      <formula>#REF!="投資"</formula>
    </cfRule>
    <cfRule type="expression" dxfId="756" priority="24">
      <formula>#REF!="不明"</formula>
    </cfRule>
  </conditionalFormatting>
  <conditionalFormatting sqref="L46">
    <cfRule type="expression" dxfId="755" priority="19">
      <formula>#REF!="浪費"</formula>
    </cfRule>
    <cfRule type="expression" dxfId="754" priority="20">
      <formula>#REF!="投資"</formula>
    </cfRule>
    <cfRule type="expression" dxfId="753" priority="21">
      <formula>#REF!="不明"</formula>
    </cfRule>
  </conditionalFormatting>
  <conditionalFormatting sqref="K46">
    <cfRule type="expression" dxfId="752" priority="16">
      <formula>#REF!="浪費"</formula>
    </cfRule>
    <cfRule type="expression" dxfId="751" priority="17">
      <formula>#REF!="投資"</formula>
    </cfRule>
    <cfRule type="expression" dxfId="750" priority="18">
      <formula>#REF!="不明"</formula>
    </cfRule>
  </conditionalFormatting>
  <conditionalFormatting sqref="D31">
    <cfRule type="cellIs" dxfId="749" priority="14" operator="equal">
      <formula>0</formula>
    </cfRule>
  </conditionalFormatting>
  <conditionalFormatting sqref="D31:AI31">
    <cfRule type="cellIs" dxfId="748" priority="13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8BA6-24CD-45D7-891F-338C94E14DB5}">
  <sheetPr codeName="Sheet29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4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特別費!N60</f>
        <v>50000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24500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>
        <v>20000</v>
      </c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55000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10000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423400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-23400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400000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78400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/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24500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>
        <v>3000</v>
      </c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10000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13000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78400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203" priority="66">
      <formula>#REF!="浪費"</formula>
    </cfRule>
    <cfRule type="expression" dxfId="202" priority="67">
      <formula>#REF!="投資"</formula>
    </cfRule>
    <cfRule type="expression" dxfId="201" priority="68">
      <formula>#REF!="不明"</formula>
    </cfRule>
  </conditionalFormatting>
  <conditionalFormatting sqref="K17:K18 K20:K22 K47:K153 K24 K26 K28 K30 K33">
    <cfRule type="expression" dxfId="200" priority="63">
      <formula>#REF!="浪費"</formula>
    </cfRule>
    <cfRule type="expression" dxfId="199" priority="64">
      <formula>#REF!="投資"</formula>
    </cfRule>
    <cfRule type="expression" dxfId="198" priority="65">
      <formula>#REF!="不明"</formula>
    </cfRule>
  </conditionalFormatting>
  <conditionalFormatting sqref="L23">
    <cfRule type="expression" dxfId="197" priority="60">
      <formula>#REF!="浪費"</formula>
    </cfRule>
    <cfRule type="expression" dxfId="196" priority="61">
      <formula>#REF!="投資"</formula>
    </cfRule>
    <cfRule type="expression" dxfId="195" priority="62">
      <formula>#REF!="不明"</formula>
    </cfRule>
  </conditionalFormatting>
  <conditionalFormatting sqref="K23">
    <cfRule type="expression" dxfId="194" priority="57">
      <formula>#REF!="浪費"</formula>
    </cfRule>
    <cfRule type="expression" dxfId="193" priority="58">
      <formula>#REF!="投資"</formula>
    </cfRule>
    <cfRule type="expression" dxfId="192" priority="59">
      <formula>#REF!="不明"</formula>
    </cfRule>
  </conditionalFormatting>
  <conditionalFormatting sqref="L25">
    <cfRule type="expression" dxfId="191" priority="54">
      <formula>#REF!="浪費"</formula>
    </cfRule>
    <cfRule type="expression" dxfId="190" priority="55">
      <formula>#REF!="投資"</formula>
    </cfRule>
    <cfRule type="expression" dxfId="189" priority="56">
      <formula>#REF!="不明"</formula>
    </cfRule>
  </conditionalFormatting>
  <conditionalFormatting sqref="K25">
    <cfRule type="expression" dxfId="188" priority="51">
      <formula>#REF!="浪費"</formula>
    </cfRule>
    <cfRule type="expression" dxfId="187" priority="52">
      <formula>#REF!="投資"</formula>
    </cfRule>
    <cfRule type="expression" dxfId="186" priority="53">
      <formula>#REF!="不明"</formula>
    </cfRule>
  </conditionalFormatting>
  <conditionalFormatting sqref="L27">
    <cfRule type="expression" dxfId="185" priority="48">
      <formula>#REF!="浪費"</formula>
    </cfRule>
    <cfRule type="expression" dxfId="184" priority="49">
      <formula>#REF!="投資"</formula>
    </cfRule>
    <cfRule type="expression" dxfId="183" priority="50">
      <formula>#REF!="不明"</formula>
    </cfRule>
  </conditionalFormatting>
  <conditionalFormatting sqref="K27">
    <cfRule type="expression" dxfId="182" priority="45">
      <formula>#REF!="浪費"</formula>
    </cfRule>
    <cfRule type="expression" dxfId="181" priority="46">
      <formula>#REF!="投資"</formula>
    </cfRule>
    <cfRule type="expression" dxfId="180" priority="47">
      <formula>#REF!="不明"</formula>
    </cfRule>
  </conditionalFormatting>
  <conditionalFormatting sqref="L29">
    <cfRule type="expression" dxfId="179" priority="42">
      <formula>#REF!="浪費"</formula>
    </cfRule>
    <cfRule type="expression" dxfId="178" priority="43">
      <formula>#REF!="投資"</formula>
    </cfRule>
    <cfRule type="expression" dxfId="177" priority="44">
      <formula>#REF!="不明"</formula>
    </cfRule>
  </conditionalFormatting>
  <conditionalFormatting sqref="K29">
    <cfRule type="expression" dxfId="176" priority="39">
      <formula>#REF!="浪費"</formula>
    </cfRule>
    <cfRule type="expression" dxfId="175" priority="40">
      <formula>#REF!="投資"</formula>
    </cfRule>
    <cfRule type="expression" dxfId="174" priority="41">
      <formula>#REF!="不明"</formula>
    </cfRule>
  </conditionalFormatting>
  <conditionalFormatting sqref="L37 L39 L41 L43 L45">
    <cfRule type="expression" dxfId="173" priority="36">
      <formula>#REF!="浪費"</formula>
    </cfRule>
    <cfRule type="expression" dxfId="172" priority="37">
      <formula>#REF!="投資"</formula>
    </cfRule>
    <cfRule type="expression" dxfId="171" priority="38">
      <formula>#REF!="不明"</formula>
    </cfRule>
  </conditionalFormatting>
  <conditionalFormatting sqref="K36:K37 K39 K41 K43 K45 S36 AA36">
    <cfRule type="expression" dxfId="170" priority="33">
      <formula>#REF!="浪費"</formula>
    </cfRule>
    <cfRule type="expression" dxfId="169" priority="34">
      <formula>#REF!="投資"</formula>
    </cfRule>
    <cfRule type="expression" dxfId="168" priority="35">
      <formula>#REF!="不明"</formula>
    </cfRule>
  </conditionalFormatting>
  <conditionalFormatting sqref="L38">
    <cfRule type="expression" dxfId="167" priority="30">
      <formula>#REF!="浪費"</formula>
    </cfRule>
    <cfRule type="expression" dxfId="166" priority="31">
      <formula>#REF!="投資"</formula>
    </cfRule>
    <cfRule type="expression" dxfId="165" priority="32">
      <formula>#REF!="不明"</formula>
    </cfRule>
  </conditionalFormatting>
  <conditionalFormatting sqref="K38">
    <cfRule type="expression" dxfId="164" priority="27">
      <formula>#REF!="浪費"</formula>
    </cfRule>
    <cfRule type="expression" dxfId="163" priority="28">
      <formula>#REF!="投資"</formula>
    </cfRule>
    <cfRule type="expression" dxfId="162" priority="29">
      <formula>#REF!="不明"</formula>
    </cfRule>
  </conditionalFormatting>
  <conditionalFormatting sqref="L40">
    <cfRule type="expression" dxfId="161" priority="24">
      <formula>#REF!="浪費"</formula>
    </cfRule>
    <cfRule type="expression" dxfId="160" priority="25">
      <formula>#REF!="投資"</formula>
    </cfRule>
    <cfRule type="expression" dxfId="159" priority="26">
      <formula>#REF!="不明"</formula>
    </cfRule>
  </conditionalFormatting>
  <conditionalFormatting sqref="K40">
    <cfRule type="expression" dxfId="158" priority="21">
      <formula>#REF!="浪費"</formula>
    </cfRule>
    <cfRule type="expression" dxfId="157" priority="22">
      <formula>#REF!="投資"</formula>
    </cfRule>
    <cfRule type="expression" dxfId="156" priority="23">
      <formula>#REF!="不明"</formula>
    </cfRule>
  </conditionalFormatting>
  <conditionalFormatting sqref="L42">
    <cfRule type="expression" dxfId="155" priority="18">
      <formula>#REF!="浪費"</formula>
    </cfRule>
    <cfRule type="expression" dxfId="154" priority="19">
      <formula>#REF!="投資"</formula>
    </cfRule>
    <cfRule type="expression" dxfId="153" priority="20">
      <formula>#REF!="不明"</formula>
    </cfRule>
  </conditionalFormatting>
  <conditionalFormatting sqref="K42">
    <cfRule type="expression" dxfId="152" priority="15">
      <formula>#REF!="浪費"</formula>
    </cfRule>
    <cfRule type="expression" dxfId="151" priority="16">
      <formula>#REF!="投資"</formula>
    </cfRule>
    <cfRule type="expression" dxfId="150" priority="17">
      <formula>#REF!="不明"</formula>
    </cfRule>
  </conditionalFormatting>
  <conditionalFormatting sqref="L44">
    <cfRule type="expression" dxfId="149" priority="12">
      <formula>#REF!="浪費"</formula>
    </cfRule>
    <cfRule type="expression" dxfId="148" priority="13">
      <formula>#REF!="投資"</formula>
    </cfRule>
    <cfRule type="expression" dxfId="147" priority="14">
      <formula>#REF!="不明"</formula>
    </cfRule>
  </conditionalFormatting>
  <conditionalFormatting sqref="K44">
    <cfRule type="expression" dxfId="146" priority="9">
      <formula>#REF!="浪費"</formula>
    </cfRule>
    <cfRule type="expression" dxfId="145" priority="10">
      <formula>#REF!="投資"</formula>
    </cfRule>
    <cfRule type="expression" dxfId="144" priority="11">
      <formula>#REF!="不明"</formula>
    </cfRule>
  </conditionalFormatting>
  <conditionalFormatting sqref="L46">
    <cfRule type="expression" dxfId="143" priority="6">
      <formula>#REF!="浪費"</formula>
    </cfRule>
    <cfRule type="expression" dxfId="142" priority="7">
      <formula>#REF!="投資"</formula>
    </cfRule>
    <cfRule type="expression" dxfId="141" priority="8">
      <formula>#REF!="不明"</formula>
    </cfRule>
  </conditionalFormatting>
  <conditionalFormatting sqref="K46">
    <cfRule type="expression" dxfId="140" priority="3">
      <formula>#REF!="浪費"</formula>
    </cfRule>
    <cfRule type="expression" dxfId="139" priority="4">
      <formula>#REF!="投資"</formula>
    </cfRule>
    <cfRule type="expression" dxfId="138" priority="5">
      <formula>#REF!="不明"</formula>
    </cfRule>
  </conditionalFormatting>
  <conditionalFormatting sqref="D31">
    <cfRule type="cellIs" dxfId="137" priority="2" operator="equal">
      <formula>0</formula>
    </cfRule>
  </conditionalFormatting>
  <conditionalFormatting sqref="D31:AI31">
    <cfRule type="cellIs" dxfId="136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8FF6-2883-41C6-A176-1BC09862A102}">
  <sheetPr codeName="Sheet30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8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特別費!N66</f>
        <v>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85000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371400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8600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380000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76400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 t="s">
        <v>131</v>
      </c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76400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135" priority="66">
      <formula>#REF!="浪費"</formula>
    </cfRule>
    <cfRule type="expression" dxfId="134" priority="67">
      <formula>#REF!="投資"</formula>
    </cfRule>
    <cfRule type="expression" dxfId="133" priority="68">
      <formula>#REF!="不明"</formula>
    </cfRule>
  </conditionalFormatting>
  <conditionalFormatting sqref="K17:K18 K20:K22 K47:K153 K24 K26 K28 K30 K33">
    <cfRule type="expression" dxfId="132" priority="63">
      <formula>#REF!="浪費"</formula>
    </cfRule>
    <cfRule type="expression" dxfId="131" priority="64">
      <formula>#REF!="投資"</formula>
    </cfRule>
    <cfRule type="expression" dxfId="130" priority="65">
      <formula>#REF!="不明"</formula>
    </cfRule>
  </conditionalFormatting>
  <conditionalFormatting sqref="L23">
    <cfRule type="expression" dxfId="129" priority="60">
      <formula>#REF!="浪費"</formula>
    </cfRule>
    <cfRule type="expression" dxfId="128" priority="61">
      <formula>#REF!="投資"</formula>
    </cfRule>
    <cfRule type="expression" dxfId="127" priority="62">
      <formula>#REF!="不明"</formula>
    </cfRule>
  </conditionalFormatting>
  <conditionalFormatting sqref="K23">
    <cfRule type="expression" dxfId="126" priority="57">
      <formula>#REF!="浪費"</formula>
    </cfRule>
    <cfRule type="expression" dxfId="125" priority="58">
      <formula>#REF!="投資"</formula>
    </cfRule>
    <cfRule type="expression" dxfId="124" priority="59">
      <formula>#REF!="不明"</formula>
    </cfRule>
  </conditionalFormatting>
  <conditionalFormatting sqref="L25">
    <cfRule type="expression" dxfId="123" priority="54">
      <formula>#REF!="浪費"</formula>
    </cfRule>
    <cfRule type="expression" dxfId="122" priority="55">
      <formula>#REF!="投資"</formula>
    </cfRule>
    <cfRule type="expression" dxfId="121" priority="56">
      <formula>#REF!="不明"</formula>
    </cfRule>
  </conditionalFormatting>
  <conditionalFormatting sqref="K25">
    <cfRule type="expression" dxfId="120" priority="51">
      <formula>#REF!="浪費"</formula>
    </cfRule>
    <cfRule type="expression" dxfId="119" priority="52">
      <formula>#REF!="投資"</formula>
    </cfRule>
    <cfRule type="expression" dxfId="118" priority="53">
      <formula>#REF!="不明"</formula>
    </cfRule>
  </conditionalFormatting>
  <conditionalFormatting sqref="L27">
    <cfRule type="expression" dxfId="117" priority="48">
      <formula>#REF!="浪費"</formula>
    </cfRule>
    <cfRule type="expression" dxfId="116" priority="49">
      <formula>#REF!="投資"</formula>
    </cfRule>
    <cfRule type="expression" dxfId="115" priority="50">
      <formula>#REF!="不明"</formula>
    </cfRule>
  </conditionalFormatting>
  <conditionalFormatting sqref="K27">
    <cfRule type="expression" dxfId="114" priority="45">
      <formula>#REF!="浪費"</formula>
    </cfRule>
    <cfRule type="expression" dxfId="113" priority="46">
      <formula>#REF!="投資"</formula>
    </cfRule>
    <cfRule type="expression" dxfId="112" priority="47">
      <formula>#REF!="不明"</formula>
    </cfRule>
  </conditionalFormatting>
  <conditionalFormatting sqref="L29">
    <cfRule type="expression" dxfId="111" priority="42">
      <formula>#REF!="浪費"</formula>
    </cfRule>
    <cfRule type="expression" dxfId="110" priority="43">
      <formula>#REF!="投資"</formula>
    </cfRule>
    <cfRule type="expression" dxfId="109" priority="44">
      <formula>#REF!="不明"</formula>
    </cfRule>
  </conditionalFormatting>
  <conditionalFormatting sqref="K29">
    <cfRule type="expression" dxfId="108" priority="39">
      <formula>#REF!="浪費"</formula>
    </cfRule>
    <cfRule type="expression" dxfId="107" priority="40">
      <formula>#REF!="投資"</formula>
    </cfRule>
    <cfRule type="expression" dxfId="106" priority="41">
      <formula>#REF!="不明"</formula>
    </cfRule>
  </conditionalFormatting>
  <conditionalFormatting sqref="L37 L39 L41 L43 L45">
    <cfRule type="expression" dxfId="105" priority="36">
      <formula>#REF!="浪費"</formula>
    </cfRule>
    <cfRule type="expression" dxfId="104" priority="37">
      <formula>#REF!="投資"</formula>
    </cfRule>
    <cfRule type="expression" dxfId="103" priority="38">
      <formula>#REF!="不明"</formula>
    </cfRule>
  </conditionalFormatting>
  <conditionalFormatting sqref="K36:K37 K39 K41 K43 K45 S36 AA36">
    <cfRule type="expression" dxfId="102" priority="33">
      <formula>#REF!="浪費"</formula>
    </cfRule>
    <cfRule type="expression" dxfId="101" priority="34">
      <formula>#REF!="投資"</formula>
    </cfRule>
    <cfRule type="expression" dxfId="100" priority="35">
      <formula>#REF!="不明"</formula>
    </cfRule>
  </conditionalFormatting>
  <conditionalFormatting sqref="L38">
    <cfRule type="expression" dxfId="99" priority="30">
      <formula>#REF!="浪費"</formula>
    </cfRule>
    <cfRule type="expression" dxfId="98" priority="31">
      <formula>#REF!="投資"</formula>
    </cfRule>
    <cfRule type="expression" dxfId="97" priority="32">
      <formula>#REF!="不明"</formula>
    </cfRule>
  </conditionalFormatting>
  <conditionalFormatting sqref="K38">
    <cfRule type="expression" dxfId="96" priority="27">
      <formula>#REF!="浪費"</formula>
    </cfRule>
    <cfRule type="expression" dxfId="95" priority="28">
      <formula>#REF!="投資"</formula>
    </cfRule>
    <cfRule type="expression" dxfId="94" priority="29">
      <formula>#REF!="不明"</formula>
    </cfRule>
  </conditionalFormatting>
  <conditionalFormatting sqref="L40">
    <cfRule type="expression" dxfId="93" priority="24">
      <formula>#REF!="浪費"</formula>
    </cfRule>
    <cfRule type="expression" dxfId="92" priority="25">
      <formula>#REF!="投資"</formula>
    </cfRule>
    <cfRule type="expression" dxfId="91" priority="26">
      <formula>#REF!="不明"</formula>
    </cfRule>
  </conditionalFormatting>
  <conditionalFormatting sqref="K40">
    <cfRule type="expression" dxfId="90" priority="21">
      <formula>#REF!="浪費"</formula>
    </cfRule>
    <cfRule type="expression" dxfId="89" priority="22">
      <formula>#REF!="投資"</formula>
    </cfRule>
    <cfRule type="expression" dxfId="88" priority="23">
      <formula>#REF!="不明"</formula>
    </cfRule>
  </conditionalFormatting>
  <conditionalFormatting sqref="L42">
    <cfRule type="expression" dxfId="87" priority="18">
      <formula>#REF!="浪費"</formula>
    </cfRule>
    <cfRule type="expression" dxfId="86" priority="19">
      <formula>#REF!="投資"</formula>
    </cfRule>
    <cfRule type="expression" dxfId="85" priority="20">
      <formula>#REF!="不明"</formula>
    </cfRule>
  </conditionalFormatting>
  <conditionalFormatting sqref="K42">
    <cfRule type="expression" dxfId="84" priority="15">
      <formula>#REF!="浪費"</formula>
    </cfRule>
    <cfRule type="expression" dxfId="83" priority="16">
      <formula>#REF!="投資"</formula>
    </cfRule>
    <cfRule type="expression" dxfId="82" priority="17">
      <formula>#REF!="不明"</formula>
    </cfRule>
  </conditionalFormatting>
  <conditionalFormatting sqref="L44">
    <cfRule type="expression" dxfId="81" priority="12">
      <formula>#REF!="浪費"</formula>
    </cfRule>
    <cfRule type="expression" dxfId="80" priority="13">
      <formula>#REF!="投資"</formula>
    </cfRule>
    <cfRule type="expression" dxfId="79" priority="14">
      <formula>#REF!="不明"</formula>
    </cfRule>
  </conditionalFormatting>
  <conditionalFormatting sqref="K44">
    <cfRule type="expression" dxfId="78" priority="9">
      <formula>#REF!="浪費"</formula>
    </cfRule>
    <cfRule type="expression" dxfId="77" priority="10">
      <formula>#REF!="投資"</formula>
    </cfRule>
    <cfRule type="expression" dxfId="76" priority="11">
      <formula>#REF!="不明"</formula>
    </cfRule>
  </conditionalFormatting>
  <conditionalFormatting sqref="L46">
    <cfRule type="expression" dxfId="75" priority="6">
      <formula>#REF!="浪費"</formula>
    </cfRule>
    <cfRule type="expression" dxfId="74" priority="7">
      <formula>#REF!="投資"</formula>
    </cfRule>
    <cfRule type="expression" dxfId="73" priority="8">
      <formula>#REF!="不明"</formula>
    </cfRule>
  </conditionalFormatting>
  <conditionalFormatting sqref="K46">
    <cfRule type="expression" dxfId="72" priority="3">
      <formula>#REF!="浪費"</formula>
    </cfRule>
    <cfRule type="expression" dxfId="71" priority="4">
      <formula>#REF!="投資"</formula>
    </cfRule>
    <cfRule type="expression" dxfId="70" priority="5">
      <formula>#REF!="不明"</formula>
    </cfRule>
  </conditionalFormatting>
  <conditionalFormatting sqref="D31">
    <cfRule type="cellIs" dxfId="69" priority="2" operator="equal">
      <formula>0</formula>
    </cfRule>
  </conditionalFormatting>
  <conditionalFormatting sqref="D31:AI31">
    <cfRule type="cellIs" dxfId="68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F5E4-634C-4032-95D7-290A04AEDF3D}">
  <sheetPr codeName="Sheet31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B1" sqref="B1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6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特別費!N72</f>
        <v>110000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50000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50000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>
        <v>500000</v>
      </c>
      <c r="E8" s="145"/>
      <c r="F8" s="157" t="str">
        <f>環境!D7</f>
        <v>健康保険</v>
      </c>
      <c r="G8" s="158">
        <v>25000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5000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400000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50000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556400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323600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880000</v>
      </c>
      <c r="E16" s="145"/>
      <c r="F16" s="146" t="s">
        <v>17</v>
      </c>
      <c r="G16" s="147">
        <f>SUM(G6:G15)</f>
        <v>180000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76400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 t="s">
        <v>131</v>
      </c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76400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67" priority="66">
      <formula>#REF!="浪費"</formula>
    </cfRule>
    <cfRule type="expression" dxfId="66" priority="67">
      <formula>#REF!="投資"</formula>
    </cfRule>
    <cfRule type="expression" dxfId="65" priority="68">
      <formula>#REF!="不明"</formula>
    </cfRule>
  </conditionalFormatting>
  <conditionalFormatting sqref="K17:K18 K20:K22 K47:K153 K24 K26 K28 K30 K33">
    <cfRule type="expression" dxfId="64" priority="63">
      <formula>#REF!="浪費"</formula>
    </cfRule>
    <cfRule type="expression" dxfId="63" priority="64">
      <formula>#REF!="投資"</formula>
    </cfRule>
    <cfRule type="expression" dxfId="62" priority="65">
      <formula>#REF!="不明"</formula>
    </cfRule>
  </conditionalFormatting>
  <conditionalFormatting sqref="L23">
    <cfRule type="expression" dxfId="61" priority="60">
      <formula>#REF!="浪費"</formula>
    </cfRule>
    <cfRule type="expression" dxfId="60" priority="61">
      <formula>#REF!="投資"</formula>
    </cfRule>
    <cfRule type="expression" dxfId="59" priority="62">
      <formula>#REF!="不明"</formula>
    </cfRule>
  </conditionalFormatting>
  <conditionalFormatting sqref="K23">
    <cfRule type="expression" dxfId="58" priority="57">
      <formula>#REF!="浪費"</formula>
    </cfRule>
    <cfRule type="expression" dxfId="57" priority="58">
      <formula>#REF!="投資"</formula>
    </cfRule>
    <cfRule type="expression" dxfId="56" priority="59">
      <formula>#REF!="不明"</formula>
    </cfRule>
  </conditionalFormatting>
  <conditionalFormatting sqref="L25">
    <cfRule type="expression" dxfId="55" priority="54">
      <formula>#REF!="浪費"</formula>
    </cfRule>
    <cfRule type="expression" dxfId="54" priority="55">
      <formula>#REF!="投資"</formula>
    </cfRule>
    <cfRule type="expression" dxfId="53" priority="56">
      <formula>#REF!="不明"</formula>
    </cfRule>
  </conditionalFormatting>
  <conditionalFormatting sqref="K25">
    <cfRule type="expression" dxfId="52" priority="51">
      <formula>#REF!="浪費"</formula>
    </cfRule>
    <cfRule type="expression" dxfId="51" priority="52">
      <formula>#REF!="投資"</formula>
    </cfRule>
    <cfRule type="expression" dxfId="50" priority="53">
      <formula>#REF!="不明"</formula>
    </cfRule>
  </conditionalFormatting>
  <conditionalFormatting sqref="L27">
    <cfRule type="expression" dxfId="49" priority="48">
      <formula>#REF!="浪費"</formula>
    </cfRule>
    <cfRule type="expression" dxfId="48" priority="49">
      <formula>#REF!="投資"</formula>
    </cfRule>
    <cfRule type="expression" dxfId="47" priority="50">
      <formula>#REF!="不明"</formula>
    </cfRule>
  </conditionalFormatting>
  <conditionalFormatting sqref="K27">
    <cfRule type="expression" dxfId="46" priority="45">
      <formula>#REF!="浪費"</formula>
    </cfRule>
    <cfRule type="expression" dxfId="45" priority="46">
      <formula>#REF!="投資"</formula>
    </cfRule>
    <cfRule type="expression" dxfId="44" priority="47">
      <formula>#REF!="不明"</formula>
    </cfRule>
  </conditionalFormatting>
  <conditionalFormatting sqref="L29">
    <cfRule type="expression" dxfId="43" priority="42">
      <formula>#REF!="浪費"</formula>
    </cfRule>
    <cfRule type="expression" dxfId="42" priority="43">
      <formula>#REF!="投資"</formula>
    </cfRule>
    <cfRule type="expression" dxfId="41" priority="44">
      <formula>#REF!="不明"</formula>
    </cfRule>
  </conditionalFormatting>
  <conditionalFormatting sqref="K29">
    <cfRule type="expression" dxfId="40" priority="39">
      <formula>#REF!="浪費"</formula>
    </cfRule>
    <cfRule type="expression" dxfId="39" priority="40">
      <formula>#REF!="投資"</formula>
    </cfRule>
    <cfRule type="expression" dxfId="38" priority="41">
      <formula>#REF!="不明"</formula>
    </cfRule>
  </conditionalFormatting>
  <conditionalFormatting sqref="L37 L39 L41 L43 L45">
    <cfRule type="expression" dxfId="37" priority="36">
      <formula>#REF!="浪費"</formula>
    </cfRule>
    <cfRule type="expression" dxfId="36" priority="37">
      <formula>#REF!="投資"</formula>
    </cfRule>
    <cfRule type="expression" dxfId="35" priority="38">
      <formula>#REF!="不明"</formula>
    </cfRule>
  </conditionalFormatting>
  <conditionalFormatting sqref="K36:K37 K39 K41 K43 K45 S36 AA36">
    <cfRule type="expression" dxfId="34" priority="33">
      <formula>#REF!="浪費"</formula>
    </cfRule>
    <cfRule type="expression" dxfId="33" priority="34">
      <formula>#REF!="投資"</formula>
    </cfRule>
    <cfRule type="expression" dxfId="32" priority="35">
      <formula>#REF!="不明"</formula>
    </cfRule>
  </conditionalFormatting>
  <conditionalFormatting sqref="L38">
    <cfRule type="expression" dxfId="31" priority="30">
      <formula>#REF!="浪費"</formula>
    </cfRule>
    <cfRule type="expression" dxfId="30" priority="31">
      <formula>#REF!="投資"</formula>
    </cfRule>
    <cfRule type="expression" dxfId="29" priority="32">
      <formula>#REF!="不明"</formula>
    </cfRule>
  </conditionalFormatting>
  <conditionalFormatting sqref="K38">
    <cfRule type="expression" dxfId="28" priority="27">
      <formula>#REF!="浪費"</formula>
    </cfRule>
    <cfRule type="expression" dxfId="27" priority="28">
      <formula>#REF!="投資"</formula>
    </cfRule>
    <cfRule type="expression" dxfId="26" priority="29">
      <formula>#REF!="不明"</formula>
    </cfRule>
  </conditionalFormatting>
  <conditionalFormatting sqref="L40">
    <cfRule type="expression" dxfId="25" priority="24">
      <formula>#REF!="浪費"</formula>
    </cfRule>
    <cfRule type="expression" dxfId="24" priority="25">
      <formula>#REF!="投資"</formula>
    </cfRule>
    <cfRule type="expression" dxfId="23" priority="26">
      <formula>#REF!="不明"</formula>
    </cfRule>
  </conditionalFormatting>
  <conditionalFormatting sqref="K40">
    <cfRule type="expression" dxfId="22" priority="21">
      <formula>#REF!="浪費"</formula>
    </cfRule>
    <cfRule type="expression" dxfId="21" priority="22">
      <formula>#REF!="投資"</formula>
    </cfRule>
    <cfRule type="expression" dxfId="20" priority="23">
      <formula>#REF!="不明"</formula>
    </cfRule>
  </conditionalFormatting>
  <conditionalFormatting sqref="L42">
    <cfRule type="expression" dxfId="19" priority="18">
      <formula>#REF!="浪費"</formula>
    </cfRule>
    <cfRule type="expression" dxfId="18" priority="19">
      <formula>#REF!="投資"</formula>
    </cfRule>
    <cfRule type="expression" dxfId="17" priority="20">
      <formula>#REF!="不明"</formula>
    </cfRule>
  </conditionalFormatting>
  <conditionalFormatting sqref="K42">
    <cfRule type="expression" dxfId="16" priority="15">
      <formula>#REF!="浪費"</formula>
    </cfRule>
    <cfRule type="expression" dxfId="15" priority="16">
      <formula>#REF!="投資"</formula>
    </cfRule>
    <cfRule type="expression" dxfId="14" priority="17">
      <formula>#REF!="不明"</formula>
    </cfRule>
  </conditionalFormatting>
  <conditionalFormatting sqref="L44">
    <cfRule type="expression" dxfId="13" priority="12">
      <formula>#REF!="浪費"</formula>
    </cfRule>
    <cfRule type="expression" dxfId="12" priority="13">
      <formula>#REF!="投資"</formula>
    </cfRule>
    <cfRule type="expression" dxfId="11" priority="14">
      <formula>#REF!="不明"</formula>
    </cfRule>
  </conditionalFormatting>
  <conditionalFormatting sqref="K44">
    <cfRule type="expression" dxfId="10" priority="9">
      <formula>#REF!="浪費"</formula>
    </cfRule>
    <cfRule type="expression" dxfId="9" priority="10">
      <formula>#REF!="投資"</formula>
    </cfRule>
    <cfRule type="expression" dxfId="8" priority="11">
      <formula>#REF!="不明"</formula>
    </cfRule>
  </conditionalFormatting>
  <conditionalFormatting sqref="L46">
    <cfRule type="expression" dxfId="7" priority="6">
      <formula>#REF!="浪費"</formula>
    </cfRule>
    <cfRule type="expression" dxfId="6" priority="7">
      <formula>#REF!="投資"</formula>
    </cfRule>
    <cfRule type="expression" dxfId="5" priority="8">
      <formula>#REF!="不明"</formula>
    </cfRule>
  </conditionalFormatting>
  <conditionalFormatting sqref="K46">
    <cfRule type="expression" dxfId="4" priority="3">
      <formula>#REF!="浪費"</formula>
    </cfRule>
    <cfRule type="expression" dxfId="3" priority="4">
      <formula>#REF!="投資"</formula>
    </cfRule>
    <cfRule type="expression" dxfId="2" priority="5">
      <formula>#REF!="不明"</formula>
    </cfRule>
  </conditionalFormatting>
  <conditionalFormatting sqref="D31">
    <cfRule type="cellIs" dxfId="1" priority="2" operator="equal">
      <formula>0</formula>
    </cfRule>
  </conditionalFormatting>
  <conditionalFormatting sqref="D31:AI31">
    <cfRule type="cellIs" dxfId="0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157-7A8C-4AB4-8E5D-1AADE8ECBFDE}">
  <sheetPr codeName="Sheet16">
    <tabColor theme="7" tint="0.59999389629810485"/>
    <pageSetUpPr fitToPage="1"/>
  </sheetPr>
  <dimension ref="B1:Q7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J38" sqref="J38"/>
    </sheetView>
  </sheetViews>
  <sheetFormatPr baseColWidth="10" defaultColWidth="8.83203125" defaultRowHeight="18"/>
  <cols>
    <col min="1" max="1" width="4.1640625" customWidth="1"/>
    <col min="2" max="8" width="15.6640625" customWidth="1"/>
    <col min="9" max="9" width="19.5" bestFit="1" customWidth="1"/>
    <col min="10" max="25" width="15.6640625" customWidth="1"/>
  </cols>
  <sheetData>
    <row r="1" spans="2:17" ht="63.75" customHeight="1">
      <c r="B1" s="206" t="s">
        <v>21</v>
      </c>
      <c r="C1" s="206"/>
    </row>
    <row r="2" spans="2:17" ht="15" customHeight="1" thickBot="1">
      <c r="B2" s="9"/>
      <c r="C2" s="9"/>
    </row>
    <row r="3" spans="2:17" ht="41.25" customHeight="1" thickTop="1" thickBot="1">
      <c r="B3" s="81" t="s">
        <v>72</v>
      </c>
      <c r="C3" s="77">
        <f>SUM(C6:C77)</f>
        <v>25000</v>
      </c>
      <c r="D3" s="78">
        <f>SUM(D6:D77)</f>
        <v>30000</v>
      </c>
      <c r="E3" s="79">
        <f t="shared" ref="E3:N3" si="0">SUM(E6:E77)</f>
        <v>30000</v>
      </c>
      <c r="F3" s="80">
        <f t="shared" si="0"/>
        <v>30000</v>
      </c>
      <c r="G3" s="77">
        <f t="shared" si="0"/>
        <v>30000</v>
      </c>
      <c r="H3" s="78">
        <f t="shared" si="0"/>
        <v>30000</v>
      </c>
      <c r="I3" s="79">
        <f t="shared" si="0"/>
        <v>480000</v>
      </c>
      <c r="J3" s="80">
        <f t="shared" si="0"/>
        <v>480000</v>
      </c>
      <c r="K3" s="77">
        <f>SUM(K6:K77)</f>
        <v>0</v>
      </c>
      <c r="L3" s="78">
        <f t="shared" si="0"/>
        <v>0</v>
      </c>
      <c r="M3" s="77">
        <f>SUM(M6:M77)</f>
        <v>565000</v>
      </c>
      <c r="N3" s="78">
        <f t="shared" si="0"/>
        <v>570000</v>
      </c>
    </row>
    <row r="4" spans="2:17" ht="41.25" customHeight="1" thickTop="1" thickBot="1">
      <c r="B4" s="71"/>
      <c r="C4" s="213" t="s">
        <v>78</v>
      </c>
      <c r="D4" s="214"/>
      <c r="E4" s="215" t="s">
        <v>79</v>
      </c>
      <c r="F4" s="215"/>
      <c r="G4" s="213" t="s">
        <v>80</v>
      </c>
      <c r="H4" s="214"/>
      <c r="I4" s="215" t="s">
        <v>88</v>
      </c>
      <c r="J4" s="215"/>
      <c r="K4" s="213"/>
      <c r="L4" s="214"/>
      <c r="M4" s="201" t="s">
        <v>81</v>
      </c>
      <c r="N4" s="202"/>
    </row>
    <row r="5" spans="2:17" ht="41.25" customHeight="1" thickTop="1" thickBot="1">
      <c r="B5" s="72"/>
      <c r="C5" s="73" t="s">
        <v>70</v>
      </c>
      <c r="D5" s="74" t="s">
        <v>71</v>
      </c>
      <c r="E5" s="75" t="s">
        <v>70</v>
      </c>
      <c r="F5" s="76" t="s">
        <v>71</v>
      </c>
      <c r="G5" s="73" t="s">
        <v>70</v>
      </c>
      <c r="H5" s="74" t="s">
        <v>71</v>
      </c>
      <c r="I5" s="75" t="s">
        <v>70</v>
      </c>
      <c r="J5" s="76" t="s">
        <v>71</v>
      </c>
      <c r="K5" s="73" t="s">
        <v>70</v>
      </c>
      <c r="L5" s="74" t="s">
        <v>71</v>
      </c>
      <c r="M5" s="75" t="s">
        <v>70</v>
      </c>
      <c r="N5" s="74" t="s">
        <v>71</v>
      </c>
    </row>
    <row r="6" spans="2:17" ht="24" thickTop="1">
      <c r="B6" s="203" t="s">
        <v>58</v>
      </c>
      <c r="C6" s="115">
        <v>5000</v>
      </c>
      <c r="D6" s="116">
        <v>10000</v>
      </c>
      <c r="E6" s="115" t="s">
        <v>82</v>
      </c>
      <c r="F6" s="116"/>
      <c r="G6" s="115"/>
      <c r="H6" s="116"/>
      <c r="I6" s="115"/>
      <c r="J6" s="116"/>
      <c r="K6" s="115"/>
      <c r="L6" s="116"/>
      <c r="M6" s="207">
        <f>SUM(C6:C11,E6:E11,G6:G11,I6:I11,K6:K11)</f>
        <v>35000</v>
      </c>
      <c r="N6" s="210">
        <f>SUM(D6:D11,F6:F11,H6:H11,J6:J11,L6:L11)</f>
        <v>40000</v>
      </c>
    </row>
    <row r="7" spans="2:17" ht="23">
      <c r="B7" s="204"/>
      <c r="C7" s="117"/>
      <c r="D7" s="118"/>
      <c r="E7" s="117">
        <v>30000</v>
      </c>
      <c r="F7" s="118">
        <v>30000</v>
      </c>
      <c r="G7" s="117"/>
      <c r="H7" s="118"/>
      <c r="I7" s="117"/>
      <c r="J7" s="118"/>
      <c r="K7" s="117"/>
      <c r="L7" s="118"/>
      <c r="M7" s="208"/>
      <c r="N7" s="211"/>
    </row>
    <row r="8" spans="2:17" ht="23">
      <c r="B8" s="204"/>
      <c r="C8" s="117"/>
      <c r="D8" s="118"/>
      <c r="E8" s="117"/>
      <c r="F8" s="118"/>
      <c r="G8" s="117"/>
      <c r="H8" s="118"/>
      <c r="I8" s="117"/>
      <c r="J8" s="118"/>
      <c r="K8" s="117"/>
      <c r="L8" s="118"/>
      <c r="M8" s="208"/>
      <c r="N8" s="211"/>
    </row>
    <row r="9" spans="2:17" ht="23">
      <c r="B9" s="204"/>
      <c r="C9" s="117"/>
      <c r="D9" s="118"/>
      <c r="E9" s="117"/>
      <c r="F9" s="118"/>
      <c r="G9" s="117"/>
      <c r="H9" s="118"/>
      <c r="I9" s="117"/>
      <c r="J9" s="118"/>
      <c r="K9" s="117"/>
      <c r="L9" s="118"/>
      <c r="M9" s="208"/>
      <c r="N9" s="211"/>
      <c r="Q9" s="70"/>
    </row>
    <row r="10" spans="2:17" ht="23">
      <c r="B10" s="204"/>
      <c r="C10" s="117"/>
      <c r="D10" s="118"/>
      <c r="E10" s="117"/>
      <c r="F10" s="118"/>
      <c r="G10" s="117"/>
      <c r="H10" s="118"/>
      <c r="I10" s="117"/>
      <c r="J10" s="118"/>
      <c r="K10" s="117"/>
      <c r="L10" s="118"/>
      <c r="M10" s="208"/>
      <c r="N10" s="211"/>
    </row>
    <row r="11" spans="2:17" ht="24" thickBot="1">
      <c r="B11" s="205"/>
      <c r="C11" s="119"/>
      <c r="D11" s="120"/>
      <c r="E11" s="119"/>
      <c r="F11" s="120"/>
      <c r="G11" s="119"/>
      <c r="H11" s="120"/>
      <c r="I11" s="119"/>
      <c r="J11" s="120"/>
      <c r="K11" s="119"/>
      <c r="L11" s="120"/>
      <c r="M11" s="209"/>
      <c r="N11" s="212"/>
    </row>
    <row r="12" spans="2:17" ht="24" thickTop="1">
      <c r="B12" s="203" t="s">
        <v>59</v>
      </c>
      <c r="C12" s="115" t="s">
        <v>83</v>
      </c>
      <c r="D12" s="116"/>
      <c r="E12" s="115"/>
      <c r="F12" s="116"/>
      <c r="G12" s="115"/>
      <c r="H12" s="116"/>
      <c r="I12" s="115"/>
      <c r="J12" s="116"/>
      <c r="K12" s="115"/>
      <c r="L12" s="116"/>
      <c r="M12" s="207">
        <f t="shared" ref="M12:N12" si="1">SUM(C12:C17,E12:E17,G12:G17,I12:I17,K12:K17)</f>
        <v>5000</v>
      </c>
      <c r="N12" s="210">
        <f t="shared" si="1"/>
        <v>5000</v>
      </c>
    </row>
    <row r="13" spans="2:17" ht="23">
      <c r="B13" s="204"/>
      <c r="C13" s="117">
        <v>5000</v>
      </c>
      <c r="D13" s="118">
        <v>5000</v>
      </c>
      <c r="E13" s="117"/>
      <c r="F13" s="118"/>
      <c r="G13" s="117"/>
      <c r="H13" s="118"/>
      <c r="I13" s="117"/>
      <c r="J13" s="118"/>
      <c r="K13" s="117"/>
      <c r="L13" s="118"/>
      <c r="M13" s="208"/>
      <c r="N13" s="211"/>
    </row>
    <row r="14" spans="2:17" ht="23">
      <c r="B14" s="204"/>
      <c r="C14" s="117"/>
      <c r="D14" s="118"/>
      <c r="E14" s="117"/>
      <c r="F14" s="118"/>
      <c r="G14" s="117"/>
      <c r="H14" s="118"/>
      <c r="I14" s="117"/>
      <c r="J14" s="118"/>
      <c r="K14" s="117"/>
      <c r="L14" s="118"/>
      <c r="M14" s="208"/>
      <c r="N14" s="211"/>
    </row>
    <row r="15" spans="2:17" ht="23">
      <c r="B15" s="204"/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208"/>
      <c r="N15" s="211"/>
    </row>
    <row r="16" spans="2:17" ht="23">
      <c r="B16" s="204"/>
      <c r="C16" s="117"/>
      <c r="D16" s="118"/>
      <c r="E16" s="117"/>
      <c r="F16" s="118"/>
      <c r="G16" s="117"/>
      <c r="H16" s="118"/>
      <c r="I16" s="117"/>
      <c r="J16" s="118"/>
      <c r="K16" s="117"/>
      <c r="L16" s="118"/>
      <c r="M16" s="208"/>
      <c r="N16" s="211"/>
    </row>
    <row r="17" spans="2:14" ht="24" thickBot="1">
      <c r="B17" s="205"/>
      <c r="C17" s="119"/>
      <c r="D17" s="120"/>
      <c r="E17" s="119"/>
      <c r="F17" s="120"/>
      <c r="G17" s="119"/>
      <c r="H17" s="120"/>
      <c r="I17" s="119"/>
      <c r="J17" s="120"/>
      <c r="K17" s="119"/>
      <c r="L17" s="120"/>
      <c r="M17" s="209"/>
      <c r="N17" s="212"/>
    </row>
    <row r="18" spans="2:14" ht="24" thickTop="1">
      <c r="B18" s="203" t="s">
        <v>60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207">
        <f t="shared" ref="M18:N18" si="2">SUM(C18:C23,E18:E23,G18:G23,I18:I23,K18:K23)</f>
        <v>0</v>
      </c>
      <c r="N18" s="210">
        <f t="shared" si="2"/>
        <v>0</v>
      </c>
    </row>
    <row r="19" spans="2:14" ht="23">
      <c r="B19" s="204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208"/>
      <c r="N19" s="211"/>
    </row>
    <row r="20" spans="2:14" ht="23">
      <c r="B20" s="204"/>
      <c r="C20" s="117"/>
      <c r="D20" s="118"/>
      <c r="E20" s="117"/>
      <c r="F20" s="118"/>
      <c r="G20" s="117"/>
      <c r="H20" s="118"/>
      <c r="I20" s="117"/>
      <c r="J20" s="118"/>
      <c r="K20" s="117"/>
      <c r="L20" s="118"/>
      <c r="M20" s="208"/>
      <c r="N20" s="211"/>
    </row>
    <row r="21" spans="2:14" ht="23">
      <c r="B21" s="204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208"/>
      <c r="N21" s="211"/>
    </row>
    <row r="22" spans="2:14" ht="23">
      <c r="B22" s="20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208"/>
      <c r="N22" s="211"/>
    </row>
    <row r="23" spans="2:14" ht="24" thickBot="1">
      <c r="B23" s="205"/>
      <c r="C23" s="119"/>
      <c r="D23" s="120"/>
      <c r="E23" s="119"/>
      <c r="F23" s="120"/>
      <c r="G23" s="119"/>
      <c r="H23" s="120"/>
      <c r="I23" s="119"/>
      <c r="J23" s="120"/>
      <c r="K23" s="119"/>
      <c r="L23" s="120"/>
      <c r="M23" s="209"/>
      <c r="N23" s="212"/>
    </row>
    <row r="24" spans="2:14" ht="24" thickTop="1">
      <c r="B24" s="203" t="s">
        <v>61</v>
      </c>
      <c r="C24" s="115"/>
      <c r="D24" s="116"/>
      <c r="E24" s="115"/>
      <c r="F24" s="116"/>
      <c r="G24" s="115"/>
      <c r="H24" s="116"/>
      <c r="I24" s="115" t="s">
        <v>89</v>
      </c>
      <c r="J24" s="116"/>
      <c r="K24" s="115"/>
      <c r="L24" s="116"/>
      <c r="M24" s="207">
        <f t="shared" ref="M24:N24" si="3">SUM(C24:C29,E24:E29,G24:G29,I24:I29,K24:K29)</f>
        <v>30000</v>
      </c>
      <c r="N24" s="210">
        <f t="shared" si="3"/>
        <v>30000</v>
      </c>
    </row>
    <row r="25" spans="2:14" ht="23">
      <c r="B25" s="204"/>
      <c r="C25" s="117"/>
      <c r="D25" s="118"/>
      <c r="E25" s="117"/>
      <c r="F25" s="118"/>
      <c r="G25" s="117"/>
      <c r="H25" s="118"/>
      <c r="I25" s="117">
        <v>30000</v>
      </c>
      <c r="J25" s="118">
        <v>30000</v>
      </c>
      <c r="K25" s="117"/>
      <c r="L25" s="118"/>
      <c r="M25" s="208"/>
      <c r="N25" s="211"/>
    </row>
    <row r="26" spans="2:14" ht="23">
      <c r="B26" s="204"/>
      <c r="C26" s="117"/>
      <c r="D26" s="118"/>
      <c r="E26" s="117"/>
      <c r="F26" s="118"/>
      <c r="G26" s="117"/>
      <c r="H26" s="118"/>
      <c r="I26" s="117"/>
      <c r="J26" s="118"/>
      <c r="K26" s="117"/>
      <c r="L26" s="118"/>
      <c r="M26" s="208"/>
      <c r="N26" s="211"/>
    </row>
    <row r="27" spans="2:14" ht="23">
      <c r="B27" s="204"/>
      <c r="C27" s="117"/>
      <c r="D27" s="118"/>
      <c r="E27" s="117"/>
      <c r="F27" s="118"/>
      <c r="G27" s="117"/>
      <c r="H27" s="118"/>
      <c r="I27" s="117"/>
      <c r="J27" s="118"/>
      <c r="K27" s="117"/>
      <c r="L27" s="118"/>
      <c r="M27" s="208"/>
      <c r="N27" s="211"/>
    </row>
    <row r="28" spans="2:14" ht="23">
      <c r="B28" s="204"/>
      <c r="C28" s="117"/>
      <c r="D28" s="118"/>
      <c r="E28" s="117"/>
      <c r="F28" s="118"/>
      <c r="G28" s="117"/>
      <c r="H28" s="118"/>
      <c r="I28" s="117"/>
      <c r="J28" s="118"/>
      <c r="K28" s="117"/>
      <c r="L28" s="118"/>
      <c r="M28" s="208"/>
      <c r="N28" s="211"/>
    </row>
    <row r="29" spans="2:14" ht="24" thickBot="1">
      <c r="B29" s="205"/>
      <c r="C29" s="119"/>
      <c r="D29" s="120"/>
      <c r="E29" s="119"/>
      <c r="F29" s="120"/>
      <c r="G29" s="119"/>
      <c r="H29" s="120"/>
      <c r="I29" s="119"/>
      <c r="J29" s="120"/>
      <c r="K29" s="119"/>
      <c r="L29" s="120"/>
      <c r="M29" s="209"/>
      <c r="N29" s="212"/>
    </row>
    <row r="30" spans="2:14" ht="24" thickTop="1">
      <c r="B30" s="203" t="s">
        <v>62</v>
      </c>
      <c r="C30" s="115" t="s">
        <v>86</v>
      </c>
      <c r="D30" s="116"/>
      <c r="E30" s="115"/>
      <c r="F30" s="116"/>
      <c r="G30" s="115"/>
      <c r="H30" s="116"/>
      <c r="I30" s="115"/>
      <c r="J30" s="116"/>
      <c r="K30" s="115"/>
      <c r="L30" s="116"/>
      <c r="M30" s="207">
        <f t="shared" ref="M30:N30" si="4">SUM(C30:C35,E30:E35,G30:G35,I30:I35,K30:K35)</f>
        <v>5000</v>
      </c>
      <c r="N30" s="210">
        <f t="shared" si="4"/>
        <v>5000</v>
      </c>
    </row>
    <row r="31" spans="2:14" ht="23">
      <c r="B31" s="204"/>
      <c r="C31" s="117">
        <v>5000</v>
      </c>
      <c r="D31" s="118">
        <v>5000</v>
      </c>
      <c r="E31" s="117"/>
      <c r="F31" s="118"/>
      <c r="G31" s="117"/>
      <c r="H31" s="118"/>
      <c r="I31" s="117"/>
      <c r="J31" s="118"/>
      <c r="K31" s="117"/>
      <c r="L31" s="118"/>
      <c r="M31" s="208"/>
      <c r="N31" s="211"/>
    </row>
    <row r="32" spans="2:14" ht="23">
      <c r="B32" s="204"/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208"/>
      <c r="N32" s="211"/>
    </row>
    <row r="33" spans="2:14" ht="23">
      <c r="B33" s="204"/>
      <c r="C33" s="117"/>
      <c r="D33" s="118"/>
      <c r="E33" s="117"/>
      <c r="F33" s="118"/>
      <c r="G33" s="117"/>
      <c r="H33" s="118"/>
      <c r="I33" s="117"/>
      <c r="J33" s="118"/>
      <c r="K33" s="117"/>
      <c r="L33" s="118"/>
      <c r="M33" s="208"/>
      <c r="N33" s="211"/>
    </row>
    <row r="34" spans="2:14" ht="23">
      <c r="B34" s="204"/>
      <c r="C34" s="117"/>
      <c r="D34" s="118"/>
      <c r="E34" s="117"/>
      <c r="F34" s="118"/>
      <c r="G34" s="117"/>
      <c r="H34" s="118"/>
      <c r="I34" s="117"/>
      <c r="J34" s="118"/>
      <c r="K34" s="117"/>
      <c r="L34" s="118"/>
      <c r="M34" s="208"/>
      <c r="N34" s="211"/>
    </row>
    <row r="35" spans="2:14" ht="24" thickBot="1">
      <c r="B35" s="205"/>
      <c r="C35" s="119"/>
      <c r="D35" s="120"/>
      <c r="E35" s="119"/>
      <c r="F35" s="120"/>
      <c r="G35" s="119"/>
      <c r="H35" s="120"/>
      <c r="I35" s="119"/>
      <c r="J35" s="120"/>
      <c r="K35" s="119"/>
      <c r="L35" s="120"/>
      <c r="M35" s="209"/>
      <c r="N35" s="212"/>
    </row>
    <row r="36" spans="2:14" ht="24" thickTop="1">
      <c r="B36" s="203" t="s">
        <v>63</v>
      </c>
      <c r="C36" s="115"/>
      <c r="D36" s="116"/>
      <c r="E36" s="115"/>
      <c r="F36" s="116"/>
      <c r="G36" s="115"/>
      <c r="H36" s="116"/>
      <c r="I36" s="115" t="s">
        <v>92</v>
      </c>
      <c r="J36" s="116"/>
      <c r="K36" s="115"/>
      <c r="L36" s="116"/>
      <c r="M36" s="207">
        <f t="shared" ref="M36:N36" si="5">SUM(C36:C41,E36:E41,G36:G41,I36:I41,K36:K41)</f>
        <v>200000</v>
      </c>
      <c r="N36" s="210">
        <f t="shared" si="5"/>
        <v>200000</v>
      </c>
    </row>
    <row r="37" spans="2:14" ht="23">
      <c r="B37" s="204"/>
      <c r="C37" s="117"/>
      <c r="D37" s="118"/>
      <c r="E37" s="117"/>
      <c r="F37" s="118"/>
      <c r="G37" s="117"/>
      <c r="H37" s="118"/>
      <c r="I37" s="117">
        <v>200000</v>
      </c>
      <c r="J37" s="118">
        <v>200000</v>
      </c>
      <c r="K37" s="117"/>
      <c r="L37" s="118"/>
      <c r="M37" s="208"/>
      <c r="N37" s="211"/>
    </row>
    <row r="38" spans="2:14" ht="23">
      <c r="B38" s="20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208"/>
      <c r="N38" s="211"/>
    </row>
    <row r="39" spans="2:14" ht="23">
      <c r="B39" s="204"/>
      <c r="C39" s="117"/>
      <c r="D39" s="118"/>
      <c r="E39" s="117"/>
      <c r="F39" s="118"/>
      <c r="G39" s="117"/>
      <c r="H39" s="118"/>
      <c r="I39" s="117"/>
      <c r="J39" s="118"/>
      <c r="K39" s="117"/>
      <c r="L39" s="118"/>
      <c r="M39" s="208"/>
      <c r="N39" s="211"/>
    </row>
    <row r="40" spans="2:14" ht="23">
      <c r="B40" s="204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208"/>
      <c r="N40" s="211"/>
    </row>
    <row r="41" spans="2:14" ht="24" thickBot="1">
      <c r="B41" s="205"/>
      <c r="C41" s="119"/>
      <c r="D41" s="120"/>
      <c r="E41" s="119"/>
      <c r="F41" s="120"/>
      <c r="G41" s="119"/>
      <c r="H41" s="120"/>
      <c r="I41" s="119"/>
      <c r="J41" s="120"/>
      <c r="K41" s="119"/>
      <c r="L41" s="120"/>
      <c r="M41" s="209"/>
      <c r="N41" s="212"/>
    </row>
    <row r="42" spans="2:14" ht="24" thickTop="1">
      <c r="B42" s="203" t="s">
        <v>64</v>
      </c>
      <c r="C42" s="115"/>
      <c r="D42" s="116"/>
      <c r="E42" s="115"/>
      <c r="F42" s="116"/>
      <c r="G42" s="115"/>
      <c r="H42" s="116"/>
      <c r="I42" s="115" t="s">
        <v>91</v>
      </c>
      <c r="J42" s="116"/>
      <c r="K42" s="115"/>
      <c r="L42" s="116"/>
      <c r="M42" s="207">
        <f t="shared" ref="M42:N42" si="6">SUM(C42:C47,E42:E47,G42:G47,I42:I47,K42:K47)</f>
        <v>100000</v>
      </c>
      <c r="N42" s="210">
        <f t="shared" si="6"/>
        <v>100000</v>
      </c>
    </row>
    <row r="43" spans="2:14" ht="23">
      <c r="B43" s="204"/>
      <c r="C43" s="117"/>
      <c r="D43" s="118"/>
      <c r="E43" s="117"/>
      <c r="F43" s="118"/>
      <c r="G43" s="117"/>
      <c r="H43" s="118"/>
      <c r="I43" s="117">
        <v>100000</v>
      </c>
      <c r="J43" s="118">
        <v>100000</v>
      </c>
      <c r="K43" s="117"/>
      <c r="L43" s="118"/>
      <c r="M43" s="208"/>
      <c r="N43" s="211"/>
    </row>
    <row r="44" spans="2:14" ht="23">
      <c r="B44" s="204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208"/>
      <c r="N44" s="211"/>
    </row>
    <row r="45" spans="2:14" ht="23">
      <c r="B45" s="204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208"/>
      <c r="N45" s="211"/>
    </row>
    <row r="46" spans="2:14" ht="23">
      <c r="B46" s="204"/>
      <c r="C46" s="117"/>
      <c r="D46" s="118"/>
      <c r="E46" s="117"/>
      <c r="F46" s="118"/>
      <c r="G46" s="117"/>
      <c r="H46" s="118"/>
      <c r="I46" s="117"/>
      <c r="J46" s="118"/>
      <c r="K46" s="117"/>
      <c r="L46" s="118"/>
      <c r="M46" s="208"/>
      <c r="N46" s="211"/>
    </row>
    <row r="47" spans="2:14" ht="24" thickBot="1">
      <c r="B47" s="205"/>
      <c r="C47" s="119"/>
      <c r="D47" s="120"/>
      <c r="E47" s="119"/>
      <c r="F47" s="120"/>
      <c r="G47" s="119"/>
      <c r="H47" s="120"/>
      <c r="I47" s="119"/>
      <c r="J47" s="120"/>
      <c r="K47" s="119"/>
      <c r="L47" s="120"/>
      <c r="M47" s="209"/>
      <c r="N47" s="212"/>
    </row>
    <row r="48" spans="2:14" ht="24" thickTop="1">
      <c r="B48" s="203" t="s">
        <v>65</v>
      </c>
      <c r="C48" s="115"/>
      <c r="D48" s="116"/>
      <c r="E48" s="115"/>
      <c r="F48" s="116"/>
      <c r="G48" s="115" t="s">
        <v>87</v>
      </c>
      <c r="H48" s="116"/>
      <c r="I48" s="115"/>
      <c r="J48" s="116"/>
      <c r="K48" s="115"/>
      <c r="L48" s="116"/>
      <c r="M48" s="207">
        <f t="shared" ref="M48:N48" si="7">SUM(C48:C53,E48:E53,G48:G53,I48:I53,K48:K53)</f>
        <v>30000</v>
      </c>
      <c r="N48" s="210">
        <f t="shared" si="7"/>
        <v>30000</v>
      </c>
    </row>
    <row r="49" spans="2:14" ht="23">
      <c r="B49" s="204"/>
      <c r="C49" s="117"/>
      <c r="D49" s="118"/>
      <c r="E49" s="117"/>
      <c r="F49" s="118"/>
      <c r="G49" s="117">
        <v>30000</v>
      </c>
      <c r="H49" s="118">
        <v>30000</v>
      </c>
      <c r="I49" s="117"/>
      <c r="J49" s="118"/>
      <c r="K49" s="117"/>
      <c r="L49" s="118"/>
      <c r="M49" s="208"/>
      <c r="N49" s="211"/>
    </row>
    <row r="50" spans="2:14" ht="23">
      <c r="B50" s="204"/>
      <c r="C50" s="117"/>
      <c r="D50" s="118"/>
      <c r="E50" s="117"/>
      <c r="F50" s="118"/>
      <c r="G50" s="117"/>
      <c r="H50" s="118"/>
      <c r="I50" s="117"/>
      <c r="J50" s="118"/>
      <c r="K50" s="117"/>
      <c r="L50" s="118"/>
      <c r="M50" s="208"/>
      <c r="N50" s="211"/>
    </row>
    <row r="51" spans="2:14" ht="23">
      <c r="B51" s="204"/>
      <c r="C51" s="117"/>
      <c r="D51" s="118"/>
      <c r="E51" s="117"/>
      <c r="F51" s="118"/>
      <c r="G51" s="117"/>
      <c r="H51" s="118"/>
      <c r="I51" s="117"/>
      <c r="J51" s="118"/>
      <c r="K51" s="117"/>
      <c r="L51" s="118"/>
      <c r="M51" s="208"/>
      <c r="N51" s="211"/>
    </row>
    <row r="52" spans="2:14" ht="23">
      <c r="B52" s="204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208"/>
      <c r="N52" s="211"/>
    </row>
    <row r="53" spans="2:14" ht="24" thickBot="1">
      <c r="B53" s="205"/>
      <c r="C53" s="119"/>
      <c r="D53" s="120"/>
      <c r="E53" s="119"/>
      <c r="F53" s="120"/>
      <c r="G53" s="119"/>
      <c r="H53" s="120"/>
      <c r="I53" s="119"/>
      <c r="J53" s="120"/>
      <c r="K53" s="119"/>
      <c r="L53" s="120"/>
      <c r="M53" s="209"/>
      <c r="N53" s="212"/>
    </row>
    <row r="54" spans="2:14" ht="24" thickTop="1">
      <c r="B54" s="203" t="s">
        <v>66</v>
      </c>
      <c r="C54" s="115"/>
      <c r="D54" s="116"/>
      <c r="E54" s="115"/>
      <c r="F54" s="116"/>
      <c r="G54" s="115"/>
      <c r="H54" s="116"/>
      <c r="I54" s="115"/>
      <c r="J54" s="116"/>
      <c r="K54" s="115"/>
      <c r="L54" s="116"/>
      <c r="M54" s="207">
        <f t="shared" ref="M54:N54" si="8">SUM(C54:C59,E54:E59,G54:G59,I54:I59,K54:K59)</f>
        <v>0</v>
      </c>
      <c r="N54" s="210">
        <f t="shared" si="8"/>
        <v>0</v>
      </c>
    </row>
    <row r="55" spans="2:14" ht="23">
      <c r="B55" s="204"/>
      <c r="C55" s="117"/>
      <c r="D55" s="118"/>
      <c r="E55" s="117"/>
      <c r="F55" s="118"/>
      <c r="G55" s="117"/>
      <c r="H55" s="118"/>
      <c r="I55" s="117"/>
      <c r="J55" s="118"/>
      <c r="K55" s="117"/>
      <c r="L55" s="118"/>
      <c r="M55" s="208"/>
      <c r="N55" s="211"/>
    </row>
    <row r="56" spans="2:14" ht="23">
      <c r="B56" s="204"/>
      <c r="C56" s="117"/>
      <c r="D56" s="118"/>
      <c r="E56" s="117"/>
      <c r="F56" s="118"/>
      <c r="G56" s="117"/>
      <c r="H56" s="118"/>
      <c r="I56" s="117"/>
      <c r="J56" s="118"/>
      <c r="K56" s="117"/>
      <c r="L56" s="118"/>
      <c r="M56" s="208"/>
      <c r="N56" s="211"/>
    </row>
    <row r="57" spans="2:14" ht="23">
      <c r="B57" s="204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208"/>
      <c r="N57" s="211"/>
    </row>
    <row r="58" spans="2:14" ht="23">
      <c r="B58" s="204"/>
      <c r="C58" s="117"/>
      <c r="D58" s="118"/>
      <c r="E58" s="117"/>
      <c r="F58" s="118"/>
      <c r="G58" s="117"/>
      <c r="H58" s="118"/>
      <c r="I58" s="117"/>
      <c r="J58" s="118"/>
      <c r="K58" s="117"/>
      <c r="L58" s="118"/>
      <c r="M58" s="208"/>
      <c r="N58" s="211"/>
    </row>
    <row r="59" spans="2:14" ht="24" thickBot="1">
      <c r="B59" s="205"/>
      <c r="C59" s="119"/>
      <c r="D59" s="120"/>
      <c r="E59" s="119"/>
      <c r="F59" s="120"/>
      <c r="G59" s="119"/>
      <c r="H59" s="120"/>
      <c r="I59" s="119"/>
      <c r="J59" s="120"/>
      <c r="K59" s="119"/>
      <c r="L59" s="120"/>
      <c r="M59" s="209"/>
      <c r="N59" s="212"/>
    </row>
    <row r="60" spans="2:14" ht="24" thickTop="1">
      <c r="B60" s="203" t="s">
        <v>67</v>
      </c>
      <c r="C60" s="115"/>
      <c r="D60" s="116"/>
      <c r="E60" s="115"/>
      <c r="F60" s="116"/>
      <c r="G60" s="115"/>
      <c r="H60" s="116"/>
      <c r="I60" s="115" t="s">
        <v>90</v>
      </c>
      <c r="J60" s="116"/>
      <c r="K60" s="115"/>
      <c r="L60" s="116"/>
      <c r="M60" s="207">
        <f t="shared" ref="M60:N60" si="9">SUM(C60:C65,E60:E65,G60:G65,I60:I65,K60:K65)</f>
        <v>50000</v>
      </c>
      <c r="N60" s="210">
        <f t="shared" si="9"/>
        <v>50000</v>
      </c>
    </row>
    <row r="61" spans="2:14" ht="23">
      <c r="B61" s="204"/>
      <c r="C61" s="117"/>
      <c r="D61" s="118"/>
      <c r="E61" s="117"/>
      <c r="F61" s="118"/>
      <c r="G61" s="117"/>
      <c r="H61" s="118"/>
      <c r="I61" s="117">
        <v>50000</v>
      </c>
      <c r="J61" s="118">
        <v>50000</v>
      </c>
      <c r="K61" s="117"/>
      <c r="L61" s="118"/>
      <c r="M61" s="208"/>
      <c r="N61" s="211"/>
    </row>
    <row r="62" spans="2:14" ht="23">
      <c r="B62" s="204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208"/>
      <c r="N62" s="211"/>
    </row>
    <row r="63" spans="2:14" ht="23">
      <c r="B63" s="204"/>
      <c r="C63" s="117"/>
      <c r="D63" s="118"/>
      <c r="E63" s="117"/>
      <c r="F63" s="118"/>
      <c r="G63" s="117"/>
      <c r="H63" s="118"/>
      <c r="I63" s="117"/>
      <c r="J63" s="118"/>
      <c r="K63" s="117"/>
      <c r="L63" s="118"/>
      <c r="M63" s="208"/>
      <c r="N63" s="211"/>
    </row>
    <row r="64" spans="2:14" ht="23">
      <c r="B64" s="204"/>
      <c r="C64" s="117"/>
      <c r="D64" s="118"/>
      <c r="E64" s="117"/>
      <c r="F64" s="118"/>
      <c r="G64" s="117"/>
      <c r="H64" s="118"/>
      <c r="I64" s="117"/>
      <c r="J64" s="118"/>
      <c r="K64" s="117"/>
      <c r="L64" s="118"/>
      <c r="M64" s="208"/>
      <c r="N64" s="211"/>
    </row>
    <row r="65" spans="2:14" ht="24" thickBot="1">
      <c r="B65" s="205"/>
      <c r="C65" s="119"/>
      <c r="D65" s="120"/>
      <c r="E65" s="119"/>
      <c r="F65" s="120"/>
      <c r="G65" s="119"/>
      <c r="H65" s="120"/>
      <c r="I65" s="119"/>
      <c r="J65" s="120"/>
      <c r="K65" s="119"/>
      <c r="L65" s="120"/>
      <c r="M65" s="209"/>
      <c r="N65" s="212"/>
    </row>
    <row r="66" spans="2:14" ht="24" thickTop="1">
      <c r="B66" s="203" t="s">
        <v>68</v>
      </c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207">
        <f t="shared" ref="M66:N66" si="10">SUM(C66:C71,E66:E71,G66:G71,I66:I71,K66:K71)</f>
        <v>0</v>
      </c>
      <c r="N66" s="210">
        <f t="shared" si="10"/>
        <v>0</v>
      </c>
    </row>
    <row r="67" spans="2:14" ht="23">
      <c r="B67" s="204"/>
      <c r="C67" s="117"/>
      <c r="D67" s="118"/>
      <c r="E67" s="117"/>
      <c r="F67" s="118"/>
      <c r="G67" s="117"/>
      <c r="H67" s="118"/>
      <c r="I67" s="117"/>
      <c r="J67" s="118"/>
      <c r="K67" s="117"/>
      <c r="L67" s="118"/>
      <c r="M67" s="208"/>
      <c r="N67" s="211"/>
    </row>
    <row r="68" spans="2:14" ht="23">
      <c r="B68" s="204"/>
      <c r="C68" s="117"/>
      <c r="D68" s="118"/>
      <c r="E68" s="117"/>
      <c r="F68" s="118"/>
      <c r="G68" s="117"/>
      <c r="H68" s="118"/>
      <c r="I68" s="117"/>
      <c r="J68" s="118"/>
      <c r="K68" s="117"/>
      <c r="L68" s="118"/>
      <c r="M68" s="208"/>
      <c r="N68" s="211"/>
    </row>
    <row r="69" spans="2:14" ht="23">
      <c r="B69" s="204"/>
      <c r="C69" s="117"/>
      <c r="D69" s="118"/>
      <c r="E69" s="117"/>
      <c r="F69" s="118"/>
      <c r="G69" s="117"/>
      <c r="H69" s="118"/>
      <c r="I69" s="117"/>
      <c r="J69" s="118"/>
      <c r="K69" s="117"/>
      <c r="L69" s="118"/>
      <c r="M69" s="208"/>
      <c r="N69" s="211"/>
    </row>
    <row r="70" spans="2:14" ht="23">
      <c r="B70" s="204"/>
      <c r="C70" s="117"/>
      <c r="D70" s="118"/>
      <c r="E70" s="117"/>
      <c r="F70" s="118"/>
      <c r="G70" s="117"/>
      <c r="H70" s="118"/>
      <c r="I70" s="117"/>
      <c r="J70" s="118"/>
      <c r="K70" s="117"/>
      <c r="L70" s="118"/>
      <c r="M70" s="208"/>
      <c r="N70" s="211"/>
    </row>
    <row r="71" spans="2:14" ht="24" thickBot="1">
      <c r="B71" s="205"/>
      <c r="C71" s="119"/>
      <c r="D71" s="120"/>
      <c r="E71" s="119"/>
      <c r="F71" s="120"/>
      <c r="G71" s="119"/>
      <c r="H71" s="120"/>
      <c r="I71" s="119"/>
      <c r="J71" s="120"/>
      <c r="K71" s="119"/>
      <c r="L71" s="120"/>
      <c r="M71" s="209"/>
      <c r="N71" s="212"/>
    </row>
    <row r="72" spans="2:14" ht="24" thickTop="1">
      <c r="B72" s="203" t="s">
        <v>69</v>
      </c>
      <c r="C72" s="115" t="s">
        <v>85</v>
      </c>
      <c r="D72" s="116"/>
      <c r="E72" s="115"/>
      <c r="F72" s="116"/>
      <c r="G72" s="115"/>
      <c r="H72" s="116"/>
      <c r="I72" s="115" t="s">
        <v>93</v>
      </c>
      <c r="J72" s="116"/>
      <c r="K72" s="115"/>
      <c r="L72" s="116"/>
      <c r="M72" s="207">
        <f t="shared" ref="M72:N72" si="11">SUM(C72:C77,E72:E77,G72:G77,I72:I77,K72:K77)</f>
        <v>110000</v>
      </c>
      <c r="N72" s="210">
        <f t="shared" si="11"/>
        <v>110000</v>
      </c>
    </row>
    <row r="73" spans="2:14" ht="23">
      <c r="B73" s="204"/>
      <c r="C73" s="117">
        <v>10000</v>
      </c>
      <c r="D73" s="118">
        <v>10000</v>
      </c>
      <c r="E73" s="117"/>
      <c r="F73" s="118"/>
      <c r="G73" s="117"/>
      <c r="H73" s="118"/>
      <c r="I73" s="117">
        <v>100000</v>
      </c>
      <c r="J73" s="118">
        <v>100000</v>
      </c>
      <c r="K73" s="117"/>
      <c r="L73" s="118"/>
      <c r="M73" s="208"/>
      <c r="N73" s="211"/>
    </row>
    <row r="74" spans="2:14" ht="23">
      <c r="B74" s="204"/>
      <c r="C74" s="117"/>
      <c r="D74" s="118"/>
      <c r="E74" s="117"/>
      <c r="F74" s="118"/>
      <c r="G74" s="117"/>
      <c r="H74" s="118"/>
      <c r="I74" s="117"/>
      <c r="J74" s="118"/>
      <c r="K74" s="117"/>
      <c r="L74" s="118"/>
      <c r="M74" s="208"/>
      <c r="N74" s="211"/>
    </row>
    <row r="75" spans="2:14" ht="23">
      <c r="B75" s="204"/>
      <c r="C75" s="117"/>
      <c r="D75" s="118"/>
      <c r="E75" s="117"/>
      <c r="F75" s="118"/>
      <c r="G75" s="117"/>
      <c r="H75" s="118"/>
      <c r="I75" s="117"/>
      <c r="J75" s="118"/>
      <c r="K75" s="117"/>
      <c r="L75" s="118"/>
      <c r="M75" s="208"/>
      <c r="N75" s="211"/>
    </row>
    <row r="76" spans="2:14" ht="23">
      <c r="B76" s="204"/>
      <c r="C76" s="117"/>
      <c r="D76" s="118"/>
      <c r="E76" s="117"/>
      <c r="F76" s="118"/>
      <c r="G76" s="117"/>
      <c r="H76" s="118"/>
      <c r="I76" s="117"/>
      <c r="J76" s="118"/>
      <c r="K76" s="117"/>
      <c r="L76" s="118"/>
      <c r="M76" s="208"/>
      <c r="N76" s="211"/>
    </row>
    <row r="77" spans="2:14" ht="24" thickBot="1">
      <c r="B77" s="205"/>
      <c r="C77" s="119"/>
      <c r="D77" s="120"/>
      <c r="E77" s="119"/>
      <c r="F77" s="120"/>
      <c r="G77" s="119"/>
      <c r="H77" s="120"/>
      <c r="I77" s="119"/>
      <c r="J77" s="120"/>
      <c r="K77" s="119"/>
      <c r="L77" s="120"/>
      <c r="M77" s="209"/>
      <c r="N77" s="212"/>
    </row>
    <row r="78" spans="2:14" ht="19" thickTop="1"/>
  </sheetData>
  <sheetProtection formatCells="0" formatColumns="0" formatRows="0" selectLockedCells="1"/>
  <mergeCells count="43">
    <mergeCell ref="M72:M77"/>
    <mergeCell ref="N72:N77"/>
    <mergeCell ref="C4:D4"/>
    <mergeCell ref="E4:F4"/>
    <mergeCell ref="G4:H4"/>
    <mergeCell ref="I4:J4"/>
    <mergeCell ref="K4:L4"/>
    <mergeCell ref="M54:M59"/>
    <mergeCell ref="N54:N59"/>
    <mergeCell ref="M60:M65"/>
    <mergeCell ref="N60:N65"/>
    <mergeCell ref="M66:M71"/>
    <mergeCell ref="N66:N71"/>
    <mergeCell ref="M36:M41"/>
    <mergeCell ref="N36:N41"/>
    <mergeCell ref="M42:M47"/>
    <mergeCell ref="N42:N47"/>
    <mergeCell ref="M48:M53"/>
    <mergeCell ref="N48:N53"/>
    <mergeCell ref="M18:M23"/>
    <mergeCell ref="N18:N23"/>
    <mergeCell ref="M24:M29"/>
    <mergeCell ref="N24:N29"/>
    <mergeCell ref="M30:M35"/>
    <mergeCell ref="N30:N35"/>
    <mergeCell ref="B72:B77"/>
    <mergeCell ref="B42:B47"/>
    <mergeCell ref="B48:B53"/>
    <mergeCell ref="B54:B59"/>
    <mergeCell ref="B60:B65"/>
    <mergeCell ref="B66:B71"/>
    <mergeCell ref="M4:N4"/>
    <mergeCell ref="B36:B41"/>
    <mergeCell ref="B1:C1"/>
    <mergeCell ref="B12:B17"/>
    <mergeCell ref="B6:B11"/>
    <mergeCell ref="B18:B23"/>
    <mergeCell ref="B24:B29"/>
    <mergeCell ref="B30:B35"/>
    <mergeCell ref="M6:M11"/>
    <mergeCell ref="N6:N11"/>
    <mergeCell ref="M12:M17"/>
    <mergeCell ref="N12:N17"/>
  </mergeCells>
  <phoneticPr fontId="1"/>
  <pageMargins left="0" right="0" top="0" bottom="0" header="0.31496062992125984" footer="0.31496062992125984"/>
  <pageSetup paperSize="9" scale="69" fitToWidth="2" orientation="landscape" horizontalDpi="0" verticalDpi="0" r:id="rId1"/>
  <colBreaks count="1" manualBreakCount="1">
    <brk id="9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 filterMode="1">
    <tabColor theme="5" tint="0.59999389629810485"/>
    <pageSetUpPr fitToPage="1"/>
  </sheetPr>
  <dimension ref="B1:P6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8.83203125" defaultRowHeight="18"/>
  <cols>
    <col min="1" max="1" width="2.6640625" customWidth="1"/>
    <col min="2" max="2" width="10.5" customWidth="1"/>
    <col min="3" max="3" width="22.83203125" bestFit="1" customWidth="1"/>
    <col min="4" max="7" width="12.1640625" customWidth="1"/>
    <col min="8" max="8" width="11.33203125" customWidth="1"/>
    <col min="9" max="14" width="12.1640625" customWidth="1"/>
    <col min="15" max="15" width="11.1640625" bestFit="1" customWidth="1"/>
    <col min="16" max="16" width="12.6640625" customWidth="1"/>
    <col min="17" max="17" width="5.5" customWidth="1"/>
  </cols>
  <sheetData>
    <row r="1" spans="2:16" ht="46.5" customHeight="1">
      <c r="B1" s="20" t="s">
        <v>23</v>
      </c>
      <c r="C1" s="10"/>
    </row>
    <row r="2" spans="2:16" ht="66.75" customHeight="1">
      <c r="B2" s="10"/>
      <c r="C2" s="10"/>
    </row>
    <row r="3" spans="2:16" ht="23.25" customHeight="1" thickBot="1"/>
    <row r="4" spans="2:16" ht="20" thickTop="1" thickBot="1">
      <c r="B4" s="13"/>
      <c r="C4" s="16"/>
      <c r="D4" s="14" t="s">
        <v>7</v>
      </c>
      <c r="E4" s="14" t="s">
        <v>5</v>
      </c>
      <c r="F4" s="14" t="s">
        <v>12</v>
      </c>
      <c r="G4" s="14" t="s">
        <v>2</v>
      </c>
      <c r="H4" s="14" t="s">
        <v>13</v>
      </c>
      <c r="I4" s="14" t="s">
        <v>3</v>
      </c>
      <c r="J4" s="14" t="s">
        <v>14</v>
      </c>
      <c r="K4" s="14" t="s">
        <v>15</v>
      </c>
      <c r="L4" s="14" t="s">
        <v>1</v>
      </c>
      <c r="M4" s="14" t="s">
        <v>4</v>
      </c>
      <c r="N4" s="14" t="s">
        <v>8</v>
      </c>
      <c r="O4" s="15" t="s">
        <v>6</v>
      </c>
      <c r="P4" s="12" t="s">
        <v>18</v>
      </c>
    </row>
    <row r="5" spans="2:16" ht="21" thickTop="1">
      <c r="B5" s="219" t="s">
        <v>22</v>
      </c>
      <c r="C5" s="96" t="str">
        <f>環境!B5</f>
        <v>夫　給料</v>
      </c>
      <c r="D5" s="21">
        <f>'1月'!D6</f>
        <v>330000</v>
      </c>
      <c r="E5" s="21">
        <f>'2月'!D6</f>
        <v>330000</v>
      </c>
      <c r="F5" s="21">
        <f>'3月'!D6</f>
        <v>330000</v>
      </c>
      <c r="G5" s="21">
        <f>'4月'!D6</f>
        <v>330000</v>
      </c>
      <c r="H5" s="21">
        <f>'5月'!D6</f>
        <v>330000</v>
      </c>
      <c r="I5" s="21">
        <f>'6月'!D6</f>
        <v>330000</v>
      </c>
      <c r="J5" s="21">
        <f>'7月'!D6</f>
        <v>330000</v>
      </c>
      <c r="K5" s="21">
        <f>'8月'!D6</f>
        <v>330000</v>
      </c>
      <c r="L5" s="21">
        <f>'9月'!D6</f>
        <v>330000</v>
      </c>
      <c r="M5" s="21">
        <f>'10月'!D6</f>
        <v>330000</v>
      </c>
      <c r="N5" s="21">
        <f>'11月'!D6</f>
        <v>330000</v>
      </c>
      <c r="O5" s="22">
        <f>'12月'!D6</f>
        <v>330000</v>
      </c>
      <c r="P5" s="23">
        <f>SUM(D5:O5)</f>
        <v>3960000</v>
      </c>
    </row>
    <row r="6" spans="2:16" ht="20">
      <c r="B6" s="219"/>
      <c r="C6" s="97" t="str">
        <f>環境!B6</f>
        <v>妻　パート</v>
      </c>
      <c r="D6" s="24">
        <f>'1月'!D7</f>
        <v>50000</v>
      </c>
      <c r="E6" s="24">
        <f>'2月'!D7</f>
        <v>50000</v>
      </c>
      <c r="F6" s="24">
        <f>'3月'!D7</f>
        <v>50000</v>
      </c>
      <c r="G6" s="24">
        <f>'4月'!D7</f>
        <v>50000</v>
      </c>
      <c r="H6" s="24">
        <f>'5月'!D7</f>
        <v>50000</v>
      </c>
      <c r="I6" s="24">
        <f>'6月'!D7</f>
        <v>50000</v>
      </c>
      <c r="J6" s="24">
        <f>'7月'!D7</f>
        <v>50000</v>
      </c>
      <c r="K6" s="24">
        <f>'8月'!D7</f>
        <v>50000</v>
      </c>
      <c r="L6" s="24">
        <f>'9月'!D7</f>
        <v>50000</v>
      </c>
      <c r="M6" s="24">
        <f>'10月'!D7</f>
        <v>50000</v>
      </c>
      <c r="N6" s="24">
        <f>'11月'!D7</f>
        <v>50000</v>
      </c>
      <c r="O6" s="25">
        <f>'12月'!D7</f>
        <v>50000</v>
      </c>
      <c r="P6" s="26">
        <f t="shared" ref="P6:P14" si="0">SUM(D6:O6)</f>
        <v>600000</v>
      </c>
    </row>
    <row r="7" spans="2:16" ht="20">
      <c r="B7" s="219"/>
      <c r="C7" s="98" t="str">
        <f>環境!B7</f>
        <v>夫　ボーナス</v>
      </c>
      <c r="D7" s="27">
        <f>'1月'!D8</f>
        <v>0</v>
      </c>
      <c r="E7" s="27">
        <f>'2月'!D8</f>
        <v>0</v>
      </c>
      <c r="F7" s="27">
        <f>'3月'!D8</f>
        <v>0</v>
      </c>
      <c r="G7" s="27">
        <f>'4月'!D8</f>
        <v>0</v>
      </c>
      <c r="H7" s="27">
        <f>'5月'!D8</f>
        <v>0</v>
      </c>
      <c r="I7" s="27">
        <f>'6月'!D8</f>
        <v>500000</v>
      </c>
      <c r="J7" s="27">
        <f>'7月'!D8</f>
        <v>0</v>
      </c>
      <c r="K7" s="27">
        <f>'8月'!D8</f>
        <v>0</v>
      </c>
      <c r="L7" s="27">
        <f>'9月'!D8</f>
        <v>0</v>
      </c>
      <c r="M7" s="27">
        <f>'10月'!D8</f>
        <v>0</v>
      </c>
      <c r="N7" s="27">
        <f>'11月'!D8</f>
        <v>0</v>
      </c>
      <c r="O7" s="28">
        <f>'12月'!D8</f>
        <v>500000</v>
      </c>
      <c r="P7" s="29">
        <f t="shared" si="0"/>
        <v>1000000</v>
      </c>
    </row>
    <row r="8" spans="2:16" ht="20">
      <c r="B8" s="219"/>
      <c r="C8" s="97" t="str">
        <f>環境!B8</f>
        <v>児童手当</v>
      </c>
      <c r="D8" s="30">
        <f>'1月'!D9</f>
        <v>20000</v>
      </c>
      <c r="E8" s="30">
        <f>'2月'!D9</f>
        <v>0</v>
      </c>
      <c r="F8" s="30">
        <f>'3月'!D9</f>
        <v>0</v>
      </c>
      <c r="G8" s="30">
        <f>'4月'!D9</f>
        <v>20000</v>
      </c>
      <c r="H8" s="30">
        <f>'5月'!D9</f>
        <v>0</v>
      </c>
      <c r="I8" s="30">
        <f>'6月'!D9</f>
        <v>0</v>
      </c>
      <c r="J8" s="30">
        <f>'7月'!D9</f>
        <v>20000</v>
      </c>
      <c r="K8" s="30">
        <f>'8月'!D9</f>
        <v>0</v>
      </c>
      <c r="L8" s="30">
        <f>'9月'!D9</f>
        <v>0</v>
      </c>
      <c r="M8" s="30">
        <f>'10月'!D9</f>
        <v>20000</v>
      </c>
      <c r="N8" s="30">
        <f>'11月'!D9</f>
        <v>0</v>
      </c>
      <c r="O8" s="31">
        <f>'12月'!D9</f>
        <v>0</v>
      </c>
      <c r="P8" s="32">
        <f t="shared" si="0"/>
        <v>80000</v>
      </c>
    </row>
    <row r="9" spans="2:16" ht="21" thickBot="1">
      <c r="B9" s="219"/>
      <c r="C9" s="98" t="str">
        <f>環境!B9</f>
        <v>臨時収入</v>
      </c>
      <c r="D9" s="33">
        <f>'1月'!D10</f>
        <v>30000</v>
      </c>
      <c r="E9" s="33">
        <f>'2月'!D10</f>
        <v>0</v>
      </c>
      <c r="F9" s="33">
        <f>'3月'!D10</f>
        <v>0</v>
      </c>
      <c r="G9" s="33">
        <f>'4月'!D10</f>
        <v>0</v>
      </c>
      <c r="H9" s="33">
        <f>'5月'!D10</f>
        <v>0</v>
      </c>
      <c r="I9" s="33">
        <f>'6月'!D10</f>
        <v>0</v>
      </c>
      <c r="J9" s="33">
        <f>'7月'!D10</f>
        <v>0</v>
      </c>
      <c r="K9" s="33">
        <f>'8月'!D10</f>
        <v>0</v>
      </c>
      <c r="L9" s="33">
        <f>'9月'!D10</f>
        <v>0</v>
      </c>
      <c r="M9" s="33">
        <f>'10月'!D10</f>
        <v>0</v>
      </c>
      <c r="N9" s="33">
        <f>'11月'!D10</f>
        <v>0</v>
      </c>
      <c r="O9" s="34">
        <f>'12月'!D10</f>
        <v>0</v>
      </c>
      <c r="P9" s="35">
        <f t="shared" si="0"/>
        <v>30000</v>
      </c>
    </row>
    <row r="10" spans="2:16" ht="21" hidden="1" thickBot="1">
      <c r="B10" s="219"/>
      <c r="C10" s="97">
        <f>環境!B10</f>
        <v>0</v>
      </c>
      <c r="D10" s="36">
        <f>'1月'!D11</f>
        <v>0</v>
      </c>
      <c r="E10" s="36">
        <f>'2月'!D11</f>
        <v>0</v>
      </c>
      <c r="F10" s="36">
        <f>'3月'!D11</f>
        <v>0</v>
      </c>
      <c r="G10" s="36">
        <f>'4月'!D11</f>
        <v>0</v>
      </c>
      <c r="H10" s="36">
        <f>'5月'!D11</f>
        <v>0</v>
      </c>
      <c r="I10" s="36">
        <f>'6月'!D11</f>
        <v>0</v>
      </c>
      <c r="J10" s="36">
        <f>'7月'!D11</f>
        <v>0</v>
      </c>
      <c r="K10" s="36">
        <f>'8月'!D11</f>
        <v>0</v>
      </c>
      <c r="L10" s="36">
        <f>'9月'!D11</f>
        <v>0</v>
      </c>
      <c r="M10" s="36">
        <f>'10月'!D11</f>
        <v>0</v>
      </c>
      <c r="N10" s="36">
        <f>'11月'!D11</f>
        <v>0</v>
      </c>
      <c r="O10" s="37">
        <f>'12月'!D11</f>
        <v>0</v>
      </c>
      <c r="P10" s="124">
        <f t="shared" si="0"/>
        <v>0</v>
      </c>
    </row>
    <row r="11" spans="2:16" ht="21" hidden="1" thickBot="1">
      <c r="B11" s="219"/>
      <c r="C11" s="98">
        <f>環境!B11</f>
        <v>0</v>
      </c>
      <c r="D11" s="33">
        <f>'1月'!D12</f>
        <v>0</v>
      </c>
      <c r="E11" s="33">
        <f>'2月'!D12</f>
        <v>0</v>
      </c>
      <c r="F11" s="33">
        <f>'3月'!D12</f>
        <v>0</v>
      </c>
      <c r="G11" s="33">
        <f>'4月'!D12</f>
        <v>0</v>
      </c>
      <c r="H11" s="33">
        <f>'5月'!D12</f>
        <v>0</v>
      </c>
      <c r="I11" s="33">
        <f>'6月'!D12</f>
        <v>0</v>
      </c>
      <c r="J11" s="33">
        <f>'7月'!D12</f>
        <v>0</v>
      </c>
      <c r="K11" s="33">
        <f>'8月'!D12</f>
        <v>0</v>
      </c>
      <c r="L11" s="33">
        <f>'9月'!D12</f>
        <v>0</v>
      </c>
      <c r="M11" s="33">
        <f>'10月'!D12</f>
        <v>0</v>
      </c>
      <c r="N11" s="33">
        <f>'11月'!D12</f>
        <v>0</v>
      </c>
      <c r="O11" s="34">
        <f>'12月'!D12</f>
        <v>0</v>
      </c>
      <c r="P11" s="35">
        <f t="shared" si="0"/>
        <v>0</v>
      </c>
    </row>
    <row r="12" spans="2:16" ht="21" hidden="1" thickBot="1">
      <c r="B12" s="219"/>
      <c r="C12" s="97">
        <f>環境!B12</f>
        <v>0</v>
      </c>
      <c r="D12" s="36">
        <f>'1月'!D13</f>
        <v>0</v>
      </c>
      <c r="E12" s="36">
        <f>'2月'!D13</f>
        <v>0</v>
      </c>
      <c r="F12" s="36">
        <f>'3月'!D13</f>
        <v>0</v>
      </c>
      <c r="G12" s="36">
        <f>'4月'!D13</f>
        <v>0</v>
      </c>
      <c r="H12" s="36">
        <f>'5月'!D13</f>
        <v>0</v>
      </c>
      <c r="I12" s="36">
        <f>'6月'!D13</f>
        <v>0</v>
      </c>
      <c r="J12" s="36">
        <f>'7月'!D13</f>
        <v>0</v>
      </c>
      <c r="K12" s="36">
        <f>'8月'!D13</f>
        <v>0</v>
      </c>
      <c r="L12" s="36">
        <f>'9月'!D13</f>
        <v>0</v>
      </c>
      <c r="M12" s="36">
        <f>'10月'!D13</f>
        <v>0</v>
      </c>
      <c r="N12" s="36">
        <f>'11月'!D13</f>
        <v>0</v>
      </c>
      <c r="O12" s="37">
        <f>'12月'!D13</f>
        <v>0</v>
      </c>
      <c r="P12" s="38">
        <f t="shared" si="0"/>
        <v>0</v>
      </c>
    </row>
    <row r="13" spans="2:16" ht="21" hidden="1" thickBot="1">
      <c r="B13" s="219"/>
      <c r="C13" s="98">
        <f>環境!B13</f>
        <v>0</v>
      </c>
      <c r="D13" s="33">
        <f>'1月'!D14</f>
        <v>0</v>
      </c>
      <c r="E13" s="33">
        <f>'2月'!D14</f>
        <v>0</v>
      </c>
      <c r="F13" s="33">
        <f>'3月'!D14</f>
        <v>0</v>
      </c>
      <c r="G13" s="33">
        <f>'4月'!D14</f>
        <v>0</v>
      </c>
      <c r="H13" s="33">
        <f>'5月'!D14</f>
        <v>0</v>
      </c>
      <c r="I13" s="33">
        <f>'6月'!D14</f>
        <v>0</v>
      </c>
      <c r="J13" s="33">
        <f>'7月'!D14</f>
        <v>0</v>
      </c>
      <c r="K13" s="33">
        <f>'8月'!D14</f>
        <v>0</v>
      </c>
      <c r="L13" s="33">
        <f>'9月'!D14</f>
        <v>0</v>
      </c>
      <c r="M13" s="33">
        <f>'10月'!D14</f>
        <v>0</v>
      </c>
      <c r="N13" s="33">
        <f>'11月'!D14</f>
        <v>0</v>
      </c>
      <c r="O13" s="34">
        <f>'12月'!D14</f>
        <v>0</v>
      </c>
      <c r="P13" s="35">
        <f t="shared" si="0"/>
        <v>0</v>
      </c>
    </row>
    <row r="14" spans="2:16" ht="21" hidden="1" thickBot="1">
      <c r="B14" s="219"/>
      <c r="C14" s="97">
        <f>環境!B14</f>
        <v>0</v>
      </c>
      <c r="D14" s="36">
        <f>'1月'!D15</f>
        <v>0</v>
      </c>
      <c r="E14" s="36">
        <f>'2月'!D15</f>
        <v>0</v>
      </c>
      <c r="F14" s="36">
        <f>'3月'!D15</f>
        <v>0</v>
      </c>
      <c r="G14" s="36">
        <f>'4月'!D15</f>
        <v>0</v>
      </c>
      <c r="H14" s="36">
        <f>'5月'!D15</f>
        <v>0</v>
      </c>
      <c r="I14" s="36">
        <f>'6月'!D15</f>
        <v>0</v>
      </c>
      <c r="J14" s="36">
        <f>'7月'!D15</f>
        <v>0</v>
      </c>
      <c r="K14" s="36">
        <f>'8月'!D15</f>
        <v>0</v>
      </c>
      <c r="L14" s="36">
        <f>'9月'!D15</f>
        <v>0</v>
      </c>
      <c r="M14" s="36">
        <f>'10月'!D15</f>
        <v>0</v>
      </c>
      <c r="N14" s="36">
        <f>'11月'!D15</f>
        <v>0</v>
      </c>
      <c r="O14" s="37">
        <f>'12月'!D15</f>
        <v>0</v>
      </c>
      <c r="P14" s="38">
        <f t="shared" si="0"/>
        <v>0</v>
      </c>
    </row>
    <row r="15" spans="2:16" ht="22" thickTop="1" thickBot="1">
      <c r="B15" s="220"/>
      <c r="C15" s="99" t="s">
        <v>27</v>
      </c>
      <c r="D15" s="39">
        <f>SUM(D5:D14)</f>
        <v>430000</v>
      </c>
      <c r="E15" s="39">
        <f t="shared" ref="E15:P15" si="1">SUM(E5:E14)</f>
        <v>380000</v>
      </c>
      <c r="F15" s="39">
        <f t="shared" si="1"/>
        <v>380000</v>
      </c>
      <c r="G15" s="39">
        <f t="shared" si="1"/>
        <v>400000</v>
      </c>
      <c r="H15" s="39">
        <f t="shared" si="1"/>
        <v>380000</v>
      </c>
      <c r="I15" s="39">
        <f t="shared" si="1"/>
        <v>880000</v>
      </c>
      <c r="J15" s="39">
        <f t="shared" si="1"/>
        <v>400000</v>
      </c>
      <c r="K15" s="39">
        <f t="shared" si="1"/>
        <v>380000</v>
      </c>
      <c r="L15" s="39">
        <f t="shared" si="1"/>
        <v>380000</v>
      </c>
      <c r="M15" s="39">
        <f t="shared" si="1"/>
        <v>400000</v>
      </c>
      <c r="N15" s="39">
        <f t="shared" si="1"/>
        <v>380000</v>
      </c>
      <c r="O15" s="39">
        <f t="shared" si="1"/>
        <v>880000</v>
      </c>
      <c r="P15" s="39">
        <f t="shared" si="1"/>
        <v>5670000</v>
      </c>
    </row>
    <row r="16" spans="2:16" ht="21" thickTop="1">
      <c r="B16" s="221" t="s">
        <v>25</v>
      </c>
      <c r="C16" s="96" t="str">
        <f>環境!D5</f>
        <v>所得税</v>
      </c>
      <c r="D16" s="40">
        <f>'1月'!G6</f>
        <v>20000</v>
      </c>
      <c r="E16" s="40">
        <f>'2月'!G6</f>
        <v>20000</v>
      </c>
      <c r="F16" s="40">
        <f>'3月'!G6</f>
        <v>20000</v>
      </c>
      <c r="G16" s="40">
        <f>'4月'!G6</f>
        <v>20000</v>
      </c>
      <c r="H16" s="40">
        <f>'5月'!G6</f>
        <v>20000</v>
      </c>
      <c r="I16" s="40">
        <f>'6月'!G6</f>
        <v>50000</v>
      </c>
      <c r="J16" s="40">
        <f>'7月'!G6</f>
        <v>20000</v>
      </c>
      <c r="K16" s="40">
        <f>'8月'!G6</f>
        <v>20000</v>
      </c>
      <c r="L16" s="40">
        <f>'9月'!G6</f>
        <v>20000</v>
      </c>
      <c r="M16" s="40">
        <f>'10月'!G6</f>
        <v>20000</v>
      </c>
      <c r="N16" s="40">
        <f>'11月'!G6</f>
        <v>20000</v>
      </c>
      <c r="O16" s="41">
        <f>'12月'!G6</f>
        <v>50000</v>
      </c>
      <c r="P16" s="42">
        <f>SUM(D16:O16)</f>
        <v>300000</v>
      </c>
    </row>
    <row r="17" spans="2:16" ht="20">
      <c r="B17" s="222"/>
      <c r="C17" s="100" t="str">
        <f>環境!D6</f>
        <v>住民税</v>
      </c>
      <c r="D17" s="43">
        <f>'1月'!G7</f>
        <v>30000</v>
      </c>
      <c r="E17" s="43">
        <f>'2月'!G7</f>
        <v>30000</v>
      </c>
      <c r="F17" s="43">
        <f>'3月'!G7</f>
        <v>30000</v>
      </c>
      <c r="G17" s="43">
        <f>'4月'!G7</f>
        <v>30000</v>
      </c>
      <c r="H17" s="43">
        <f>'5月'!G7</f>
        <v>30000</v>
      </c>
      <c r="I17" s="43">
        <f>'6月'!G7</f>
        <v>50000</v>
      </c>
      <c r="J17" s="43">
        <f>'7月'!G7</f>
        <v>30000</v>
      </c>
      <c r="K17" s="43">
        <f>'8月'!G7</f>
        <v>30000</v>
      </c>
      <c r="L17" s="43">
        <f>'9月'!G7</f>
        <v>30000</v>
      </c>
      <c r="M17" s="43">
        <f>'10月'!G7</f>
        <v>30000</v>
      </c>
      <c r="N17" s="43">
        <f>'11月'!G7</f>
        <v>30000</v>
      </c>
      <c r="O17" s="44">
        <f>'12月'!G7</f>
        <v>50000</v>
      </c>
      <c r="P17" s="45">
        <f t="shared" ref="P17:P25" si="2">SUM(D17:O17)</f>
        <v>400000</v>
      </c>
    </row>
    <row r="18" spans="2:16" ht="20">
      <c r="B18" s="222"/>
      <c r="C18" s="101" t="str">
        <f>環境!D7</f>
        <v>健康保険</v>
      </c>
      <c r="D18" s="33">
        <f>'1月'!G8</f>
        <v>17000</v>
      </c>
      <c r="E18" s="33">
        <f>'2月'!G8</f>
        <v>17000</v>
      </c>
      <c r="F18" s="33">
        <f>'3月'!G8</f>
        <v>17000</v>
      </c>
      <c r="G18" s="33">
        <f>'4月'!G8</f>
        <v>17000</v>
      </c>
      <c r="H18" s="33">
        <f>'5月'!G8</f>
        <v>17000</v>
      </c>
      <c r="I18" s="33">
        <f>'6月'!G8</f>
        <v>25000</v>
      </c>
      <c r="J18" s="33">
        <f>'7月'!G8</f>
        <v>17000</v>
      </c>
      <c r="K18" s="33">
        <f>'8月'!G8</f>
        <v>17000</v>
      </c>
      <c r="L18" s="33">
        <f>'9月'!G8</f>
        <v>17000</v>
      </c>
      <c r="M18" s="33">
        <f>'10月'!G8</f>
        <v>17000</v>
      </c>
      <c r="N18" s="33">
        <f>'11月'!G8</f>
        <v>17000</v>
      </c>
      <c r="O18" s="34">
        <f>'12月'!G8</f>
        <v>25000</v>
      </c>
      <c r="P18" s="35">
        <f t="shared" si="2"/>
        <v>220000</v>
      </c>
    </row>
    <row r="19" spans="2:16" ht="20">
      <c r="B19" s="222"/>
      <c r="C19" s="100" t="str">
        <f>環境!D8</f>
        <v>介護保険</v>
      </c>
      <c r="D19" s="43">
        <f>'1月'!G9</f>
        <v>3000</v>
      </c>
      <c r="E19" s="43">
        <f>'2月'!G9</f>
        <v>3000</v>
      </c>
      <c r="F19" s="43">
        <f>'3月'!G9</f>
        <v>3000</v>
      </c>
      <c r="G19" s="43">
        <f>'4月'!G9</f>
        <v>3000</v>
      </c>
      <c r="H19" s="43">
        <f>'5月'!G9</f>
        <v>3000</v>
      </c>
      <c r="I19" s="43">
        <f>'6月'!G9</f>
        <v>5000</v>
      </c>
      <c r="J19" s="43">
        <f>'7月'!G9</f>
        <v>3000</v>
      </c>
      <c r="K19" s="43">
        <f>'8月'!G9</f>
        <v>3000</v>
      </c>
      <c r="L19" s="43">
        <f>'9月'!G9</f>
        <v>3000</v>
      </c>
      <c r="M19" s="43">
        <f>'10月'!G9</f>
        <v>3000</v>
      </c>
      <c r="N19" s="43">
        <f>'11月'!G9</f>
        <v>3000</v>
      </c>
      <c r="O19" s="44">
        <f>'12月'!G9</f>
        <v>5000</v>
      </c>
      <c r="P19" s="45">
        <f t="shared" si="2"/>
        <v>40000</v>
      </c>
    </row>
    <row r="20" spans="2:16" ht="21" thickBot="1">
      <c r="B20" s="222"/>
      <c r="C20" s="101" t="str">
        <f>環境!D9</f>
        <v>厚生年金</v>
      </c>
      <c r="D20" s="33">
        <f>'1月'!G10</f>
        <v>35000</v>
      </c>
      <c r="E20" s="33">
        <f>'2月'!G10</f>
        <v>35000</v>
      </c>
      <c r="F20" s="33">
        <f>'3月'!G10</f>
        <v>35000</v>
      </c>
      <c r="G20" s="33">
        <f>'4月'!G10</f>
        <v>35000</v>
      </c>
      <c r="H20" s="33">
        <f>'5月'!G10</f>
        <v>35000</v>
      </c>
      <c r="I20" s="33">
        <f>'6月'!G10</f>
        <v>50000</v>
      </c>
      <c r="J20" s="33">
        <f>'7月'!G10</f>
        <v>35000</v>
      </c>
      <c r="K20" s="33">
        <f>'8月'!G10</f>
        <v>35000</v>
      </c>
      <c r="L20" s="33">
        <f>'9月'!G10</f>
        <v>35000</v>
      </c>
      <c r="M20" s="33">
        <f>'10月'!G10</f>
        <v>35000</v>
      </c>
      <c r="N20" s="33">
        <f>'11月'!G10</f>
        <v>35000</v>
      </c>
      <c r="O20" s="34">
        <f>'12月'!G10</f>
        <v>50000</v>
      </c>
      <c r="P20" s="35">
        <f t="shared" si="2"/>
        <v>450000</v>
      </c>
    </row>
    <row r="21" spans="2:16" ht="21" hidden="1" thickBot="1">
      <c r="B21" s="222"/>
      <c r="C21" s="100">
        <f>環境!D10</f>
        <v>0</v>
      </c>
      <c r="D21" s="43">
        <f>'1月'!G11</f>
        <v>0</v>
      </c>
      <c r="E21" s="43">
        <f>'2月'!G11</f>
        <v>0</v>
      </c>
      <c r="F21" s="43">
        <f>'3月'!G11</f>
        <v>0</v>
      </c>
      <c r="G21" s="43">
        <f>'4月'!G11</f>
        <v>0</v>
      </c>
      <c r="H21" s="43">
        <f>'5月'!G11</f>
        <v>0</v>
      </c>
      <c r="I21" s="43">
        <f>'6月'!G11</f>
        <v>0</v>
      </c>
      <c r="J21" s="43">
        <f>'7月'!G11</f>
        <v>0</v>
      </c>
      <c r="K21" s="43">
        <f>'8月'!G11</f>
        <v>0</v>
      </c>
      <c r="L21" s="43">
        <f>'9月'!G11</f>
        <v>0</v>
      </c>
      <c r="M21" s="43">
        <f>'10月'!G11</f>
        <v>0</v>
      </c>
      <c r="N21" s="43">
        <f>'11月'!G11</f>
        <v>0</v>
      </c>
      <c r="O21" s="44">
        <f>'12月'!G11</f>
        <v>0</v>
      </c>
      <c r="P21" s="125">
        <f t="shared" si="2"/>
        <v>0</v>
      </c>
    </row>
    <row r="22" spans="2:16" ht="21" hidden="1" thickBot="1">
      <c r="B22" s="222"/>
      <c r="C22" s="101">
        <f>環境!D11</f>
        <v>0</v>
      </c>
      <c r="D22" s="33">
        <f>'1月'!G12</f>
        <v>0</v>
      </c>
      <c r="E22" s="33">
        <f>'2月'!G12</f>
        <v>0</v>
      </c>
      <c r="F22" s="33">
        <f>'3月'!G12</f>
        <v>0</v>
      </c>
      <c r="G22" s="33">
        <f>'4月'!G12</f>
        <v>0</v>
      </c>
      <c r="H22" s="33">
        <f>'5月'!G12</f>
        <v>0</v>
      </c>
      <c r="I22" s="33">
        <f>'6月'!G12</f>
        <v>0</v>
      </c>
      <c r="J22" s="33">
        <f>'7月'!G12</f>
        <v>0</v>
      </c>
      <c r="K22" s="33">
        <f>'8月'!G12</f>
        <v>0</v>
      </c>
      <c r="L22" s="33">
        <f>'9月'!G12</f>
        <v>0</v>
      </c>
      <c r="M22" s="33">
        <f>'10月'!G12</f>
        <v>0</v>
      </c>
      <c r="N22" s="33">
        <f>'11月'!G12</f>
        <v>0</v>
      </c>
      <c r="O22" s="34">
        <f>'12月'!G12</f>
        <v>0</v>
      </c>
      <c r="P22" s="35">
        <f t="shared" si="2"/>
        <v>0</v>
      </c>
    </row>
    <row r="23" spans="2:16" ht="21" hidden="1" thickBot="1">
      <c r="B23" s="222"/>
      <c r="C23" s="100">
        <f>環境!D12</f>
        <v>0</v>
      </c>
      <c r="D23" s="43">
        <f>'1月'!G13</f>
        <v>0</v>
      </c>
      <c r="E23" s="43">
        <f>'2月'!G13</f>
        <v>0</v>
      </c>
      <c r="F23" s="43">
        <f>'3月'!G13</f>
        <v>0</v>
      </c>
      <c r="G23" s="43">
        <f>'4月'!G13</f>
        <v>0</v>
      </c>
      <c r="H23" s="43">
        <f>'5月'!G13</f>
        <v>0</v>
      </c>
      <c r="I23" s="43">
        <f>'6月'!G13</f>
        <v>0</v>
      </c>
      <c r="J23" s="43">
        <f>'7月'!G13</f>
        <v>0</v>
      </c>
      <c r="K23" s="43">
        <f>'8月'!G13</f>
        <v>0</v>
      </c>
      <c r="L23" s="43">
        <f>'9月'!G13</f>
        <v>0</v>
      </c>
      <c r="M23" s="43">
        <f>'10月'!G13</f>
        <v>0</v>
      </c>
      <c r="N23" s="43">
        <f>'11月'!G13</f>
        <v>0</v>
      </c>
      <c r="O23" s="44">
        <f>'12月'!G13</f>
        <v>0</v>
      </c>
      <c r="P23" s="45">
        <f t="shared" si="2"/>
        <v>0</v>
      </c>
    </row>
    <row r="24" spans="2:16" ht="21" hidden="1" thickBot="1">
      <c r="B24" s="222"/>
      <c r="C24" s="101">
        <f>環境!D13</f>
        <v>0</v>
      </c>
      <c r="D24" s="33">
        <f>'1月'!G14</f>
        <v>0</v>
      </c>
      <c r="E24" s="33">
        <f>'2月'!G14</f>
        <v>0</v>
      </c>
      <c r="F24" s="33">
        <f>'3月'!G14</f>
        <v>0</v>
      </c>
      <c r="G24" s="33">
        <f>'4月'!G14</f>
        <v>0</v>
      </c>
      <c r="H24" s="33">
        <f>'5月'!G14</f>
        <v>0</v>
      </c>
      <c r="I24" s="33">
        <f>'6月'!G14</f>
        <v>0</v>
      </c>
      <c r="J24" s="33">
        <f>'7月'!G14</f>
        <v>0</v>
      </c>
      <c r="K24" s="33">
        <f>'8月'!G14</f>
        <v>0</v>
      </c>
      <c r="L24" s="33">
        <f>'9月'!G14</f>
        <v>0</v>
      </c>
      <c r="M24" s="33">
        <f>'10月'!G14</f>
        <v>0</v>
      </c>
      <c r="N24" s="33">
        <f>'11月'!G14</f>
        <v>0</v>
      </c>
      <c r="O24" s="34">
        <f>'12月'!G14</f>
        <v>0</v>
      </c>
      <c r="P24" s="35">
        <f t="shared" si="2"/>
        <v>0</v>
      </c>
    </row>
    <row r="25" spans="2:16" ht="21" hidden="1" thickBot="1">
      <c r="B25" s="222"/>
      <c r="C25" s="100">
        <f>環境!D14</f>
        <v>0</v>
      </c>
      <c r="D25" s="43">
        <f>'1月'!G15</f>
        <v>0</v>
      </c>
      <c r="E25" s="43">
        <f>'2月'!G15</f>
        <v>0</v>
      </c>
      <c r="F25" s="43">
        <f>'3月'!G15</f>
        <v>0</v>
      </c>
      <c r="G25" s="43">
        <f>'4月'!G15</f>
        <v>0</v>
      </c>
      <c r="H25" s="43">
        <f>'5月'!G15</f>
        <v>0</v>
      </c>
      <c r="I25" s="43">
        <f>'6月'!G15</f>
        <v>0</v>
      </c>
      <c r="J25" s="43">
        <f>'7月'!G15</f>
        <v>0</v>
      </c>
      <c r="K25" s="43">
        <f>'8月'!G15</f>
        <v>0</v>
      </c>
      <c r="L25" s="43">
        <f>'9月'!G15</f>
        <v>0</v>
      </c>
      <c r="M25" s="43">
        <f>'10月'!G15</f>
        <v>0</v>
      </c>
      <c r="N25" s="43">
        <f>'11月'!G15</f>
        <v>0</v>
      </c>
      <c r="O25" s="44">
        <f>'12月'!G15</f>
        <v>0</v>
      </c>
      <c r="P25" s="45">
        <f t="shared" si="2"/>
        <v>0</v>
      </c>
    </row>
    <row r="26" spans="2:16" ht="22" thickTop="1" thickBot="1">
      <c r="B26" s="223"/>
      <c r="C26" s="102" t="s">
        <v>26</v>
      </c>
      <c r="D26" s="46">
        <f>SUM(D16:D25)</f>
        <v>105000</v>
      </c>
      <c r="E26" s="46">
        <f t="shared" ref="E26:P26" si="3">SUM(E16:E25)</f>
        <v>105000</v>
      </c>
      <c r="F26" s="46">
        <f t="shared" si="3"/>
        <v>105000</v>
      </c>
      <c r="G26" s="46">
        <f t="shared" si="3"/>
        <v>105000</v>
      </c>
      <c r="H26" s="46">
        <f t="shared" si="3"/>
        <v>105000</v>
      </c>
      <c r="I26" s="46">
        <f t="shared" si="3"/>
        <v>180000</v>
      </c>
      <c r="J26" s="46">
        <f t="shared" si="3"/>
        <v>105000</v>
      </c>
      <c r="K26" s="46">
        <f t="shared" si="3"/>
        <v>105000</v>
      </c>
      <c r="L26" s="46">
        <f t="shared" si="3"/>
        <v>105000</v>
      </c>
      <c r="M26" s="46">
        <f t="shared" si="3"/>
        <v>105000</v>
      </c>
      <c r="N26" s="46">
        <f t="shared" si="3"/>
        <v>105000</v>
      </c>
      <c r="O26" s="46">
        <f t="shared" si="3"/>
        <v>180000</v>
      </c>
      <c r="P26" s="46">
        <f t="shared" si="3"/>
        <v>1410000</v>
      </c>
    </row>
    <row r="27" spans="2:16" ht="21" thickTop="1">
      <c r="B27" s="224" t="s">
        <v>0</v>
      </c>
      <c r="C27" s="103" t="str">
        <f>環境!F5</f>
        <v>こども貯金</v>
      </c>
      <c r="D27" s="47">
        <f>'1月'!I6</f>
        <v>30000</v>
      </c>
      <c r="E27" s="47">
        <f>'2月'!I6</f>
        <v>30000</v>
      </c>
      <c r="F27" s="47">
        <f>'3月'!I6</f>
        <v>30000</v>
      </c>
      <c r="G27" s="47">
        <f>'4月'!I6</f>
        <v>30000</v>
      </c>
      <c r="H27" s="47">
        <f>'5月'!I6</f>
        <v>30000</v>
      </c>
      <c r="I27" s="47">
        <f>'6月'!I6</f>
        <v>30000</v>
      </c>
      <c r="J27" s="47">
        <f>'7月'!I6</f>
        <v>30000</v>
      </c>
      <c r="K27" s="47">
        <f>'8月'!I6</f>
        <v>30000</v>
      </c>
      <c r="L27" s="47">
        <f>'9月'!I6</f>
        <v>30000</v>
      </c>
      <c r="M27" s="47">
        <f>'10月'!I6</f>
        <v>30000</v>
      </c>
      <c r="N27" s="47">
        <f>'11月'!I6</f>
        <v>30000</v>
      </c>
      <c r="O27" s="48">
        <f>'12月'!I6</f>
        <v>30000</v>
      </c>
      <c r="P27" s="49">
        <f>SUM(D27:O27)</f>
        <v>360000</v>
      </c>
    </row>
    <row r="28" spans="2:16" ht="20">
      <c r="B28" s="225"/>
      <c r="C28" s="104" t="str">
        <f>環境!F6</f>
        <v>投資信託</v>
      </c>
      <c r="D28" s="50">
        <f>'1月'!I7</f>
        <v>30000</v>
      </c>
      <c r="E28" s="50">
        <f>'2月'!I7</f>
        <v>30000</v>
      </c>
      <c r="F28" s="50">
        <f>'3月'!I7</f>
        <v>30000</v>
      </c>
      <c r="G28" s="50">
        <f>'4月'!I7</f>
        <v>30000</v>
      </c>
      <c r="H28" s="50">
        <f>'5月'!I7</f>
        <v>30000</v>
      </c>
      <c r="I28" s="50">
        <f>'6月'!I7</f>
        <v>30000</v>
      </c>
      <c r="J28" s="50">
        <f>'7月'!I7</f>
        <v>30000</v>
      </c>
      <c r="K28" s="50">
        <f>'8月'!I7</f>
        <v>30000</v>
      </c>
      <c r="L28" s="50">
        <f>'9月'!I7</f>
        <v>30000</v>
      </c>
      <c r="M28" s="50">
        <f>'10月'!I7</f>
        <v>30000</v>
      </c>
      <c r="N28" s="50">
        <f>'11月'!I7</f>
        <v>30000</v>
      </c>
      <c r="O28" s="51">
        <f>'12月'!I7</f>
        <v>30000</v>
      </c>
      <c r="P28" s="52">
        <f t="shared" ref="P28:P36" si="4">SUM(D28:O28)</f>
        <v>360000</v>
      </c>
    </row>
    <row r="29" spans="2:16" ht="21" thickBot="1">
      <c r="B29" s="225"/>
      <c r="C29" s="105" t="str">
        <f>環境!F7</f>
        <v>iDeco</v>
      </c>
      <c r="D29" s="33">
        <f>'1月'!I8</f>
        <v>10000</v>
      </c>
      <c r="E29" s="33">
        <f>'2月'!I8</f>
        <v>10000</v>
      </c>
      <c r="F29" s="33">
        <f>'3月'!I8</f>
        <v>10000</v>
      </c>
      <c r="G29" s="33">
        <f>'4月'!I8</f>
        <v>10000</v>
      </c>
      <c r="H29" s="33">
        <f>'5月'!I8</f>
        <v>10000</v>
      </c>
      <c r="I29" s="33">
        <f>'6月'!I8</f>
        <v>10000</v>
      </c>
      <c r="J29" s="33">
        <f>'7月'!I8</f>
        <v>10000</v>
      </c>
      <c r="K29" s="33">
        <f>'8月'!I8</f>
        <v>10000</v>
      </c>
      <c r="L29" s="33">
        <f>'9月'!I8</f>
        <v>10000</v>
      </c>
      <c r="M29" s="33">
        <f>'10月'!I8</f>
        <v>10000</v>
      </c>
      <c r="N29" s="33">
        <f>'11月'!I8</f>
        <v>10000</v>
      </c>
      <c r="O29" s="34">
        <f>'12月'!I8</f>
        <v>10000</v>
      </c>
      <c r="P29" s="35">
        <f t="shared" si="4"/>
        <v>120000</v>
      </c>
    </row>
    <row r="30" spans="2:16" ht="21" hidden="1" thickBot="1">
      <c r="B30" s="225"/>
      <c r="C30" s="106">
        <f>環境!F8</f>
        <v>0</v>
      </c>
      <c r="D30" s="36">
        <f>'1月'!I9</f>
        <v>0</v>
      </c>
      <c r="E30" s="36">
        <f>'2月'!I9</f>
        <v>0</v>
      </c>
      <c r="F30" s="36">
        <f>'3月'!I9</f>
        <v>0</v>
      </c>
      <c r="G30" s="36">
        <f>'4月'!I9</f>
        <v>0</v>
      </c>
      <c r="H30" s="36">
        <f>'5月'!I9</f>
        <v>0</v>
      </c>
      <c r="I30" s="36">
        <f>'6月'!I9</f>
        <v>0</v>
      </c>
      <c r="J30" s="36">
        <f>'7月'!I9</f>
        <v>0</v>
      </c>
      <c r="K30" s="36">
        <f>'8月'!I9</f>
        <v>0</v>
      </c>
      <c r="L30" s="36">
        <f>'9月'!I9</f>
        <v>0</v>
      </c>
      <c r="M30" s="36">
        <f>'10月'!I9</f>
        <v>0</v>
      </c>
      <c r="N30" s="36">
        <f>'11月'!I9</f>
        <v>0</v>
      </c>
      <c r="O30" s="37">
        <f>'12月'!I9</f>
        <v>0</v>
      </c>
      <c r="P30" s="124">
        <f t="shared" si="4"/>
        <v>0</v>
      </c>
    </row>
    <row r="31" spans="2:16" ht="21" hidden="1" thickBot="1">
      <c r="B31" s="225"/>
      <c r="C31" s="105">
        <f>環境!F9</f>
        <v>0</v>
      </c>
      <c r="D31" s="33">
        <f>'1月'!I10</f>
        <v>0</v>
      </c>
      <c r="E31" s="33">
        <f>'2月'!I10</f>
        <v>0</v>
      </c>
      <c r="F31" s="33">
        <f>'3月'!I10</f>
        <v>0</v>
      </c>
      <c r="G31" s="33">
        <f>'4月'!I10</f>
        <v>0</v>
      </c>
      <c r="H31" s="33">
        <f>'5月'!I10</f>
        <v>0</v>
      </c>
      <c r="I31" s="33">
        <f>'6月'!I10</f>
        <v>0</v>
      </c>
      <c r="J31" s="33">
        <f>'7月'!I10</f>
        <v>0</v>
      </c>
      <c r="K31" s="33">
        <f>'8月'!I10</f>
        <v>0</v>
      </c>
      <c r="L31" s="33">
        <f>'9月'!I10</f>
        <v>0</v>
      </c>
      <c r="M31" s="33">
        <f>'10月'!I10</f>
        <v>0</v>
      </c>
      <c r="N31" s="33">
        <f>'11月'!I10</f>
        <v>0</v>
      </c>
      <c r="O31" s="34">
        <f>'12月'!I10</f>
        <v>0</v>
      </c>
      <c r="P31" s="35">
        <f t="shared" si="4"/>
        <v>0</v>
      </c>
    </row>
    <row r="32" spans="2:16" ht="21" hidden="1" thickBot="1">
      <c r="B32" s="225"/>
      <c r="C32" s="106">
        <f>環境!F10</f>
        <v>0</v>
      </c>
      <c r="D32" s="36">
        <f>'1月'!I11</f>
        <v>0</v>
      </c>
      <c r="E32" s="36">
        <f>'2月'!I11</f>
        <v>0</v>
      </c>
      <c r="F32" s="36">
        <f>'3月'!I11</f>
        <v>0</v>
      </c>
      <c r="G32" s="36">
        <f>'4月'!I11</f>
        <v>0</v>
      </c>
      <c r="H32" s="36">
        <f>'5月'!I11</f>
        <v>0</v>
      </c>
      <c r="I32" s="36">
        <f>'6月'!I11</f>
        <v>0</v>
      </c>
      <c r="J32" s="36">
        <f>'7月'!I11</f>
        <v>0</v>
      </c>
      <c r="K32" s="36">
        <f>'8月'!I11</f>
        <v>0</v>
      </c>
      <c r="L32" s="36">
        <f>'9月'!I11</f>
        <v>0</v>
      </c>
      <c r="M32" s="36">
        <f>'10月'!I11</f>
        <v>0</v>
      </c>
      <c r="N32" s="36">
        <f>'11月'!I11</f>
        <v>0</v>
      </c>
      <c r="O32" s="37">
        <f>'12月'!I11</f>
        <v>0</v>
      </c>
      <c r="P32" s="38">
        <f t="shared" si="4"/>
        <v>0</v>
      </c>
    </row>
    <row r="33" spans="2:16" ht="21" hidden="1" thickBot="1">
      <c r="B33" s="225"/>
      <c r="C33" s="105">
        <f>環境!F11</f>
        <v>0</v>
      </c>
      <c r="D33" s="33">
        <f>'1月'!I12</f>
        <v>0</v>
      </c>
      <c r="E33" s="33">
        <f>'2月'!I12</f>
        <v>0</v>
      </c>
      <c r="F33" s="33">
        <f>'3月'!I12</f>
        <v>0</v>
      </c>
      <c r="G33" s="33">
        <f>'4月'!I12</f>
        <v>0</v>
      </c>
      <c r="H33" s="33">
        <f>'5月'!I12</f>
        <v>0</v>
      </c>
      <c r="I33" s="33">
        <f>'6月'!I12</f>
        <v>0</v>
      </c>
      <c r="J33" s="33">
        <f>'7月'!I12</f>
        <v>0</v>
      </c>
      <c r="K33" s="33">
        <f>'8月'!I12</f>
        <v>0</v>
      </c>
      <c r="L33" s="33">
        <f>'9月'!I12</f>
        <v>0</v>
      </c>
      <c r="M33" s="33">
        <f>'10月'!I12</f>
        <v>0</v>
      </c>
      <c r="N33" s="33">
        <f>'11月'!I12</f>
        <v>0</v>
      </c>
      <c r="O33" s="34">
        <f>'12月'!I12</f>
        <v>0</v>
      </c>
      <c r="P33" s="35">
        <f t="shared" si="4"/>
        <v>0</v>
      </c>
    </row>
    <row r="34" spans="2:16" ht="21" hidden="1" thickBot="1">
      <c r="B34" s="225"/>
      <c r="C34" s="106">
        <f>環境!F12</f>
        <v>0</v>
      </c>
      <c r="D34" s="36">
        <f>'1月'!I13</f>
        <v>0</v>
      </c>
      <c r="E34" s="36">
        <f>'2月'!I13</f>
        <v>0</v>
      </c>
      <c r="F34" s="36">
        <f>'3月'!I13</f>
        <v>0</v>
      </c>
      <c r="G34" s="36">
        <f>'4月'!I13</f>
        <v>0</v>
      </c>
      <c r="H34" s="36">
        <f>'5月'!I13</f>
        <v>0</v>
      </c>
      <c r="I34" s="36">
        <f>'6月'!I13</f>
        <v>0</v>
      </c>
      <c r="J34" s="36">
        <f>'7月'!I13</f>
        <v>0</v>
      </c>
      <c r="K34" s="36">
        <f>'8月'!I13</f>
        <v>0</v>
      </c>
      <c r="L34" s="36">
        <f>'9月'!I13</f>
        <v>0</v>
      </c>
      <c r="M34" s="36">
        <f>'10月'!I13</f>
        <v>0</v>
      </c>
      <c r="N34" s="36">
        <f>'11月'!I13</f>
        <v>0</v>
      </c>
      <c r="O34" s="37">
        <f>'12月'!I13</f>
        <v>0</v>
      </c>
      <c r="P34" s="38">
        <f t="shared" si="4"/>
        <v>0</v>
      </c>
    </row>
    <row r="35" spans="2:16" ht="21" hidden="1" thickBot="1">
      <c r="B35" s="225"/>
      <c r="C35" s="105">
        <f>環境!F13</f>
        <v>0</v>
      </c>
      <c r="D35" s="33">
        <f>'1月'!I14</f>
        <v>0</v>
      </c>
      <c r="E35" s="33">
        <f>'2月'!I14</f>
        <v>0</v>
      </c>
      <c r="F35" s="33">
        <f>'3月'!I14</f>
        <v>0</v>
      </c>
      <c r="G35" s="33">
        <f>'4月'!I14</f>
        <v>0</v>
      </c>
      <c r="H35" s="33">
        <f>'5月'!I14</f>
        <v>0</v>
      </c>
      <c r="I35" s="33">
        <f>'6月'!I14</f>
        <v>0</v>
      </c>
      <c r="J35" s="33">
        <f>'7月'!I14</f>
        <v>0</v>
      </c>
      <c r="K35" s="33">
        <f>'8月'!I14</f>
        <v>0</v>
      </c>
      <c r="L35" s="33">
        <f>'9月'!I14</f>
        <v>0</v>
      </c>
      <c r="M35" s="33">
        <f>'10月'!I14</f>
        <v>0</v>
      </c>
      <c r="N35" s="33">
        <f>'11月'!I14</f>
        <v>0</v>
      </c>
      <c r="O35" s="34">
        <f>'12月'!I14</f>
        <v>0</v>
      </c>
      <c r="P35" s="35">
        <f t="shared" si="4"/>
        <v>0</v>
      </c>
    </row>
    <row r="36" spans="2:16" ht="21" hidden="1" thickBot="1">
      <c r="B36" s="225"/>
      <c r="C36" s="106">
        <f>環境!F14</f>
        <v>0</v>
      </c>
      <c r="D36" s="36">
        <f>'1月'!I15</f>
        <v>0</v>
      </c>
      <c r="E36" s="36">
        <f>'2月'!I15</f>
        <v>0</v>
      </c>
      <c r="F36" s="36">
        <f>'3月'!I15</f>
        <v>0</v>
      </c>
      <c r="G36" s="36">
        <f>'4月'!I15</f>
        <v>0</v>
      </c>
      <c r="H36" s="36">
        <f>'5月'!I15</f>
        <v>0</v>
      </c>
      <c r="I36" s="36">
        <f>'6月'!I15</f>
        <v>0</v>
      </c>
      <c r="J36" s="36">
        <f>'7月'!I15</f>
        <v>0</v>
      </c>
      <c r="K36" s="36">
        <f>'8月'!I15</f>
        <v>0</v>
      </c>
      <c r="L36" s="36">
        <f>'9月'!I15</f>
        <v>0</v>
      </c>
      <c r="M36" s="36">
        <f>'10月'!I15</f>
        <v>0</v>
      </c>
      <c r="N36" s="36">
        <f>'11月'!I15</f>
        <v>0</v>
      </c>
      <c r="O36" s="37">
        <f>'12月'!I15</f>
        <v>0</v>
      </c>
      <c r="P36" s="38">
        <f t="shared" si="4"/>
        <v>0</v>
      </c>
    </row>
    <row r="37" spans="2:16" ht="22" thickTop="1" thickBot="1">
      <c r="B37" s="225"/>
      <c r="C37" s="107" t="s">
        <v>24</v>
      </c>
      <c r="D37" s="53">
        <f>SUM(D27:D36)</f>
        <v>70000</v>
      </c>
      <c r="E37" s="53">
        <f t="shared" ref="E37:P37" si="5">SUM(E27:E36)</f>
        <v>70000</v>
      </c>
      <c r="F37" s="53">
        <f t="shared" si="5"/>
        <v>70000</v>
      </c>
      <c r="G37" s="53">
        <f t="shared" si="5"/>
        <v>70000</v>
      </c>
      <c r="H37" s="53">
        <f t="shared" si="5"/>
        <v>70000</v>
      </c>
      <c r="I37" s="53">
        <f t="shared" si="5"/>
        <v>70000</v>
      </c>
      <c r="J37" s="53">
        <f t="shared" si="5"/>
        <v>70000</v>
      </c>
      <c r="K37" s="53">
        <f t="shared" si="5"/>
        <v>70000</v>
      </c>
      <c r="L37" s="53">
        <f t="shared" si="5"/>
        <v>70000</v>
      </c>
      <c r="M37" s="53">
        <f t="shared" si="5"/>
        <v>70000</v>
      </c>
      <c r="N37" s="53">
        <f t="shared" si="5"/>
        <v>70000</v>
      </c>
      <c r="O37" s="53">
        <f t="shared" si="5"/>
        <v>70000</v>
      </c>
      <c r="P37" s="53">
        <f t="shared" si="5"/>
        <v>840000</v>
      </c>
    </row>
    <row r="38" spans="2:16" ht="21" thickTop="1">
      <c r="B38" s="226" t="s">
        <v>52</v>
      </c>
      <c r="C38" s="108" t="str">
        <f>環境!H5</f>
        <v>住居費</v>
      </c>
      <c r="D38" s="21">
        <f>'1月'!K6</f>
        <v>70000</v>
      </c>
      <c r="E38" s="21">
        <f>'2月'!K6</f>
        <v>70000</v>
      </c>
      <c r="F38" s="21">
        <f>'3月'!K6</f>
        <v>70000</v>
      </c>
      <c r="G38" s="21">
        <f>'4月'!K6</f>
        <v>70000</v>
      </c>
      <c r="H38" s="21">
        <f>'5月'!K6</f>
        <v>70000</v>
      </c>
      <c r="I38" s="21">
        <f>'6月'!K6</f>
        <v>70000</v>
      </c>
      <c r="J38" s="21">
        <f>'7月'!K6</f>
        <v>70000</v>
      </c>
      <c r="K38" s="21">
        <f>'8月'!K6</f>
        <v>70000</v>
      </c>
      <c r="L38" s="21">
        <f>'9月'!K6</f>
        <v>70000</v>
      </c>
      <c r="M38" s="21">
        <f>'10月'!K6</f>
        <v>70000</v>
      </c>
      <c r="N38" s="21">
        <f>'11月'!K6</f>
        <v>70000</v>
      </c>
      <c r="O38" s="22">
        <f>'12月'!K6</f>
        <v>70000</v>
      </c>
      <c r="P38" s="23">
        <f>SUM(D38:O38)</f>
        <v>840000</v>
      </c>
    </row>
    <row r="39" spans="2:16" ht="20">
      <c r="B39" s="227"/>
      <c r="C39" s="104" t="str">
        <f>環境!H6</f>
        <v>光熱費</v>
      </c>
      <c r="D39" s="24">
        <f>'1月'!K7</f>
        <v>10000</v>
      </c>
      <c r="E39" s="24">
        <f>'2月'!K7</f>
        <v>10000</v>
      </c>
      <c r="F39" s="24">
        <f>'3月'!K7</f>
        <v>10000</v>
      </c>
      <c r="G39" s="24">
        <f>'4月'!K7</f>
        <v>10000</v>
      </c>
      <c r="H39" s="24">
        <f>'5月'!K7</f>
        <v>10000</v>
      </c>
      <c r="I39" s="24">
        <f>'6月'!K7</f>
        <v>10000</v>
      </c>
      <c r="J39" s="24">
        <f>'7月'!K7</f>
        <v>10000</v>
      </c>
      <c r="K39" s="24">
        <f>'8月'!K7</f>
        <v>10000</v>
      </c>
      <c r="L39" s="24">
        <f>'9月'!K7</f>
        <v>10000</v>
      </c>
      <c r="M39" s="24">
        <f>'10月'!K7</f>
        <v>10000</v>
      </c>
      <c r="N39" s="24">
        <f>'11月'!K7</f>
        <v>10000</v>
      </c>
      <c r="O39" s="25">
        <f>'12月'!K7</f>
        <v>10000</v>
      </c>
      <c r="P39" s="26">
        <f t="shared" ref="P39:P53" si="6">SUM(D39:O39)</f>
        <v>120000</v>
      </c>
    </row>
    <row r="40" spans="2:16" ht="20">
      <c r="B40" s="227"/>
      <c r="C40" s="105" t="str">
        <f>環境!H7</f>
        <v>通信費</v>
      </c>
      <c r="D40" s="27">
        <f>'1月'!K8</f>
        <v>10000</v>
      </c>
      <c r="E40" s="27">
        <f>'2月'!K8</f>
        <v>10000</v>
      </c>
      <c r="F40" s="27">
        <f>'3月'!K8</f>
        <v>10000</v>
      </c>
      <c r="G40" s="27">
        <f>'4月'!K8</f>
        <v>10000</v>
      </c>
      <c r="H40" s="27">
        <f>'5月'!K8</f>
        <v>10000</v>
      </c>
      <c r="I40" s="27">
        <f>'6月'!K8</f>
        <v>10000</v>
      </c>
      <c r="J40" s="27">
        <f>'7月'!K8</f>
        <v>10000</v>
      </c>
      <c r="K40" s="27">
        <f>'8月'!K8</f>
        <v>10000</v>
      </c>
      <c r="L40" s="27">
        <f>'9月'!K8</f>
        <v>10000</v>
      </c>
      <c r="M40" s="27">
        <f>'10月'!K8</f>
        <v>10000</v>
      </c>
      <c r="N40" s="27">
        <f>'11月'!K8</f>
        <v>10000</v>
      </c>
      <c r="O40" s="28">
        <f>'12月'!K8</f>
        <v>10000</v>
      </c>
      <c r="P40" s="29">
        <f t="shared" si="6"/>
        <v>120000</v>
      </c>
    </row>
    <row r="41" spans="2:16" ht="20">
      <c r="B41" s="227"/>
      <c r="C41" s="106" t="str">
        <f>環境!H8</f>
        <v>生命保険</v>
      </c>
      <c r="D41" s="30">
        <f>'1月'!K9</f>
        <v>10000</v>
      </c>
      <c r="E41" s="30">
        <f>'2月'!K9</f>
        <v>10000</v>
      </c>
      <c r="F41" s="30">
        <f>'3月'!K9</f>
        <v>10000</v>
      </c>
      <c r="G41" s="30">
        <f>'4月'!K9</f>
        <v>10000</v>
      </c>
      <c r="H41" s="30">
        <f>'5月'!K9</f>
        <v>10000</v>
      </c>
      <c r="I41" s="30">
        <f>'6月'!K9</f>
        <v>10000</v>
      </c>
      <c r="J41" s="30">
        <f>'7月'!K9</f>
        <v>10000</v>
      </c>
      <c r="K41" s="30">
        <f>'8月'!K9</f>
        <v>10000</v>
      </c>
      <c r="L41" s="30">
        <f>'9月'!K9</f>
        <v>10000</v>
      </c>
      <c r="M41" s="30">
        <f>'10月'!K9</f>
        <v>10000</v>
      </c>
      <c r="N41" s="30">
        <f>'11月'!K9</f>
        <v>10000</v>
      </c>
      <c r="O41" s="31">
        <f>'12月'!K9</f>
        <v>10000</v>
      </c>
      <c r="P41" s="32">
        <f t="shared" si="6"/>
        <v>120000</v>
      </c>
    </row>
    <row r="42" spans="2:16" ht="21" thickBot="1">
      <c r="B42" s="227"/>
      <c r="C42" s="105" t="str">
        <f>環境!H9</f>
        <v>教育費</v>
      </c>
      <c r="D42" s="27">
        <f>'1月'!K10</f>
        <v>20000</v>
      </c>
      <c r="E42" s="27">
        <f>'2月'!K10</f>
        <v>20000</v>
      </c>
      <c r="F42" s="27">
        <f>'3月'!K10</f>
        <v>20000</v>
      </c>
      <c r="G42" s="27">
        <f>'4月'!K10</f>
        <v>20000</v>
      </c>
      <c r="H42" s="27">
        <f>'5月'!K10</f>
        <v>20000</v>
      </c>
      <c r="I42" s="27">
        <f>'6月'!K10</f>
        <v>20000</v>
      </c>
      <c r="J42" s="27">
        <f>'7月'!K10</f>
        <v>20000</v>
      </c>
      <c r="K42" s="27">
        <f>'8月'!K10</f>
        <v>20000</v>
      </c>
      <c r="L42" s="27">
        <f>'9月'!K10</f>
        <v>20000</v>
      </c>
      <c r="M42" s="27">
        <f>'10月'!K10</f>
        <v>20000</v>
      </c>
      <c r="N42" s="27">
        <f>'11月'!K10</f>
        <v>20000</v>
      </c>
      <c r="O42" s="28">
        <f>'12月'!K10</f>
        <v>20000</v>
      </c>
      <c r="P42" s="49">
        <f t="shared" si="6"/>
        <v>240000</v>
      </c>
    </row>
    <row r="43" spans="2:16" ht="21" hidden="1" thickBot="1">
      <c r="B43" s="227"/>
      <c r="C43" s="106">
        <f>環境!H10</f>
        <v>0</v>
      </c>
      <c r="D43" s="30">
        <f>'1月'!K11</f>
        <v>0</v>
      </c>
      <c r="E43" s="30">
        <f>'2月'!K11</f>
        <v>0</v>
      </c>
      <c r="F43" s="30">
        <f>'3月'!K11</f>
        <v>0</v>
      </c>
      <c r="G43" s="30">
        <f>'4月'!K11</f>
        <v>0</v>
      </c>
      <c r="H43" s="30">
        <f>'5月'!K11</f>
        <v>0</v>
      </c>
      <c r="I43" s="30">
        <f>'6月'!K11</f>
        <v>0</v>
      </c>
      <c r="J43" s="30">
        <f>'7月'!K11</f>
        <v>0</v>
      </c>
      <c r="K43" s="30">
        <f>'8月'!K11</f>
        <v>0</v>
      </c>
      <c r="L43" s="30">
        <f>'9月'!K11</f>
        <v>0</v>
      </c>
      <c r="M43" s="30">
        <f>'10月'!K11</f>
        <v>0</v>
      </c>
      <c r="N43" s="30">
        <f>'11月'!K11</f>
        <v>0</v>
      </c>
      <c r="O43" s="31">
        <f>'12月'!K11</f>
        <v>0</v>
      </c>
      <c r="P43" s="32">
        <f t="shared" si="6"/>
        <v>0</v>
      </c>
    </row>
    <row r="44" spans="2:16" ht="21" hidden="1" thickBot="1">
      <c r="B44" s="227"/>
      <c r="C44" s="105">
        <f>環境!H11</f>
        <v>0</v>
      </c>
      <c r="D44" s="27">
        <f>'1月'!K12</f>
        <v>0</v>
      </c>
      <c r="E44" s="27">
        <f>'2月'!K12</f>
        <v>0</v>
      </c>
      <c r="F44" s="27">
        <f>'3月'!K12</f>
        <v>0</v>
      </c>
      <c r="G44" s="27">
        <f>'4月'!K12</f>
        <v>0</v>
      </c>
      <c r="H44" s="27">
        <f>'5月'!K12</f>
        <v>0</v>
      </c>
      <c r="I44" s="27">
        <f>'6月'!K12</f>
        <v>0</v>
      </c>
      <c r="J44" s="27">
        <f>'7月'!K12</f>
        <v>0</v>
      </c>
      <c r="K44" s="27">
        <f>'8月'!K12</f>
        <v>0</v>
      </c>
      <c r="L44" s="27">
        <f>'9月'!K12</f>
        <v>0</v>
      </c>
      <c r="M44" s="27">
        <f>'10月'!K12</f>
        <v>0</v>
      </c>
      <c r="N44" s="27">
        <f>'11月'!K12</f>
        <v>0</v>
      </c>
      <c r="O44" s="28">
        <f>'12月'!K12</f>
        <v>0</v>
      </c>
      <c r="P44" s="29">
        <f t="shared" si="6"/>
        <v>0</v>
      </c>
    </row>
    <row r="45" spans="2:16" ht="21" hidden="1" thickBot="1">
      <c r="B45" s="227"/>
      <c r="C45" s="106">
        <f>環境!H12</f>
        <v>0</v>
      </c>
      <c r="D45" s="30">
        <f>'1月'!K13</f>
        <v>0</v>
      </c>
      <c r="E45" s="30">
        <f>'2月'!K13</f>
        <v>0</v>
      </c>
      <c r="F45" s="30">
        <f>'3月'!K13</f>
        <v>0</v>
      </c>
      <c r="G45" s="30">
        <f>'4月'!K13</f>
        <v>0</v>
      </c>
      <c r="H45" s="30">
        <f>'5月'!K13</f>
        <v>0</v>
      </c>
      <c r="I45" s="30">
        <f>'6月'!K13</f>
        <v>0</v>
      </c>
      <c r="J45" s="30">
        <f>'7月'!K13</f>
        <v>0</v>
      </c>
      <c r="K45" s="30">
        <f>'8月'!K13</f>
        <v>0</v>
      </c>
      <c r="L45" s="30">
        <f>'9月'!K13</f>
        <v>0</v>
      </c>
      <c r="M45" s="30">
        <f>'10月'!K13</f>
        <v>0</v>
      </c>
      <c r="N45" s="30">
        <f>'11月'!K13</f>
        <v>0</v>
      </c>
      <c r="O45" s="31">
        <f>'12月'!K13</f>
        <v>0</v>
      </c>
      <c r="P45" s="32">
        <f t="shared" si="6"/>
        <v>0</v>
      </c>
    </row>
    <row r="46" spans="2:16" ht="21" hidden="1" thickBot="1">
      <c r="B46" s="227"/>
      <c r="C46" s="105">
        <f>環境!H13</f>
        <v>0</v>
      </c>
      <c r="D46" s="27">
        <f>'1月'!K14</f>
        <v>0</v>
      </c>
      <c r="E46" s="27">
        <f>'2月'!K14</f>
        <v>0</v>
      </c>
      <c r="F46" s="27">
        <f>'3月'!K14</f>
        <v>0</v>
      </c>
      <c r="G46" s="27">
        <f>'4月'!K14</f>
        <v>0</v>
      </c>
      <c r="H46" s="27">
        <f>'5月'!K14</f>
        <v>0</v>
      </c>
      <c r="I46" s="27">
        <f>'6月'!K14</f>
        <v>0</v>
      </c>
      <c r="J46" s="27">
        <f>'7月'!K14</f>
        <v>0</v>
      </c>
      <c r="K46" s="27">
        <f>'8月'!K14</f>
        <v>0</v>
      </c>
      <c r="L46" s="27">
        <f>'9月'!K14</f>
        <v>0</v>
      </c>
      <c r="M46" s="27">
        <f>'10月'!K14</f>
        <v>0</v>
      </c>
      <c r="N46" s="27">
        <f>'11月'!K14</f>
        <v>0</v>
      </c>
      <c r="O46" s="28">
        <f>'12月'!K14</f>
        <v>0</v>
      </c>
      <c r="P46" s="29">
        <f t="shared" si="6"/>
        <v>0</v>
      </c>
    </row>
    <row r="47" spans="2:16" ht="21" hidden="1" thickBot="1">
      <c r="B47" s="227"/>
      <c r="C47" s="106">
        <f>環境!H14</f>
        <v>0</v>
      </c>
      <c r="D47" s="30">
        <f>'1月'!K15</f>
        <v>0</v>
      </c>
      <c r="E47" s="30">
        <f>'2月'!K15</f>
        <v>0</v>
      </c>
      <c r="F47" s="30">
        <f>'3月'!K15</f>
        <v>0</v>
      </c>
      <c r="G47" s="30">
        <f>'4月'!K15</f>
        <v>0</v>
      </c>
      <c r="H47" s="30">
        <f>'5月'!K15</f>
        <v>0</v>
      </c>
      <c r="I47" s="30">
        <f>'6月'!K15</f>
        <v>0</v>
      </c>
      <c r="J47" s="30">
        <f>'7月'!K15</f>
        <v>0</v>
      </c>
      <c r="K47" s="30">
        <f>'8月'!K15</f>
        <v>0</v>
      </c>
      <c r="L47" s="30">
        <f>'9月'!K15</f>
        <v>0</v>
      </c>
      <c r="M47" s="30">
        <f>'10月'!K15</f>
        <v>0</v>
      </c>
      <c r="N47" s="30">
        <f>'11月'!K15</f>
        <v>0</v>
      </c>
      <c r="O47" s="31">
        <f>'12月'!K15</f>
        <v>0</v>
      </c>
      <c r="P47" s="32">
        <f t="shared" si="6"/>
        <v>0</v>
      </c>
    </row>
    <row r="48" spans="2:16" ht="22" thickTop="1" thickBot="1">
      <c r="B48" s="109"/>
      <c r="C48" s="110" t="s">
        <v>77</v>
      </c>
      <c r="D48" s="88">
        <f>SUM(D38:D47)</f>
        <v>120000</v>
      </c>
      <c r="E48" s="88">
        <f t="shared" ref="E48:P48" si="7">SUM(E38:E47)</f>
        <v>120000</v>
      </c>
      <c r="F48" s="88">
        <f t="shared" si="7"/>
        <v>120000</v>
      </c>
      <c r="G48" s="88">
        <f t="shared" si="7"/>
        <v>120000</v>
      </c>
      <c r="H48" s="88">
        <f t="shared" si="7"/>
        <v>120000</v>
      </c>
      <c r="I48" s="88">
        <f t="shared" si="7"/>
        <v>120000</v>
      </c>
      <c r="J48" s="88">
        <f t="shared" si="7"/>
        <v>120000</v>
      </c>
      <c r="K48" s="88">
        <f t="shared" si="7"/>
        <v>120000</v>
      </c>
      <c r="L48" s="88">
        <f t="shared" si="7"/>
        <v>120000</v>
      </c>
      <c r="M48" s="88">
        <f t="shared" si="7"/>
        <v>120000</v>
      </c>
      <c r="N48" s="88">
        <f t="shared" si="7"/>
        <v>120000</v>
      </c>
      <c r="O48" s="88">
        <f t="shared" si="7"/>
        <v>120000</v>
      </c>
      <c r="P48" s="88">
        <f t="shared" si="7"/>
        <v>1440000</v>
      </c>
    </row>
    <row r="49" spans="2:16" ht="22" thickTop="1" thickBot="1">
      <c r="B49" s="111" t="s">
        <v>56</v>
      </c>
      <c r="C49" s="112" t="s">
        <v>55</v>
      </c>
      <c r="D49" s="92">
        <f>特別費!N6</f>
        <v>40000</v>
      </c>
      <c r="E49" s="93">
        <f>特別費!N12</f>
        <v>5000</v>
      </c>
      <c r="F49" s="93">
        <f>特別費!N18</f>
        <v>0</v>
      </c>
      <c r="G49" s="93">
        <f>特別費!N24</f>
        <v>30000</v>
      </c>
      <c r="H49" s="93">
        <f>特別費!N30</f>
        <v>5000</v>
      </c>
      <c r="I49" s="93">
        <f>特別費!N36</f>
        <v>200000</v>
      </c>
      <c r="J49" s="93">
        <f>特別費!N42</f>
        <v>100000</v>
      </c>
      <c r="K49" s="93">
        <f>特別費!N48</f>
        <v>30000</v>
      </c>
      <c r="L49" s="93">
        <f>特別費!N54</f>
        <v>0</v>
      </c>
      <c r="M49" s="93">
        <f>特別費!N60</f>
        <v>50000</v>
      </c>
      <c r="N49" s="93">
        <f>特別費!N66</f>
        <v>0</v>
      </c>
      <c r="O49" s="123">
        <f>特別費!N72</f>
        <v>110000</v>
      </c>
      <c r="P49" s="127">
        <f>SUM(D49:O49)</f>
        <v>570000</v>
      </c>
    </row>
    <row r="50" spans="2:16" ht="22" thickTop="1" thickBot="1">
      <c r="B50" s="129"/>
      <c r="C50" s="130" t="s">
        <v>73</v>
      </c>
      <c r="D50" s="95">
        <f>SUM(D26,D37,D48,D49)</f>
        <v>335000</v>
      </c>
      <c r="E50" s="95">
        <f t="shared" ref="E50:P50" si="8">SUM(E26,E37,E48,E49)</f>
        <v>300000</v>
      </c>
      <c r="F50" s="95">
        <f t="shared" si="8"/>
        <v>295000</v>
      </c>
      <c r="G50" s="95">
        <f t="shared" si="8"/>
        <v>325000</v>
      </c>
      <c r="H50" s="95">
        <f t="shared" si="8"/>
        <v>300000</v>
      </c>
      <c r="I50" s="95">
        <f t="shared" si="8"/>
        <v>570000</v>
      </c>
      <c r="J50" s="95">
        <f t="shared" si="8"/>
        <v>395000</v>
      </c>
      <c r="K50" s="95">
        <f t="shared" si="8"/>
        <v>325000</v>
      </c>
      <c r="L50" s="95">
        <f t="shared" si="8"/>
        <v>295000</v>
      </c>
      <c r="M50" s="95">
        <f t="shared" si="8"/>
        <v>345000</v>
      </c>
      <c r="N50" s="95">
        <f t="shared" si="8"/>
        <v>295000</v>
      </c>
      <c r="O50" s="95">
        <f t="shared" si="8"/>
        <v>480000</v>
      </c>
      <c r="P50" s="95">
        <f t="shared" si="8"/>
        <v>4260000</v>
      </c>
    </row>
    <row r="51" spans="2:16" ht="21" thickTop="1">
      <c r="B51" s="216" t="s">
        <v>57</v>
      </c>
      <c r="C51" s="114" t="str">
        <f>環境!J5</f>
        <v>食費</v>
      </c>
      <c r="D51" s="89">
        <f>'1月'!AI20</f>
        <v>27500</v>
      </c>
      <c r="E51" s="89">
        <f>'2月'!AI20</f>
        <v>29500</v>
      </c>
      <c r="F51" s="89">
        <f>'3月'!AI20</f>
        <v>30500</v>
      </c>
      <c r="G51" s="89">
        <f>'4月'!AI20</f>
        <v>25500</v>
      </c>
      <c r="H51" s="89">
        <f>'5月'!AI20</f>
        <v>25500</v>
      </c>
      <c r="I51" s="89">
        <f>'6月'!AI20</f>
        <v>25500</v>
      </c>
      <c r="J51" s="89">
        <f>'7月'!AI20</f>
        <v>25500</v>
      </c>
      <c r="K51" s="89">
        <f>'8月'!AI20</f>
        <v>25500</v>
      </c>
      <c r="L51" s="89">
        <f>'9月'!AI20</f>
        <v>25500</v>
      </c>
      <c r="M51" s="89">
        <f>'10月'!AI20</f>
        <v>24500</v>
      </c>
      <c r="N51" s="89">
        <f>'11月'!AI20</f>
        <v>25500</v>
      </c>
      <c r="O51" s="90">
        <f>'12月'!AI20</f>
        <v>25500</v>
      </c>
      <c r="P51" s="91">
        <f t="shared" si="6"/>
        <v>316000</v>
      </c>
    </row>
    <row r="52" spans="2:16" ht="20">
      <c r="B52" s="217"/>
      <c r="C52" s="105" t="str">
        <f>環境!J6</f>
        <v>外食費</v>
      </c>
      <c r="D52" s="27">
        <f>'1月'!AI21</f>
        <v>8000</v>
      </c>
      <c r="E52" s="27">
        <f>'2月'!AI21</f>
        <v>8000</v>
      </c>
      <c r="F52" s="27">
        <f>'3月'!AI21</f>
        <v>8000</v>
      </c>
      <c r="G52" s="27">
        <f>'4月'!AI21</f>
        <v>13000</v>
      </c>
      <c r="H52" s="27">
        <f>'5月'!AI21</f>
        <v>8000</v>
      </c>
      <c r="I52" s="27">
        <f>'6月'!AI21</f>
        <v>8000</v>
      </c>
      <c r="J52" s="27">
        <f>'7月'!AI21</f>
        <v>8000</v>
      </c>
      <c r="K52" s="27">
        <f>'8月'!AI21</f>
        <v>8000</v>
      </c>
      <c r="L52" s="27">
        <f>'9月'!AI21</f>
        <v>8000</v>
      </c>
      <c r="M52" s="27">
        <f>'10月'!AI21</f>
        <v>8000</v>
      </c>
      <c r="N52" s="27">
        <f>'11月'!AI21</f>
        <v>8000</v>
      </c>
      <c r="O52" s="28">
        <f>'12月'!AI21</f>
        <v>8000</v>
      </c>
      <c r="P52" s="29">
        <f t="shared" si="6"/>
        <v>101000</v>
      </c>
    </row>
    <row r="53" spans="2:16" ht="20">
      <c r="B53" s="217"/>
      <c r="C53" s="106" t="str">
        <f>環境!J7</f>
        <v>日用品</v>
      </c>
      <c r="D53" s="30">
        <f>'1月'!AI22</f>
        <v>8900</v>
      </c>
      <c r="E53" s="30">
        <f>'2月'!AI22</f>
        <v>11900</v>
      </c>
      <c r="F53" s="30">
        <f>'3月'!AI22</f>
        <v>8900</v>
      </c>
      <c r="G53" s="30">
        <f>'4月'!AI22</f>
        <v>8900</v>
      </c>
      <c r="H53" s="30">
        <f>'5月'!AI22</f>
        <v>8900</v>
      </c>
      <c r="I53" s="30">
        <f>'6月'!AI22</f>
        <v>8900</v>
      </c>
      <c r="J53" s="30">
        <f>'7月'!AI22</f>
        <v>8900</v>
      </c>
      <c r="K53" s="30">
        <f>'8月'!AI22</f>
        <v>8900</v>
      </c>
      <c r="L53" s="30">
        <f>'9月'!AI22</f>
        <v>8900</v>
      </c>
      <c r="M53" s="30">
        <f>'10月'!AI22</f>
        <v>8900</v>
      </c>
      <c r="N53" s="30">
        <f>'11月'!AI22</f>
        <v>8900</v>
      </c>
      <c r="O53" s="31">
        <f>'12月'!AI22</f>
        <v>8900</v>
      </c>
      <c r="P53" s="32">
        <f t="shared" si="6"/>
        <v>109800</v>
      </c>
    </row>
    <row r="54" spans="2:16" ht="20">
      <c r="B54" s="217"/>
      <c r="C54" s="105" t="str">
        <f>環境!J8</f>
        <v>交通費</v>
      </c>
      <c r="D54" s="33">
        <f>'1月'!AI23</f>
        <v>8000</v>
      </c>
      <c r="E54" s="33">
        <f>'2月'!AI23</f>
        <v>8000</v>
      </c>
      <c r="F54" s="33">
        <f>'3月'!AI23</f>
        <v>7000</v>
      </c>
      <c r="G54" s="33">
        <f>'4月'!AI23</f>
        <v>8000</v>
      </c>
      <c r="H54" s="33">
        <f>'5月'!AI23</f>
        <v>8000</v>
      </c>
      <c r="I54" s="33">
        <f>'6月'!AI23</f>
        <v>8000</v>
      </c>
      <c r="J54" s="33">
        <f>'7月'!AI23</f>
        <v>8000</v>
      </c>
      <c r="K54" s="33">
        <f>'8月'!AI23</f>
        <v>8000</v>
      </c>
      <c r="L54" s="33">
        <f>'9月'!AI23</f>
        <v>8000</v>
      </c>
      <c r="M54" s="33">
        <f>'10月'!AI23</f>
        <v>8000</v>
      </c>
      <c r="N54" s="33">
        <f>'11月'!AI23</f>
        <v>8000</v>
      </c>
      <c r="O54" s="34">
        <f>'12月'!AI23</f>
        <v>8000</v>
      </c>
      <c r="P54" s="35">
        <f>SUM(D54:O54)</f>
        <v>95000</v>
      </c>
    </row>
    <row r="55" spans="2:16" ht="20">
      <c r="B55" s="217"/>
      <c r="C55" s="106" t="str">
        <f>環境!J9</f>
        <v>教養・娯楽費</v>
      </c>
      <c r="D55" s="36">
        <f>'1月'!AI24</f>
        <v>9000</v>
      </c>
      <c r="E55" s="36">
        <f>'2月'!AI24</f>
        <v>9000</v>
      </c>
      <c r="F55" s="36">
        <f>'3月'!AI24</f>
        <v>9000</v>
      </c>
      <c r="G55" s="36">
        <f>'4月'!AI24</f>
        <v>9000</v>
      </c>
      <c r="H55" s="36">
        <f>'5月'!AI24</f>
        <v>9000</v>
      </c>
      <c r="I55" s="36">
        <f>'6月'!AI24</f>
        <v>9000</v>
      </c>
      <c r="J55" s="36">
        <f>'7月'!AI24</f>
        <v>9000</v>
      </c>
      <c r="K55" s="36">
        <f>'8月'!AI24</f>
        <v>14000</v>
      </c>
      <c r="L55" s="36">
        <f>'9月'!AI24</f>
        <v>9000</v>
      </c>
      <c r="M55" s="36">
        <f>'10月'!AI24</f>
        <v>9000</v>
      </c>
      <c r="N55" s="36">
        <f>'11月'!AI24</f>
        <v>9000</v>
      </c>
      <c r="O55" s="37">
        <f>'12月'!AI24</f>
        <v>9000</v>
      </c>
      <c r="P55" s="38">
        <f t="shared" ref="P55:P60" si="9">SUM(D55:O55)</f>
        <v>113000</v>
      </c>
    </row>
    <row r="56" spans="2:16" ht="20">
      <c r="B56" s="217"/>
      <c r="C56" s="105" t="str">
        <f>環境!J10</f>
        <v>服飾費</v>
      </c>
      <c r="D56" s="33">
        <f>'1月'!AI25</f>
        <v>7000</v>
      </c>
      <c r="E56" s="33">
        <f>'2月'!AI25</f>
        <v>7000</v>
      </c>
      <c r="F56" s="33">
        <f>'3月'!AI25</f>
        <v>7000</v>
      </c>
      <c r="G56" s="33">
        <f>'4月'!AI25</f>
        <v>4000</v>
      </c>
      <c r="H56" s="33">
        <f>'5月'!AI25</f>
        <v>7000</v>
      </c>
      <c r="I56" s="33">
        <f>'6月'!AI25</f>
        <v>7000</v>
      </c>
      <c r="J56" s="33">
        <f>'7月'!AI25</f>
        <v>7000</v>
      </c>
      <c r="K56" s="33">
        <f>'8月'!AI25</f>
        <v>7000</v>
      </c>
      <c r="L56" s="33">
        <f>'9月'!AI25</f>
        <v>12000</v>
      </c>
      <c r="M56" s="33">
        <f>'10月'!AI25</f>
        <v>10000</v>
      </c>
      <c r="N56" s="33">
        <f>'11月'!AI25</f>
        <v>7000</v>
      </c>
      <c r="O56" s="34">
        <f>'12月'!AI25</f>
        <v>7000</v>
      </c>
      <c r="P56" s="35">
        <f t="shared" si="9"/>
        <v>89000</v>
      </c>
    </row>
    <row r="57" spans="2:16" ht="20">
      <c r="B57" s="217"/>
      <c r="C57" s="106" t="str">
        <f>環境!J11</f>
        <v>交際費</v>
      </c>
      <c r="D57" s="36">
        <f>'1月'!AI26</f>
        <v>10000</v>
      </c>
      <c r="E57" s="36">
        <f>'2月'!AI26</f>
        <v>3000</v>
      </c>
      <c r="F57" s="36">
        <f>'3月'!AI26</f>
        <v>10000</v>
      </c>
      <c r="G57" s="36">
        <f>'4月'!AI26</f>
        <v>10000</v>
      </c>
      <c r="H57" s="36">
        <f>'5月'!AI26</f>
        <v>10000</v>
      </c>
      <c r="I57" s="36">
        <f>'6月'!AI26</f>
        <v>10000</v>
      </c>
      <c r="J57" s="36">
        <f>'7月'!AI26</f>
        <v>10000</v>
      </c>
      <c r="K57" s="36">
        <f>'8月'!AI26</f>
        <v>10000</v>
      </c>
      <c r="L57" s="36">
        <f>'9月'!AI26</f>
        <v>10000</v>
      </c>
      <c r="M57" s="36">
        <f>'10月'!AI26</f>
        <v>10000</v>
      </c>
      <c r="N57" s="36">
        <f>'11月'!AI26</f>
        <v>10000</v>
      </c>
      <c r="O57" s="37">
        <f>'12月'!AI26</f>
        <v>10000</v>
      </c>
      <c r="P57" s="38">
        <f t="shared" si="9"/>
        <v>113000</v>
      </c>
    </row>
    <row r="58" spans="2:16" ht="21" thickBot="1">
      <c r="B58" s="217"/>
      <c r="C58" s="105" t="str">
        <f>環境!J12</f>
        <v>その他</v>
      </c>
      <c r="D58" s="33">
        <f>'1月'!AI27</f>
        <v>0</v>
      </c>
      <c r="E58" s="33">
        <f>'2月'!AI27</f>
        <v>0</v>
      </c>
      <c r="F58" s="33">
        <f>'3月'!AI27</f>
        <v>30000</v>
      </c>
      <c r="G58" s="33">
        <f>'4月'!AI27</f>
        <v>0</v>
      </c>
      <c r="H58" s="33">
        <f>'5月'!AI27</f>
        <v>0</v>
      </c>
      <c r="I58" s="33">
        <f>'6月'!AI27</f>
        <v>0</v>
      </c>
      <c r="J58" s="33">
        <f>'7月'!AI27</f>
        <v>0</v>
      </c>
      <c r="K58" s="33">
        <f>'8月'!AI27</f>
        <v>0</v>
      </c>
      <c r="L58" s="33">
        <f>'9月'!AI27</f>
        <v>0</v>
      </c>
      <c r="M58" s="33">
        <f>'10月'!AI27</f>
        <v>0</v>
      </c>
      <c r="N58" s="33">
        <f>'11月'!AI27</f>
        <v>0</v>
      </c>
      <c r="O58" s="34">
        <f>'12月'!AI27</f>
        <v>0</v>
      </c>
      <c r="P58" s="128">
        <f t="shared" si="9"/>
        <v>30000</v>
      </c>
    </row>
    <row r="59" spans="2:16" ht="21" hidden="1" thickBot="1">
      <c r="B59" s="217"/>
      <c r="C59" s="106">
        <f>環境!J13</f>
        <v>0</v>
      </c>
      <c r="D59" s="36">
        <f>'1月'!AI28</f>
        <v>0</v>
      </c>
      <c r="E59" s="36">
        <f>'2月'!AI28</f>
        <v>0</v>
      </c>
      <c r="F59" s="36">
        <f>'3月'!AI28</f>
        <v>0</v>
      </c>
      <c r="G59" s="36">
        <f>'4月'!AI28</f>
        <v>0</v>
      </c>
      <c r="H59" s="36">
        <f>'5月'!AI28</f>
        <v>0</v>
      </c>
      <c r="I59" s="36">
        <f>'6月'!AI28</f>
        <v>0</v>
      </c>
      <c r="J59" s="36">
        <f>'7月'!AI28</f>
        <v>0</v>
      </c>
      <c r="K59" s="36">
        <f>'8月'!AI28</f>
        <v>0</v>
      </c>
      <c r="L59" s="36">
        <f>'9月'!AI28</f>
        <v>0</v>
      </c>
      <c r="M59" s="36">
        <f>'10月'!AI28</f>
        <v>0</v>
      </c>
      <c r="N59" s="36">
        <f>'11月'!AI28</f>
        <v>0</v>
      </c>
      <c r="O59" s="37">
        <f>'12月'!AI28</f>
        <v>0</v>
      </c>
      <c r="P59" s="38">
        <f t="shared" si="9"/>
        <v>0</v>
      </c>
    </row>
    <row r="60" spans="2:16" ht="21" hidden="1" thickBot="1">
      <c r="B60" s="217"/>
      <c r="C60" s="105">
        <f>環境!J14</f>
        <v>0</v>
      </c>
      <c r="D60" s="33">
        <f>'1月'!AI29</f>
        <v>0</v>
      </c>
      <c r="E60" s="33">
        <f>'2月'!AI29</f>
        <v>0</v>
      </c>
      <c r="F60" s="33">
        <f>'3月'!AI29</f>
        <v>0</v>
      </c>
      <c r="G60" s="33">
        <f>'4月'!AI29</f>
        <v>0</v>
      </c>
      <c r="H60" s="33">
        <f>'5月'!AI29</f>
        <v>0</v>
      </c>
      <c r="I60" s="33">
        <f>'6月'!AI29</f>
        <v>0</v>
      </c>
      <c r="J60" s="33">
        <f>'7月'!AI29</f>
        <v>0</v>
      </c>
      <c r="K60" s="33">
        <f>'8月'!AI29</f>
        <v>0</v>
      </c>
      <c r="L60" s="33">
        <f>'9月'!AI29</f>
        <v>0</v>
      </c>
      <c r="M60" s="33">
        <f>'10月'!AI29</f>
        <v>0</v>
      </c>
      <c r="N60" s="33">
        <f>'11月'!AI29</f>
        <v>0</v>
      </c>
      <c r="O60" s="34">
        <f>'12月'!AI29</f>
        <v>0</v>
      </c>
      <c r="P60" s="126">
        <f t="shared" si="9"/>
        <v>0</v>
      </c>
    </row>
    <row r="61" spans="2:16" ht="22" thickTop="1" thickBot="1">
      <c r="B61" s="218"/>
      <c r="C61" s="113" t="s">
        <v>75</v>
      </c>
      <c r="D61" s="94">
        <f>SUM(D51:D60)</f>
        <v>78400</v>
      </c>
      <c r="E61" s="94">
        <f t="shared" ref="E61:P61" si="10">SUM(E51:E60)</f>
        <v>76400</v>
      </c>
      <c r="F61" s="94">
        <f t="shared" si="10"/>
        <v>110400</v>
      </c>
      <c r="G61" s="94">
        <f t="shared" si="10"/>
        <v>78400</v>
      </c>
      <c r="H61" s="94">
        <f t="shared" si="10"/>
        <v>76400</v>
      </c>
      <c r="I61" s="94">
        <f t="shared" si="10"/>
        <v>76400</v>
      </c>
      <c r="J61" s="94">
        <f t="shared" si="10"/>
        <v>76400</v>
      </c>
      <c r="K61" s="94">
        <f t="shared" si="10"/>
        <v>81400</v>
      </c>
      <c r="L61" s="94">
        <f t="shared" si="10"/>
        <v>81400</v>
      </c>
      <c r="M61" s="94">
        <f t="shared" si="10"/>
        <v>78400</v>
      </c>
      <c r="N61" s="94">
        <f t="shared" si="10"/>
        <v>76400</v>
      </c>
      <c r="O61" s="94">
        <f t="shared" si="10"/>
        <v>76400</v>
      </c>
      <c r="P61" s="94">
        <f t="shared" si="10"/>
        <v>966800</v>
      </c>
    </row>
    <row r="62" spans="2:16" ht="22" thickTop="1" thickBot="1">
      <c r="B62" s="129"/>
      <c r="C62" s="130" t="s">
        <v>30</v>
      </c>
      <c r="D62" s="95">
        <f>SUM(D50,D61)</f>
        <v>413400</v>
      </c>
      <c r="E62" s="95">
        <f t="shared" ref="E62:P62" si="11">SUM(E50,E61)</f>
        <v>376400</v>
      </c>
      <c r="F62" s="95">
        <f t="shared" si="11"/>
        <v>405400</v>
      </c>
      <c r="G62" s="95">
        <f t="shared" si="11"/>
        <v>403400</v>
      </c>
      <c r="H62" s="95">
        <f t="shared" si="11"/>
        <v>376400</v>
      </c>
      <c r="I62" s="95">
        <f t="shared" si="11"/>
        <v>646400</v>
      </c>
      <c r="J62" s="95">
        <f t="shared" si="11"/>
        <v>471400</v>
      </c>
      <c r="K62" s="95">
        <f t="shared" si="11"/>
        <v>406400</v>
      </c>
      <c r="L62" s="95">
        <f t="shared" si="11"/>
        <v>376400</v>
      </c>
      <c r="M62" s="95">
        <f t="shared" si="11"/>
        <v>423400</v>
      </c>
      <c r="N62" s="95">
        <f t="shared" si="11"/>
        <v>371400</v>
      </c>
      <c r="O62" s="95">
        <f t="shared" si="11"/>
        <v>556400</v>
      </c>
      <c r="P62" s="95">
        <f t="shared" si="11"/>
        <v>5226800</v>
      </c>
    </row>
    <row r="63" spans="2:16" ht="22" thickTop="1" thickBot="1">
      <c r="B63" s="129"/>
      <c r="C63" s="130" t="s">
        <v>76</v>
      </c>
      <c r="D63" s="122">
        <f t="shared" ref="D63" si="12">D15-D62</f>
        <v>16600</v>
      </c>
      <c r="E63" s="122">
        <f t="shared" ref="E63" si="13">E15-E62</f>
        <v>3600</v>
      </c>
      <c r="F63" s="122">
        <f t="shared" ref="F63" si="14">F15-F62</f>
        <v>-25400</v>
      </c>
      <c r="G63" s="122">
        <f t="shared" ref="G63" si="15">G15-G62</f>
        <v>-3400</v>
      </c>
      <c r="H63" s="122">
        <f t="shared" ref="H63" si="16">H15-H62</f>
        <v>3600</v>
      </c>
      <c r="I63" s="122">
        <f t="shared" ref="I63" si="17">I15-I62</f>
        <v>233600</v>
      </c>
      <c r="J63" s="122">
        <f t="shared" ref="J63" si="18">J15-J62</f>
        <v>-71400</v>
      </c>
      <c r="K63" s="122">
        <f t="shared" ref="K63" si="19">K15-K62</f>
        <v>-26400</v>
      </c>
      <c r="L63" s="122">
        <f t="shared" ref="L63" si="20">L15-L62</f>
        <v>3600</v>
      </c>
      <c r="M63" s="122">
        <f t="shared" ref="M63" si="21">M15-M62</f>
        <v>-23400</v>
      </c>
      <c r="N63" s="122">
        <f t="shared" ref="N63" si="22">N15-N62</f>
        <v>8600</v>
      </c>
      <c r="O63" s="122">
        <f t="shared" ref="O63" si="23">O15-O62</f>
        <v>323600</v>
      </c>
      <c r="P63" s="122">
        <f t="shared" ref="P63" si="24">P15-P62</f>
        <v>443200</v>
      </c>
    </row>
    <row r="64" spans="2:16" ht="19" thickTop="1"/>
  </sheetData>
  <autoFilter ref="B4:P63" xr:uid="{4229ECE7-A373-434D-BE36-B67574EBFA2C}">
    <filterColumn colId="1">
      <customFilters>
        <customFilter operator="notEqual" val=" "/>
      </customFilters>
    </filterColumn>
  </autoFilter>
  <mergeCells count="5">
    <mergeCell ref="B51:B61"/>
    <mergeCell ref="B5:B15"/>
    <mergeCell ref="B16:B26"/>
    <mergeCell ref="B27:B37"/>
    <mergeCell ref="B38:B47"/>
  </mergeCells>
  <phoneticPr fontId="1"/>
  <pageMargins left="0.7" right="0.7" top="0.75" bottom="0.75" header="0.3" footer="0.3"/>
  <pageSetup paperSize="9" scale="47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CB30"/>
  <sheetViews>
    <sheetView showGridLines="0" tabSelected="1" zoomScaleNormal="100" workbookViewId="0"/>
  </sheetViews>
  <sheetFormatPr baseColWidth="10" defaultColWidth="8.83203125" defaultRowHeight="18"/>
  <cols>
    <col min="1" max="1" width="4.33203125" customWidth="1"/>
    <col min="2" max="2" width="23.83203125" style="66" customWidth="1"/>
    <col min="3" max="3" width="2.83203125" style="66" customWidth="1"/>
    <col min="4" max="4" width="24.5" style="66" customWidth="1"/>
    <col min="5" max="5" width="3" style="67" customWidth="1"/>
    <col min="6" max="6" width="24.6640625" style="66" customWidth="1"/>
    <col min="7" max="7" width="2.1640625" customWidth="1"/>
    <col min="8" max="8" width="24.5" style="66" customWidth="1"/>
    <col min="9" max="9" width="2.33203125" customWidth="1"/>
    <col min="10" max="10" width="24.5" style="66" customWidth="1"/>
    <col min="11" max="11" width="2.33203125" customWidth="1"/>
    <col min="14" max="14" width="9" customWidth="1"/>
    <col min="15" max="80" width="9" hidden="1" customWidth="1"/>
    <col min="81" max="91" width="9" customWidth="1"/>
  </cols>
  <sheetData>
    <row r="1" spans="2:11" ht="54.75" customHeight="1">
      <c r="B1" s="55" t="s">
        <v>20</v>
      </c>
      <c r="C1" s="56"/>
      <c r="D1" s="56"/>
      <c r="E1" s="57"/>
      <c r="F1" s="56"/>
      <c r="G1" s="18"/>
      <c r="H1" s="56"/>
      <c r="I1" s="18"/>
      <c r="J1" s="56"/>
      <c r="K1" s="18"/>
    </row>
    <row r="2" spans="2:11" ht="54.75" customHeight="1">
      <c r="B2" s="58"/>
      <c r="C2" s="56"/>
      <c r="D2" s="56"/>
      <c r="E2" s="57"/>
      <c r="F2" s="56"/>
      <c r="G2" s="18"/>
      <c r="H2" s="56"/>
      <c r="I2" s="18"/>
      <c r="J2" s="56"/>
      <c r="K2" s="18"/>
    </row>
    <row r="3" spans="2:11" ht="34.5" customHeight="1">
      <c r="B3" s="56"/>
      <c r="C3" s="56"/>
      <c r="D3" s="56"/>
      <c r="E3" s="57"/>
      <c r="F3" s="56"/>
      <c r="G3" s="18"/>
      <c r="H3" s="56"/>
      <c r="I3" s="18"/>
      <c r="J3" s="56"/>
      <c r="K3" s="18"/>
    </row>
    <row r="4" spans="2:11" ht="30" customHeight="1">
      <c r="B4" s="59" t="s">
        <v>16</v>
      </c>
      <c r="C4" s="60"/>
      <c r="D4" s="59" t="s">
        <v>54</v>
      </c>
      <c r="E4" s="61"/>
      <c r="F4" s="59" t="s">
        <v>0</v>
      </c>
      <c r="G4" s="19"/>
      <c r="H4" s="59" t="s">
        <v>52</v>
      </c>
      <c r="I4" s="19"/>
      <c r="J4" s="59" t="s">
        <v>53</v>
      </c>
      <c r="K4" s="19"/>
    </row>
    <row r="5" spans="2:11" ht="30" customHeight="1">
      <c r="B5" s="62" t="s">
        <v>36</v>
      </c>
      <c r="C5" s="63"/>
      <c r="D5" s="64" t="s">
        <v>32</v>
      </c>
      <c r="E5" s="65"/>
      <c r="F5" s="62" t="s">
        <v>49</v>
      </c>
      <c r="G5" s="54"/>
      <c r="H5" s="62" t="s">
        <v>28</v>
      </c>
      <c r="I5" s="54"/>
      <c r="J5" s="64" t="s">
        <v>42</v>
      </c>
      <c r="K5" s="54"/>
    </row>
    <row r="6" spans="2:11" ht="30" customHeight="1">
      <c r="B6" s="64" t="s">
        <v>37</v>
      </c>
      <c r="C6" s="63"/>
      <c r="D6" s="64" t="s">
        <v>33</v>
      </c>
      <c r="E6" s="65"/>
      <c r="F6" s="64" t="s">
        <v>50</v>
      </c>
      <c r="G6" s="54"/>
      <c r="H6" s="64" t="s">
        <v>29</v>
      </c>
      <c r="I6" s="54"/>
      <c r="J6" s="64" t="s">
        <v>43</v>
      </c>
      <c r="K6" s="54"/>
    </row>
    <row r="7" spans="2:11" ht="30" customHeight="1">
      <c r="B7" s="64" t="s">
        <v>38</v>
      </c>
      <c r="C7" s="63"/>
      <c r="D7" s="64" t="s">
        <v>31</v>
      </c>
      <c r="E7" s="65"/>
      <c r="F7" s="64" t="s">
        <v>51</v>
      </c>
      <c r="G7" s="54"/>
      <c r="H7" s="64" t="s">
        <v>40</v>
      </c>
      <c r="I7" s="54"/>
      <c r="J7" s="64" t="s">
        <v>44</v>
      </c>
      <c r="K7" s="54"/>
    </row>
    <row r="8" spans="2:11" ht="30" customHeight="1">
      <c r="B8" s="64" t="s">
        <v>39</v>
      </c>
      <c r="C8" s="63"/>
      <c r="D8" s="64" t="s">
        <v>34</v>
      </c>
      <c r="E8" s="65"/>
      <c r="F8" s="64"/>
      <c r="G8" s="54"/>
      <c r="H8" s="64" t="s">
        <v>41</v>
      </c>
      <c r="I8" s="54"/>
      <c r="J8" s="64" t="s">
        <v>45</v>
      </c>
      <c r="K8" s="54"/>
    </row>
    <row r="9" spans="2:11" ht="30" customHeight="1">
      <c r="B9" s="64" t="s">
        <v>74</v>
      </c>
      <c r="C9" s="63"/>
      <c r="D9" s="64" t="s">
        <v>35</v>
      </c>
      <c r="E9" s="65"/>
      <c r="F9" s="64"/>
      <c r="G9" s="54"/>
      <c r="H9" s="64" t="s">
        <v>130</v>
      </c>
      <c r="I9" s="54"/>
      <c r="J9" s="64" t="s">
        <v>129</v>
      </c>
      <c r="K9" s="54"/>
    </row>
    <row r="10" spans="2:11" ht="30" customHeight="1">
      <c r="B10" s="64"/>
      <c r="C10" s="63"/>
      <c r="D10" s="64"/>
      <c r="E10" s="65"/>
      <c r="F10" s="64"/>
      <c r="G10" s="54"/>
      <c r="H10" s="64"/>
      <c r="I10" s="54"/>
      <c r="J10" s="64" t="s">
        <v>46</v>
      </c>
      <c r="K10" s="54"/>
    </row>
    <row r="11" spans="2:11" ht="30" customHeight="1">
      <c r="B11" s="64"/>
      <c r="C11" s="63"/>
      <c r="D11" s="64"/>
      <c r="E11" s="65"/>
      <c r="F11" s="64"/>
      <c r="G11" s="54"/>
      <c r="H11" s="64"/>
      <c r="I11" s="54"/>
      <c r="J11" s="64" t="s">
        <v>47</v>
      </c>
      <c r="K11" s="54"/>
    </row>
    <row r="12" spans="2:11" ht="30" customHeight="1">
      <c r="B12" s="64"/>
      <c r="C12" s="63"/>
      <c r="D12" s="64"/>
      <c r="E12" s="65"/>
      <c r="F12" s="64"/>
      <c r="G12" s="54"/>
      <c r="H12" s="64"/>
      <c r="I12" s="54"/>
      <c r="J12" s="64" t="s">
        <v>48</v>
      </c>
      <c r="K12" s="54"/>
    </row>
    <row r="13" spans="2:11" ht="30" customHeight="1">
      <c r="B13" s="64"/>
      <c r="C13" s="63"/>
      <c r="D13" s="64"/>
      <c r="E13" s="65"/>
      <c r="F13" s="64"/>
      <c r="G13" s="54"/>
      <c r="H13" s="64"/>
      <c r="I13" s="54"/>
      <c r="J13" s="64"/>
      <c r="K13" s="54"/>
    </row>
    <row r="14" spans="2:11" ht="30" customHeight="1">
      <c r="B14" s="121"/>
      <c r="C14" s="63"/>
      <c r="D14" s="121"/>
      <c r="E14" s="65"/>
      <c r="F14" s="121"/>
      <c r="G14" s="54"/>
      <c r="H14" s="121"/>
      <c r="I14" s="54"/>
      <c r="J14" s="121"/>
      <c r="K14" s="54"/>
    </row>
    <row r="15" spans="2:11" ht="22" customHeight="1">
      <c r="I15" s="54"/>
      <c r="K15" s="54"/>
    </row>
    <row r="16" spans="2:11" ht="22" customHeight="1">
      <c r="I16" s="54"/>
      <c r="K16" s="54"/>
    </row>
    <row r="17" spans="9:11" ht="22" customHeight="1">
      <c r="I17" s="54"/>
      <c r="K17" s="54"/>
    </row>
    <row r="18" spans="9:11" ht="22" customHeight="1">
      <c r="I18" s="54"/>
      <c r="K18" s="54"/>
    </row>
    <row r="19" spans="9:11" ht="22" customHeight="1">
      <c r="I19" s="54"/>
      <c r="K19" s="54"/>
    </row>
    <row r="20" spans="9:11" ht="22" customHeight="1">
      <c r="I20" s="54"/>
      <c r="K20" s="54"/>
    </row>
    <row r="21" spans="9:11" ht="22" customHeight="1">
      <c r="I21" s="54"/>
      <c r="K21" s="54"/>
    </row>
    <row r="22" spans="9:11" ht="22" customHeight="1">
      <c r="I22" s="54"/>
      <c r="K22" s="54"/>
    </row>
    <row r="23" spans="9:11" ht="22" customHeight="1">
      <c r="I23" s="54"/>
      <c r="K23" s="54"/>
    </row>
    <row r="24" spans="9:11" ht="22" customHeight="1">
      <c r="I24" s="54"/>
      <c r="K24" s="54"/>
    </row>
    <row r="25" spans="9:11" ht="22" customHeight="1">
      <c r="I25" s="54"/>
      <c r="K25" s="54"/>
    </row>
    <row r="26" spans="9:11" ht="22" customHeight="1">
      <c r="I26" s="54"/>
      <c r="K26" s="54"/>
    </row>
    <row r="27" spans="9:11" ht="22" customHeight="1">
      <c r="I27" s="54"/>
      <c r="K27" s="54"/>
    </row>
    <row r="28" spans="9:11" ht="22" customHeight="1">
      <c r="I28" s="54"/>
      <c r="K28" s="54"/>
    </row>
    <row r="29" spans="9:11" ht="22" customHeight="1">
      <c r="I29" s="54"/>
      <c r="K29" s="54"/>
    </row>
    <row r="30" spans="9:11" ht="22" customHeight="1">
      <c r="I30" s="54"/>
      <c r="K30" s="54"/>
    </row>
  </sheetData>
  <sheetProtection formatCells="0" formatColumns="0" formatRows="0" insertColumns="0" insertRows="0" insertHyperlinks="0" deleteColumns="0" deleteRows="0" selectLockedCells="1" sort="0" autoFilter="0" pivotTables="0"/>
  <phoneticPr fontId="1"/>
  <pageMargins left="0.7" right="0.7" top="0.75" bottom="0.75" header="0.3" footer="0.3"/>
  <pageSetup paperSize="9" scale="5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4C5E-1C64-45A7-877F-37B50B3A58DE}">
  <sheetPr codeName="Sheet21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5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特別費!N12</f>
        <v>5000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29500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11900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80000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3000</v>
      </c>
      <c r="Q12" s="189">
        <f>SUM(G16,I16,K16,O16,Q5)</f>
        <v>376400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3600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380000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76400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5000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29500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>
        <v>3000</v>
      </c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11900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/>
      <c r="E26" s="134"/>
      <c r="F26" s="134"/>
      <c r="G26" s="134"/>
      <c r="H26" s="134"/>
      <c r="I26" s="134">
        <v>3000</v>
      </c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3000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 t="s">
        <v>150</v>
      </c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5000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3500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3000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76400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747" priority="66">
      <formula>#REF!="浪費"</formula>
    </cfRule>
    <cfRule type="expression" dxfId="746" priority="67">
      <formula>#REF!="投資"</formula>
    </cfRule>
    <cfRule type="expression" dxfId="745" priority="68">
      <formula>#REF!="不明"</formula>
    </cfRule>
  </conditionalFormatting>
  <conditionalFormatting sqref="K17:K18 K20:K22 K47:K153 K24 K26 K28 K30 K33">
    <cfRule type="expression" dxfId="744" priority="63">
      <formula>#REF!="浪費"</formula>
    </cfRule>
    <cfRule type="expression" dxfId="743" priority="64">
      <formula>#REF!="投資"</formula>
    </cfRule>
    <cfRule type="expression" dxfId="742" priority="65">
      <formula>#REF!="不明"</formula>
    </cfRule>
  </conditionalFormatting>
  <conditionalFormatting sqref="L23">
    <cfRule type="expression" dxfId="741" priority="60">
      <formula>#REF!="浪費"</formula>
    </cfRule>
    <cfRule type="expression" dxfId="740" priority="61">
      <formula>#REF!="投資"</formula>
    </cfRule>
    <cfRule type="expression" dxfId="739" priority="62">
      <formula>#REF!="不明"</formula>
    </cfRule>
  </conditionalFormatting>
  <conditionalFormatting sqref="K23">
    <cfRule type="expression" dxfId="738" priority="57">
      <formula>#REF!="浪費"</formula>
    </cfRule>
    <cfRule type="expression" dxfId="737" priority="58">
      <formula>#REF!="投資"</formula>
    </cfRule>
    <cfRule type="expression" dxfId="736" priority="59">
      <formula>#REF!="不明"</formula>
    </cfRule>
  </conditionalFormatting>
  <conditionalFormatting sqref="L25">
    <cfRule type="expression" dxfId="735" priority="54">
      <formula>#REF!="浪費"</formula>
    </cfRule>
    <cfRule type="expression" dxfId="734" priority="55">
      <formula>#REF!="投資"</formula>
    </cfRule>
    <cfRule type="expression" dxfId="733" priority="56">
      <formula>#REF!="不明"</formula>
    </cfRule>
  </conditionalFormatting>
  <conditionalFormatting sqref="K25">
    <cfRule type="expression" dxfId="732" priority="51">
      <formula>#REF!="浪費"</formula>
    </cfRule>
    <cfRule type="expression" dxfId="731" priority="52">
      <formula>#REF!="投資"</formula>
    </cfRule>
    <cfRule type="expression" dxfId="730" priority="53">
      <formula>#REF!="不明"</formula>
    </cfRule>
  </conditionalFormatting>
  <conditionalFormatting sqref="L27">
    <cfRule type="expression" dxfId="729" priority="48">
      <formula>#REF!="浪費"</formula>
    </cfRule>
    <cfRule type="expression" dxfId="728" priority="49">
      <formula>#REF!="投資"</formula>
    </cfRule>
    <cfRule type="expression" dxfId="727" priority="50">
      <formula>#REF!="不明"</formula>
    </cfRule>
  </conditionalFormatting>
  <conditionalFormatting sqref="K27">
    <cfRule type="expression" dxfId="726" priority="45">
      <formula>#REF!="浪費"</formula>
    </cfRule>
    <cfRule type="expression" dxfId="725" priority="46">
      <formula>#REF!="投資"</formula>
    </cfRule>
    <cfRule type="expression" dxfId="724" priority="47">
      <formula>#REF!="不明"</formula>
    </cfRule>
  </conditionalFormatting>
  <conditionalFormatting sqref="L29">
    <cfRule type="expression" dxfId="723" priority="42">
      <formula>#REF!="浪費"</formula>
    </cfRule>
    <cfRule type="expression" dxfId="722" priority="43">
      <formula>#REF!="投資"</formula>
    </cfRule>
    <cfRule type="expression" dxfId="721" priority="44">
      <formula>#REF!="不明"</formula>
    </cfRule>
  </conditionalFormatting>
  <conditionalFormatting sqref="K29">
    <cfRule type="expression" dxfId="720" priority="39">
      <formula>#REF!="浪費"</formula>
    </cfRule>
    <cfRule type="expression" dxfId="719" priority="40">
      <formula>#REF!="投資"</formula>
    </cfRule>
    <cfRule type="expression" dxfId="718" priority="41">
      <formula>#REF!="不明"</formula>
    </cfRule>
  </conditionalFormatting>
  <conditionalFormatting sqref="L37 L39 L41 L43 L45">
    <cfRule type="expression" dxfId="717" priority="36">
      <formula>#REF!="浪費"</formula>
    </cfRule>
    <cfRule type="expression" dxfId="716" priority="37">
      <formula>#REF!="投資"</formula>
    </cfRule>
    <cfRule type="expression" dxfId="715" priority="38">
      <formula>#REF!="不明"</formula>
    </cfRule>
  </conditionalFormatting>
  <conditionalFormatting sqref="K36:K37 K39 K41 K43 K45 S36 AA36">
    <cfRule type="expression" dxfId="714" priority="33">
      <formula>#REF!="浪費"</formula>
    </cfRule>
    <cfRule type="expression" dxfId="713" priority="34">
      <formula>#REF!="投資"</formula>
    </cfRule>
    <cfRule type="expression" dxfId="712" priority="35">
      <formula>#REF!="不明"</formula>
    </cfRule>
  </conditionalFormatting>
  <conditionalFormatting sqref="L38">
    <cfRule type="expression" dxfId="711" priority="30">
      <formula>#REF!="浪費"</formula>
    </cfRule>
    <cfRule type="expression" dxfId="710" priority="31">
      <formula>#REF!="投資"</formula>
    </cfRule>
    <cfRule type="expression" dxfId="709" priority="32">
      <formula>#REF!="不明"</formula>
    </cfRule>
  </conditionalFormatting>
  <conditionalFormatting sqref="K38">
    <cfRule type="expression" dxfId="708" priority="27">
      <formula>#REF!="浪費"</formula>
    </cfRule>
    <cfRule type="expression" dxfId="707" priority="28">
      <formula>#REF!="投資"</formula>
    </cfRule>
    <cfRule type="expression" dxfId="706" priority="29">
      <formula>#REF!="不明"</formula>
    </cfRule>
  </conditionalFormatting>
  <conditionalFormatting sqref="L40">
    <cfRule type="expression" dxfId="705" priority="24">
      <formula>#REF!="浪費"</formula>
    </cfRule>
    <cfRule type="expression" dxfId="704" priority="25">
      <formula>#REF!="投資"</formula>
    </cfRule>
    <cfRule type="expression" dxfId="703" priority="26">
      <formula>#REF!="不明"</formula>
    </cfRule>
  </conditionalFormatting>
  <conditionalFormatting sqref="K40">
    <cfRule type="expression" dxfId="702" priority="21">
      <formula>#REF!="浪費"</formula>
    </cfRule>
    <cfRule type="expression" dxfId="701" priority="22">
      <formula>#REF!="投資"</formula>
    </cfRule>
    <cfRule type="expression" dxfId="700" priority="23">
      <formula>#REF!="不明"</formula>
    </cfRule>
  </conditionalFormatting>
  <conditionalFormatting sqref="L42">
    <cfRule type="expression" dxfId="699" priority="18">
      <formula>#REF!="浪費"</formula>
    </cfRule>
    <cfRule type="expression" dxfId="698" priority="19">
      <formula>#REF!="投資"</formula>
    </cfRule>
    <cfRule type="expression" dxfId="697" priority="20">
      <formula>#REF!="不明"</formula>
    </cfRule>
  </conditionalFormatting>
  <conditionalFormatting sqref="K42">
    <cfRule type="expression" dxfId="696" priority="15">
      <formula>#REF!="浪費"</formula>
    </cfRule>
    <cfRule type="expression" dxfId="695" priority="16">
      <formula>#REF!="投資"</formula>
    </cfRule>
    <cfRule type="expression" dxfId="694" priority="17">
      <formula>#REF!="不明"</formula>
    </cfRule>
  </conditionalFormatting>
  <conditionalFormatting sqref="L44">
    <cfRule type="expression" dxfId="693" priority="12">
      <formula>#REF!="浪費"</formula>
    </cfRule>
    <cfRule type="expression" dxfId="692" priority="13">
      <formula>#REF!="投資"</formula>
    </cfRule>
    <cfRule type="expression" dxfId="691" priority="14">
      <formula>#REF!="不明"</formula>
    </cfRule>
  </conditionalFormatting>
  <conditionalFormatting sqref="K44">
    <cfRule type="expression" dxfId="690" priority="9">
      <formula>#REF!="浪費"</formula>
    </cfRule>
    <cfRule type="expression" dxfId="689" priority="10">
      <formula>#REF!="投資"</formula>
    </cfRule>
    <cfRule type="expression" dxfId="688" priority="11">
      <formula>#REF!="不明"</formula>
    </cfRule>
  </conditionalFormatting>
  <conditionalFormatting sqref="L46">
    <cfRule type="expression" dxfId="687" priority="6">
      <formula>#REF!="浪費"</formula>
    </cfRule>
    <cfRule type="expression" dxfId="686" priority="7">
      <formula>#REF!="投資"</formula>
    </cfRule>
    <cfRule type="expression" dxfId="685" priority="8">
      <formula>#REF!="不明"</formula>
    </cfRule>
  </conditionalFormatting>
  <conditionalFormatting sqref="K46">
    <cfRule type="expression" dxfId="684" priority="3">
      <formula>#REF!="浪費"</formula>
    </cfRule>
    <cfRule type="expression" dxfId="683" priority="4">
      <formula>#REF!="投資"</formula>
    </cfRule>
    <cfRule type="expression" dxfId="682" priority="5">
      <formula>#REF!="不明"</formula>
    </cfRule>
  </conditionalFormatting>
  <conditionalFormatting sqref="D31">
    <cfRule type="cellIs" dxfId="681" priority="2" operator="equal">
      <formula>0</formula>
    </cfRule>
  </conditionalFormatting>
  <conditionalFormatting sqref="D31:AI31">
    <cfRule type="cellIs" dxfId="680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D354-BBDF-4F2E-BA9C-F3E19E069A08}">
  <sheetPr codeName="Sheet22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12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特別費!N18</f>
        <v>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30500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7000</v>
      </c>
      <c r="Q9" s="180">
        <f>D16-SUM(G16,I16,K16,Q5)</f>
        <v>85000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405400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30000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-25400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380000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110400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7000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30500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>
        <v>2000</v>
      </c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7000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>
        <v>30000</v>
      </c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30000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 t="s">
        <v>151</v>
      </c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7000</v>
      </c>
      <c r="I31" s="136">
        <f t="shared" si="2"/>
        <v>30500</v>
      </c>
      <c r="J31" s="136">
        <f t="shared" si="2"/>
        <v>2000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3000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110400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679" priority="66">
      <formula>#REF!="浪費"</formula>
    </cfRule>
    <cfRule type="expression" dxfId="678" priority="67">
      <formula>#REF!="投資"</formula>
    </cfRule>
    <cfRule type="expression" dxfId="677" priority="68">
      <formula>#REF!="不明"</formula>
    </cfRule>
  </conditionalFormatting>
  <conditionalFormatting sqref="K17:K18 K20:K22 K47:K153 K24 K26 K28 K30 K33">
    <cfRule type="expression" dxfId="676" priority="63">
      <formula>#REF!="浪費"</formula>
    </cfRule>
    <cfRule type="expression" dxfId="675" priority="64">
      <formula>#REF!="投資"</formula>
    </cfRule>
    <cfRule type="expression" dxfId="674" priority="65">
      <formula>#REF!="不明"</formula>
    </cfRule>
  </conditionalFormatting>
  <conditionalFormatting sqref="L23">
    <cfRule type="expression" dxfId="673" priority="60">
      <formula>#REF!="浪費"</formula>
    </cfRule>
    <cfRule type="expression" dxfId="672" priority="61">
      <formula>#REF!="投資"</formula>
    </cfRule>
    <cfRule type="expression" dxfId="671" priority="62">
      <formula>#REF!="不明"</formula>
    </cfRule>
  </conditionalFormatting>
  <conditionalFormatting sqref="K23">
    <cfRule type="expression" dxfId="670" priority="57">
      <formula>#REF!="浪費"</formula>
    </cfRule>
    <cfRule type="expression" dxfId="669" priority="58">
      <formula>#REF!="投資"</formula>
    </cfRule>
    <cfRule type="expression" dxfId="668" priority="59">
      <formula>#REF!="不明"</formula>
    </cfRule>
  </conditionalFormatting>
  <conditionalFormatting sqref="L25">
    <cfRule type="expression" dxfId="667" priority="54">
      <formula>#REF!="浪費"</formula>
    </cfRule>
    <cfRule type="expression" dxfId="666" priority="55">
      <formula>#REF!="投資"</formula>
    </cfRule>
    <cfRule type="expression" dxfId="665" priority="56">
      <formula>#REF!="不明"</formula>
    </cfRule>
  </conditionalFormatting>
  <conditionalFormatting sqref="K25">
    <cfRule type="expression" dxfId="664" priority="51">
      <formula>#REF!="浪費"</formula>
    </cfRule>
    <cfRule type="expression" dxfId="663" priority="52">
      <formula>#REF!="投資"</formula>
    </cfRule>
    <cfRule type="expression" dxfId="662" priority="53">
      <formula>#REF!="不明"</formula>
    </cfRule>
  </conditionalFormatting>
  <conditionalFormatting sqref="L27">
    <cfRule type="expression" dxfId="661" priority="48">
      <formula>#REF!="浪費"</formula>
    </cfRule>
    <cfRule type="expression" dxfId="660" priority="49">
      <formula>#REF!="投資"</formula>
    </cfRule>
    <cfRule type="expression" dxfId="659" priority="50">
      <formula>#REF!="不明"</formula>
    </cfRule>
  </conditionalFormatting>
  <conditionalFormatting sqref="K27">
    <cfRule type="expression" dxfId="658" priority="45">
      <formula>#REF!="浪費"</formula>
    </cfRule>
    <cfRule type="expression" dxfId="657" priority="46">
      <formula>#REF!="投資"</formula>
    </cfRule>
    <cfRule type="expression" dxfId="656" priority="47">
      <formula>#REF!="不明"</formula>
    </cfRule>
  </conditionalFormatting>
  <conditionalFormatting sqref="L29">
    <cfRule type="expression" dxfId="655" priority="42">
      <formula>#REF!="浪費"</formula>
    </cfRule>
    <cfRule type="expression" dxfId="654" priority="43">
      <formula>#REF!="投資"</formula>
    </cfRule>
    <cfRule type="expression" dxfId="653" priority="44">
      <formula>#REF!="不明"</formula>
    </cfRule>
  </conditionalFormatting>
  <conditionalFormatting sqref="K29">
    <cfRule type="expression" dxfId="652" priority="39">
      <formula>#REF!="浪費"</formula>
    </cfRule>
    <cfRule type="expression" dxfId="651" priority="40">
      <formula>#REF!="投資"</formula>
    </cfRule>
    <cfRule type="expression" dxfId="650" priority="41">
      <formula>#REF!="不明"</formula>
    </cfRule>
  </conditionalFormatting>
  <conditionalFormatting sqref="L37 L39 L41 L43 L45">
    <cfRule type="expression" dxfId="649" priority="36">
      <formula>#REF!="浪費"</formula>
    </cfRule>
    <cfRule type="expression" dxfId="648" priority="37">
      <formula>#REF!="投資"</formula>
    </cfRule>
    <cfRule type="expression" dxfId="647" priority="38">
      <formula>#REF!="不明"</formula>
    </cfRule>
  </conditionalFormatting>
  <conditionalFormatting sqref="K36:K37 K39 K41 K43 K45 S36 AA36">
    <cfRule type="expression" dxfId="646" priority="33">
      <formula>#REF!="浪費"</formula>
    </cfRule>
    <cfRule type="expression" dxfId="645" priority="34">
      <formula>#REF!="投資"</formula>
    </cfRule>
    <cfRule type="expression" dxfId="644" priority="35">
      <formula>#REF!="不明"</formula>
    </cfRule>
  </conditionalFormatting>
  <conditionalFormatting sqref="L38">
    <cfRule type="expression" dxfId="643" priority="30">
      <formula>#REF!="浪費"</formula>
    </cfRule>
    <cfRule type="expression" dxfId="642" priority="31">
      <formula>#REF!="投資"</formula>
    </cfRule>
    <cfRule type="expression" dxfId="641" priority="32">
      <formula>#REF!="不明"</formula>
    </cfRule>
  </conditionalFormatting>
  <conditionalFormatting sqref="K38">
    <cfRule type="expression" dxfId="640" priority="27">
      <formula>#REF!="浪費"</formula>
    </cfRule>
    <cfRule type="expression" dxfId="639" priority="28">
      <formula>#REF!="投資"</formula>
    </cfRule>
    <cfRule type="expression" dxfId="638" priority="29">
      <formula>#REF!="不明"</formula>
    </cfRule>
  </conditionalFormatting>
  <conditionalFormatting sqref="L40">
    <cfRule type="expression" dxfId="637" priority="24">
      <formula>#REF!="浪費"</formula>
    </cfRule>
    <cfRule type="expression" dxfId="636" priority="25">
      <formula>#REF!="投資"</formula>
    </cfRule>
    <cfRule type="expression" dxfId="635" priority="26">
      <formula>#REF!="不明"</formula>
    </cfRule>
  </conditionalFormatting>
  <conditionalFormatting sqref="K40">
    <cfRule type="expression" dxfId="634" priority="21">
      <formula>#REF!="浪費"</formula>
    </cfRule>
    <cfRule type="expression" dxfId="633" priority="22">
      <formula>#REF!="投資"</formula>
    </cfRule>
    <cfRule type="expression" dxfId="632" priority="23">
      <formula>#REF!="不明"</formula>
    </cfRule>
  </conditionalFormatting>
  <conditionalFormatting sqref="L42">
    <cfRule type="expression" dxfId="631" priority="18">
      <formula>#REF!="浪費"</formula>
    </cfRule>
    <cfRule type="expression" dxfId="630" priority="19">
      <formula>#REF!="投資"</formula>
    </cfRule>
    <cfRule type="expression" dxfId="629" priority="20">
      <formula>#REF!="不明"</formula>
    </cfRule>
  </conditionalFormatting>
  <conditionalFormatting sqref="K42">
    <cfRule type="expression" dxfId="628" priority="15">
      <formula>#REF!="浪費"</formula>
    </cfRule>
    <cfRule type="expression" dxfId="627" priority="16">
      <formula>#REF!="投資"</formula>
    </cfRule>
    <cfRule type="expression" dxfId="626" priority="17">
      <formula>#REF!="不明"</formula>
    </cfRule>
  </conditionalFormatting>
  <conditionalFormatting sqref="L44">
    <cfRule type="expression" dxfId="625" priority="12">
      <formula>#REF!="浪費"</formula>
    </cfRule>
    <cfRule type="expression" dxfId="624" priority="13">
      <formula>#REF!="投資"</formula>
    </cfRule>
    <cfRule type="expression" dxfId="623" priority="14">
      <formula>#REF!="不明"</formula>
    </cfRule>
  </conditionalFormatting>
  <conditionalFormatting sqref="K44">
    <cfRule type="expression" dxfId="622" priority="9">
      <formula>#REF!="浪費"</formula>
    </cfRule>
    <cfRule type="expression" dxfId="621" priority="10">
      <formula>#REF!="投資"</formula>
    </cfRule>
    <cfRule type="expression" dxfId="620" priority="11">
      <formula>#REF!="不明"</formula>
    </cfRule>
  </conditionalFormatting>
  <conditionalFormatting sqref="L46">
    <cfRule type="expression" dxfId="619" priority="6">
      <formula>#REF!="浪費"</formula>
    </cfRule>
    <cfRule type="expression" dxfId="618" priority="7">
      <formula>#REF!="投資"</formula>
    </cfRule>
    <cfRule type="expression" dxfId="617" priority="8">
      <formula>#REF!="不明"</formula>
    </cfRule>
  </conditionalFormatting>
  <conditionalFormatting sqref="K46">
    <cfRule type="expression" dxfId="616" priority="3">
      <formula>#REF!="浪費"</formula>
    </cfRule>
    <cfRule type="expression" dxfId="615" priority="4">
      <formula>#REF!="投資"</formula>
    </cfRule>
    <cfRule type="expression" dxfId="614" priority="5">
      <formula>#REF!="不明"</formula>
    </cfRule>
  </conditionalFormatting>
  <conditionalFormatting sqref="D31">
    <cfRule type="cellIs" dxfId="613" priority="2" operator="equal">
      <formula>0</formula>
    </cfRule>
  </conditionalFormatting>
  <conditionalFormatting sqref="D31:AI31">
    <cfRule type="cellIs" dxfId="612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94CF-EF13-4E9B-B324-3D5C356EE205}">
  <sheetPr codeName="Sheet23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2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特別費!N24</f>
        <v>30000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13000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>
        <v>20000</v>
      </c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75000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4000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403400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-3400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400000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78400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>
        <v>5000</v>
      </c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13000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8"/>
      <c r="N25" s="138"/>
      <c r="O25" s="138">
        <v>2000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4000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0</v>
      </c>
      <c r="M31" s="136">
        <f t="shared" si="2"/>
        <v>1200</v>
      </c>
      <c r="N31" s="136">
        <f t="shared" si="2"/>
        <v>5000</v>
      </c>
      <c r="O31" s="136">
        <f t="shared" si="2"/>
        <v>7000</v>
      </c>
      <c r="P31" s="136">
        <f t="shared" si="2"/>
        <v>5000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78400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611" priority="66">
      <formula>#REF!="浪費"</formula>
    </cfRule>
    <cfRule type="expression" dxfId="610" priority="67">
      <formula>#REF!="投資"</formula>
    </cfRule>
    <cfRule type="expression" dxfId="609" priority="68">
      <formula>#REF!="不明"</formula>
    </cfRule>
  </conditionalFormatting>
  <conditionalFormatting sqref="K17:K18 K20:K22 K47:K153 K24 K26 K28 K30 K33">
    <cfRule type="expression" dxfId="608" priority="63">
      <formula>#REF!="浪費"</formula>
    </cfRule>
    <cfRule type="expression" dxfId="607" priority="64">
      <formula>#REF!="投資"</formula>
    </cfRule>
    <cfRule type="expression" dxfId="606" priority="65">
      <formula>#REF!="不明"</formula>
    </cfRule>
  </conditionalFormatting>
  <conditionalFormatting sqref="L23">
    <cfRule type="expression" dxfId="605" priority="60">
      <formula>#REF!="浪費"</formula>
    </cfRule>
    <cfRule type="expression" dxfId="604" priority="61">
      <formula>#REF!="投資"</formula>
    </cfRule>
    <cfRule type="expression" dxfId="603" priority="62">
      <formula>#REF!="不明"</formula>
    </cfRule>
  </conditionalFormatting>
  <conditionalFormatting sqref="K23">
    <cfRule type="expression" dxfId="602" priority="57">
      <formula>#REF!="浪費"</formula>
    </cfRule>
    <cfRule type="expression" dxfId="601" priority="58">
      <formula>#REF!="投資"</formula>
    </cfRule>
    <cfRule type="expression" dxfId="600" priority="59">
      <formula>#REF!="不明"</formula>
    </cfRule>
  </conditionalFormatting>
  <conditionalFormatting sqref="L25">
    <cfRule type="expression" dxfId="599" priority="54">
      <formula>#REF!="浪費"</formula>
    </cfRule>
    <cfRule type="expression" dxfId="598" priority="55">
      <formula>#REF!="投資"</formula>
    </cfRule>
    <cfRule type="expression" dxfId="597" priority="56">
      <formula>#REF!="不明"</formula>
    </cfRule>
  </conditionalFormatting>
  <conditionalFormatting sqref="K25">
    <cfRule type="expression" dxfId="596" priority="51">
      <formula>#REF!="浪費"</formula>
    </cfRule>
    <cfRule type="expression" dxfId="595" priority="52">
      <formula>#REF!="投資"</formula>
    </cfRule>
    <cfRule type="expression" dxfId="594" priority="53">
      <formula>#REF!="不明"</formula>
    </cfRule>
  </conditionalFormatting>
  <conditionalFormatting sqref="L27">
    <cfRule type="expression" dxfId="593" priority="48">
      <formula>#REF!="浪費"</formula>
    </cfRule>
    <cfRule type="expression" dxfId="592" priority="49">
      <formula>#REF!="投資"</formula>
    </cfRule>
    <cfRule type="expression" dxfId="591" priority="50">
      <formula>#REF!="不明"</formula>
    </cfRule>
  </conditionalFormatting>
  <conditionalFormatting sqref="K27">
    <cfRule type="expression" dxfId="590" priority="45">
      <formula>#REF!="浪費"</formula>
    </cfRule>
    <cfRule type="expression" dxfId="589" priority="46">
      <formula>#REF!="投資"</formula>
    </cfRule>
    <cfRule type="expression" dxfId="588" priority="47">
      <formula>#REF!="不明"</formula>
    </cfRule>
  </conditionalFormatting>
  <conditionalFormatting sqref="L29">
    <cfRule type="expression" dxfId="587" priority="42">
      <formula>#REF!="浪費"</formula>
    </cfRule>
    <cfRule type="expression" dxfId="586" priority="43">
      <formula>#REF!="投資"</formula>
    </cfRule>
    <cfRule type="expression" dxfId="585" priority="44">
      <formula>#REF!="不明"</formula>
    </cfRule>
  </conditionalFormatting>
  <conditionalFormatting sqref="K29">
    <cfRule type="expression" dxfId="584" priority="39">
      <formula>#REF!="浪費"</formula>
    </cfRule>
    <cfRule type="expression" dxfId="583" priority="40">
      <formula>#REF!="投資"</formula>
    </cfRule>
    <cfRule type="expression" dxfId="582" priority="41">
      <formula>#REF!="不明"</formula>
    </cfRule>
  </conditionalFormatting>
  <conditionalFormatting sqref="L37 L39 L41 L43 L45">
    <cfRule type="expression" dxfId="581" priority="36">
      <formula>#REF!="浪費"</formula>
    </cfRule>
    <cfRule type="expression" dxfId="580" priority="37">
      <formula>#REF!="投資"</formula>
    </cfRule>
    <cfRule type="expression" dxfId="579" priority="38">
      <formula>#REF!="不明"</formula>
    </cfRule>
  </conditionalFormatting>
  <conditionalFormatting sqref="K36:K37 K39 K41 K43 K45 S36 AA36">
    <cfRule type="expression" dxfId="578" priority="33">
      <formula>#REF!="浪費"</formula>
    </cfRule>
    <cfRule type="expression" dxfId="577" priority="34">
      <formula>#REF!="投資"</formula>
    </cfRule>
    <cfRule type="expression" dxfId="576" priority="35">
      <formula>#REF!="不明"</formula>
    </cfRule>
  </conditionalFormatting>
  <conditionalFormatting sqref="L38">
    <cfRule type="expression" dxfId="575" priority="30">
      <formula>#REF!="浪費"</formula>
    </cfRule>
    <cfRule type="expression" dxfId="574" priority="31">
      <formula>#REF!="投資"</formula>
    </cfRule>
    <cfRule type="expression" dxfId="573" priority="32">
      <formula>#REF!="不明"</formula>
    </cfRule>
  </conditionalFormatting>
  <conditionalFormatting sqref="K38">
    <cfRule type="expression" dxfId="572" priority="27">
      <formula>#REF!="浪費"</formula>
    </cfRule>
    <cfRule type="expression" dxfId="571" priority="28">
      <formula>#REF!="投資"</formula>
    </cfRule>
    <cfRule type="expression" dxfId="570" priority="29">
      <formula>#REF!="不明"</formula>
    </cfRule>
  </conditionalFormatting>
  <conditionalFormatting sqref="L40">
    <cfRule type="expression" dxfId="569" priority="24">
      <formula>#REF!="浪費"</formula>
    </cfRule>
    <cfRule type="expression" dxfId="568" priority="25">
      <formula>#REF!="投資"</formula>
    </cfRule>
    <cfRule type="expression" dxfId="567" priority="26">
      <formula>#REF!="不明"</formula>
    </cfRule>
  </conditionalFormatting>
  <conditionalFormatting sqref="K40">
    <cfRule type="expression" dxfId="566" priority="21">
      <formula>#REF!="浪費"</formula>
    </cfRule>
    <cfRule type="expression" dxfId="565" priority="22">
      <formula>#REF!="投資"</formula>
    </cfRule>
    <cfRule type="expression" dxfId="564" priority="23">
      <formula>#REF!="不明"</formula>
    </cfRule>
  </conditionalFormatting>
  <conditionalFormatting sqref="L42">
    <cfRule type="expression" dxfId="563" priority="18">
      <formula>#REF!="浪費"</formula>
    </cfRule>
    <cfRule type="expression" dxfId="562" priority="19">
      <formula>#REF!="投資"</formula>
    </cfRule>
    <cfRule type="expression" dxfId="561" priority="20">
      <formula>#REF!="不明"</formula>
    </cfRule>
  </conditionalFormatting>
  <conditionalFormatting sqref="K42">
    <cfRule type="expression" dxfId="560" priority="15">
      <formula>#REF!="浪費"</formula>
    </cfRule>
    <cfRule type="expression" dxfId="559" priority="16">
      <formula>#REF!="投資"</formula>
    </cfRule>
    <cfRule type="expression" dxfId="558" priority="17">
      <formula>#REF!="不明"</formula>
    </cfRule>
  </conditionalFormatting>
  <conditionalFormatting sqref="L44">
    <cfRule type="expression" dxfId="557" priority="12">
      <formula>#REF!="浪費"</formula>
    </cfRule>
    <cfRule type="expression" dxfId="556" priority="13">
      <formula>#REF!="投資"</formula>
    </cfRule>
    <cfRule type="expression" dxfId="555" priority="14">
      <formula>#REF!="不明"</formula>
    </cfRule>
  </conditionalFormatting>
  <conditionalFormatting sqref="K44">
    <cfRule type="expression" dxfId="554" priority="9">
      <formula>#REF!="浪費"</formula>
    </cfRule>
    <cfRule type="expression" dxfId="553" priority="10">
      <formula>#REF!="投資"</formula>
    </cfRule>
    <cfRule type="expression" dxfId="552" priority="11">
      <formula>#REF!="不明"</formula>
    </cfRule>
  </conditionalFormatting>
  <conditionalFormatting sqref="L46">
    <cfRule type="expression" dxfId="551" priority="6">
      <formula>#REF!="浪費"</formula>
    </cfRule>
    <cfRule type="expression" dxfId="550" priority="7">
      <formula>#REF!="投資"</formula>
    </cfRule>
    <cfRule type="expression" dxfId="549" priority="8">
      <formula>#REF!="不明"</formula>
    </cfRule>
  </conditionalFormatting>
  <conditionalFormatting sqref="K46">
    <cfRule type="expression" dxfId="548" priority="3">
      <formula>#REF!="浪費"</formula>
    </cfRule>
    <cfRule type="expression" dxfId="547" priority="4">
      <formula>#REF!="投資"</formula>
    </cfRule>
    <cfRule type="expression" dxfId="546" priority="5">
      <formula>#REF!="不明"</formula>
    </cfRule>
  </conditionalFormatting>
  <conditionalFormatting sqref="D31">
    <cfRule type="cellIs" dxfId="545" priority="2" operator="equal">
      <formula>0</formula>
    </cfRule>
  </conditionalFormatting>
  <conditionalFormatting sqref="D31:AI31">
    <cfRule type="cellIs" dxfId="544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B8A4-7A0D-45EC-B149-D988FA41F77D}">
  <sheetPr codeName="Sheet24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13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特別費!N30</f>
        <v>5000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80000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376400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3600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380000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76400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76400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543" priority="66">
      <formula>#REF!="浪費"</formula>
    </cfRule>
    <cfRule type="expression" dxfId="542" priority="67">
      <formula>#REF!="投資"</formula>
    </cfRule>
    <cfRule type="expression" dxfId="541" priority="68">
      <formula>#REF!="不明"</formula>
    </cfRule>
  </conditionalFormatting>
  <conditionalFormatting sqref="K17:K18 K20:K22 K47:K153 K24 K26 K28 K30 K33">
    <cfRule type="expression" dxfId="540" priority="63">
      <formula>#REF!="浪費"</formula>
    </cfRule>
    <cfRule type="expression" dxfId="539" priority="64">
      <formula>#REF!="投資"</formula>
    </cfRule>
    <cfRule type="expression" dxfId="538" priority="65">
      <formula>#REF!="不明"</formula>
    </cfRule>
  </conditionalFormatting>
  <conditionalFormatting sqref="L23">
    <cfRule type="expression" dxfId="537" priority="60">
      <formula>#REF!="浪費"</formula>
    </cfRule>
    <cfRule type="expression" dxfId="536" priority="61">
      <formula>#REF!="投資"</formula>
    </cfRule>
    <cfRule type="expression" dxfId="535" priority="62">
      <formula>#REF!="不明"</formula>
    </cfRule>
  </conditionalFormatting>
  <conditionalFormatting sqref="K23">
    <cfRule type="expression" dxfId="534" priority="57">
      <formula>#REF!="浪費"</formula>
    </cfRule>
    <cfRule type="expression" dxfId="533" priority="58">
      <formula>#REF!="投資"</formula>
    </cfRule>
    <cfRule type="expression" dxfId="532" priority="59">
      <formula>#REF!="不明"</formula>
    </cfRule>
  </conditionalFormatting>
  <conditionalFormatting sqref="L25">
    <cfRule type="expression" dxfId="531" priority="54">
      <formula>#REF!="浪費"</formula>
    </cfRule>
    <cfRule type="expression" dxfId="530" priority="55">
      <formula>#REF!="投資"</formula>
    </cfRule>
    <cfRule type="expression" dxfId="529" priority="56">
      <formula>#REF!="不明"</formula>
    </cfRule>
  </conditionalFormatting>
  <conditionalFormatting sqref="K25">
    <cfRule type="expression" dxfId="528" priority="51">
      <formula>#REF!="浪費"</formula>
    </cfRule>
    <cfRule type="expression" dxfId="527" priority="52">
      <formula>#REF!="投資"</formula>
    </cfRule>
    <cfRule type="expression" dxfId="526" priority="53">
      <formula>#REF!="不明"</formula>
    </cfRule>
  </conditionalFormatting>
  <conditionalFormatting sqref="L27">
    <cfRule type="expression" dxfId="525" priority="48">
      <formula>#REF!="浪費"</formula>
    </cfRule>
    <cfRule type="expression" dxfId="524" priority="49">
      <formula>#REF!="投資"</formula>
    </cfRule>
    <cfRule type="expression" dxfId="523" priority="50">
      <formula>#REF!="不明"</formula>
    </cfRule>
  </conditionalFormatting>
  <conditionalFormatting sqref="K27">
    <cfRule type="expression" dxfId="522" priority="45">
      <formula>#REF!="浪費"</formula>
    </cfRule>
    <cfRule type="expression" dxfId="521" priority="46">
      <formula>#REF!="投資"</formula>
    </cfRule>
    <cfRule type="expression" dxfId="520" priority="47">
      <formula>#REF!="不明"</formula>
    </cfRule>
  </conditionalFormatting>
  <conditionalFormatting sqref="L29">
    <cfRule type="expression" dxfId="519" priority="42">
      <formula>#REF!="浪費"</formula>
    </cfRule>
    <cfRule type="expression" dxfId="518" priority="43">
      <formula>#REF!="投資"</formula>
    </cfRule>
    <cfRule type="expression" dxfId="517" priority="44">
      <formula>#REF!="不明"</formula>
    </cfRule>
  </conditionalFormatting>
  <conditionalFormatting sqref="K29">
    <cfRule type="expression" dxfId="516" priority="39">
      <formula>#REF!="浪費"</formula>
    </cfRule>
    <cfRule type="expression" dxfId="515" priority="40">
      <formula>#REF!="投資"</formula>
    </cfRule>
    <cfRule type="expression" dxfId="514" priority="41">
      <formula>#REF!="不明"</formula>
    </cfRule>
  </conditionalFormatting>
  <conditionalFormatting sqref="L37 L39 L41 L43 L45">
    <cfRule type="expression" dxfId="513" priority="36">
      <formula>#REF!="浪費"</formula>
    </cfRule>
    <cfRule type="expression" dxfId="512" priority="37">
      <formula>#REF!="投資"</formula>
    </cfRule>
    <cfRule type="expression" dxfId="511" priority="38">
      <formula>#REF!="不明"</formula>
    </cfRule>
  </conditionalFormatting>
  <conditionalFormatting sqref="K36:K37 K39 K41 K43 K45 S36 AA36">
    <cfRule type="expression" dxfId="510" priority="33">
      <formula>#REF!="浪費"</formula>
    </cfRule>
    <cfRule type="expression" dxfId="509" priority="34">
      <formula>#REF!="投資"</formula>
    </cfRule>
    <cfRule type="expression" dxfId="508" priority="35">
      <formula>#REF!="不明"</formula>
    </cfRule>
  </conditionalFormatting>
  <conditionalFormatting sqref="L38">
    <cfRule type="expression" dxfId="507" priority="30">
      <formula>#REF!="浪費"</formula>
    </cfRule>
    <cfRule type="expression" dxfId="506" priority="31">
      <formula>#REF!="投資"</formula>
    </cfRule>
    <cfRule type="expression" dxfId="505" priority="32">
      <formula>#REF!="不明"</formula>
    </cfRule>
  </conditionalFormatting>
  <conditionalFormatting sqref="K38">
    <cfRule type="expression" dxfId="504" priority="27">
      <formula>#REF!="浪費"</formula>
    </cfRule>
    <cfRule type="expression" dxfId="503" priority="28">
      <formula>#REF!="投資"</formula>
    </cfRule>
    <cfRule type="expression" dxfId="502" priority="29">
      <formula>#REF!="不明"</formula>
    </cfRule>
  </conditionalFormatting>
  <conditionalFormatting sqref="L40">
    <cfRule type="expression" dxfId="501" priority="24">
      <formula>#REF!="浪費"</formula>
    </cfRule>
    <cfRule type="expression" dxfId="500" priority="25">
      <formula>#REF!="投資"</formula>
    </cfRule>
    <cfRule type="expression" dxfId="499" priority="26">
      <formula>#REF!="不明"</formula>
    </cfRule>
  </conditionalFormatting>
  <conditionalFormatting sqref="K40">
    <cfRule type="expression" dxfId="498" priority="21">
      <formula>#REF!="浪費"</formula>
    </cfRule>
    <cfRule type="expression" dxfId="497" priority="22">
      <formula>#REF!="投資"</formula>
    </cfRule>
    <cfRule type="expression" dxfId="496" priority="23">
      <formula>#REF!="不明"</formula>
    </cfRule>
  </conditionalFormatting>
  <conditionalFormatting sqref="L42">
    <cfRule type="expression" dxfId="495" priority="18">
      <formula>#REF!="浪費"</formula>
    </cfRule>
    <cfRule type="expression" dxfId="494" priority="19">
      <formula>#REF!="投資"</formula>
    </cfRule>
    <cfRule type="expression" dxfId="493" priority="20">
      <formula>#REF!="不明"</formula>
    </cfRule>
  </conditionalFormatting>
  <conditionalFormatting sqref="K42">
    <cfRule type="expression" dxfId="492" priority="15">
      <formula>#REF!="浪費"</formula>
    </cfRule>
    <cfRule type="expression" dxfId="491" priority="16">
      <formula>#REF!="投資"</formula>
    </cfRule>
    <cfRule type="expression" dxfId="490" priority="17">
      <formula>#REF!="不明"</formula>
    </cfRule>
  </conditionalFormatting>
  <conditionalFormatting sqref="L44">
    <cfRule type="expression" dxfId="489" priority="12">
      <formula>#REF!="浪費"</formula>
    </cfRule>
    <cfRule type="expression" dxfId="488" priority="13">
      <formula>#REF!="投資"</formula>
    </cfRule>
    <cfRule type="expression" dxfId="487" priority="14">
      <formula>#REF!="不明"</formula>
    </cfRule>
  </conditionalFormatting>
  <conditionalFormatting sqref="K44">
    <cfRule type="expression" dxfId="486" priority="9">
      <formula>#REF!="浪費"</formula>
    </cfRule>
    <cfRule type="expression" dxfId="485" priority="10">
      <formula>#REF!="投資"</formula>
    </cfRule>
    <cfRule type="expression" dxfId="484" priority="11">
      <formula>#REF!="不明"</formula>
    </cfRule>
  </conditionalFormatting>
  <conditionalFormatting sqref="L46">
    <cfRule type="expression" dxfId="483" priority="6">
      <formula>#REF!="浪費"</formula>
    </cfRule>
    <cfRule type="expression" dxfId="482" priority="7">
      <formula>#REF!="投資"</formula>
    </cfRule>
    <cfRule type="expression" dxfId="481" priority="8">
      <formula>#REF!="不明"</formula>
    </cfRule>
  </conditionalFormatting>
  <conditionalFormatting sqref="K46">
    <cfRule type="expression" dxfId="480" priority="3">
      <formula>#REF!="浪費"</formula>
    </cfRule>
    <cfRule type="expression" dxfId="479" priority="4">
      <formula>#REF!="投資"</formula>
    </cfRule>
    <cfRule type="expression" dxfId="478" priority="5">
      <formula>#REF!="不明"</formula>
    </cfRule>
  </conditionalFormatting>
  <conditionalFormatting sqref="D31">
    <cfRule type="cellIs" dxfId="477" priority="2" operator="equal">
      <formula>0</formula>
    </cfRule>
  </conditionalFormatting>
  <conditionalFormatting sqref="D31:AI31">
    <cfRule type="cellIs" dxfId="476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F567B-93E6-42A1-A632-67C97A1140D3}">
  <sheetPr codeName="Sheet25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3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特別費!N36</f>
        <v>200000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50000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50000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>
        <v>500000</v>
      </c>
      <c r="E8" s="145"/>
      <c r="F8" s="157" t="str">
        <f>環境!D7</f>
        <v>健康保険</v>
      </c>
      <c r="G8" s="158">
        <v>25000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5000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310000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50000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646400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233600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880000</v>
      </c>
      <c r="E16" s="145"/>
      <c r="F16" s="146" t="s">
        <v>17</v>
      </c>
      <c r="G16" s="147">
        <f>SUM(G6:G15)</f>
        <v>180000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76400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76400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475" priority="66">
      <formula>#REF!="浪費"</formula>
    </cfRule>
    <cfRule type="expression" dxfId="474" priority="67">
      <formula>#REF!="投資"</formula>
    </cfRule>
    <cfRule type="expression" dxfId="473" priority="68">
      <formula>#REF!="不明"</formula>
    </cfRule>
  </conditionalFormatting>
  <conditionalFormatting sqref="K17:K18 K20:K22 K47:K153 K24 K26 K28 K30 K33">
    <cfRule type="expression" dxfId="472" priority="63">
      <formula>#REF!="浪費"</formula>
    </cfRule>
    <cfRule type="expression" dxfId="471" priority="64">
      <formula>#REF!="投資"</formula>
    </cfRule>
    <cfRule type="expression" dxfId="470" priority="65">
      <formula>#REF!="不明"</formula>
    </cfRule>
  </conditionalFormatting>
  <conditionalFormatting sqref="L23">
    <cfRule type="expression" dxfId="469" priority="60">
      <formula>#REF!="浪費"</formula>
    </cfRule>
    <cfRule type="expression" dxfId="468" priority="61">
      <formula>#REF!="投資"</formula>
    </cfRule>
    <cfRule type="expression" dxfId="467" priority="62">
      <formula>#REF!="不明"</formula>
    </cfRule>
  </conditionalFormatting>
  <conditionalFormatting sqref="K23">
    <cfRule type="expression" dxfId="466" priority="57">
      <formula>#REF!="浪費"</formula>
    </cfRule>
    <cfRule type="expression" dxfId="465" priority="58">
      <formula>#REF!="投資"</formula>
    </cfRule>
    <cfRule type="expression" dxfId="464" priority="59">
      <formula>#REF!="不明"</formula>
    </cfRule>
  </conditionalFormatting>
  <conditionalFormatting sqref="L25">
    <cfRule type="expression" dxfId="463" priority="54">
      <formula>#REF!="浪費"</formula>
    </cfRule>
    <cfRule type="expression" dxfId="462" priority="55">
      <formula>#REF!="投資"</formula>
    </cfRule>
    <cfRule type="expression" dxfId="461" priority="56">
      <formula>#REF!="不明"</formula>
    </cfRule>
  </conditionalFormatting>
  <conditionalFormatting sqref="K25">
    <cfRule type="expression" dxfId="460" priority="51">
      <formula>#REF!="浪費"</formula>
    </cfRule>
    <cfRule type="expression" dxfId="459" priority="52">
      <formula>#REF!="投資"</formula>
    </cfRule>
    <cfRule type="expression" dxfId="458" priority="53">
      <formula>#REF!="不明"</formula>
    </cfRule>
  </conditionalFormatting>
  <conditionalFormatting sqref="L27">
    <cfRule type="expression" dxfId="457" priority="48">
      <formula>#REF!="浪費"</formula>
    </cfRule>
    <cfRule type="expression" dxfId="456" priority="49">
      <formula>#REF!="投資"</formula>
    </cfRule>
    <cfRule type="expression" dxfId="455" priority="50">
      <formula>#REF!="不明"</formula>
    </cfRule>
  </conditionalFormatting>
  <conditionalFormatting sqref="K27">
    <cfRule type="expression" dxfId="454" priority="45">
      <formula>#REF!="浪費"</formula>
    </cfRule>
    <cfRule type="expression" dxfId="453" priority="46">
      <formula>#REF!="投資"</formula>
    </cfRule>
    <cfRule type="expression" dxfId="452" priority="47">
      <formula>#REF!="不明"</formula>
    </cfRule>
  </conditionalFormatting>
  <conditionalFormatting sqref="L29">
    <cfRule type="expression" dxfId="451" priority="42">
      <formula>#REF!="浪費"</formula>
    </cfRule>
    <cfRule type="expression" dxfId="450" priority="43">
      <formula>#REF!="投資"</formula>
    </cfRule>
    <cfRule type="expression" dxfId="449" priority="44">
      <formula>#REF!="不明"</formula>
    </cfRule>
  </conditionalFormatting>
  <conditionalFormatting sqref="K29">
    <cfRule type="expression" dxfId="448" priority="39">
      <formula>#REF!="浪費"</formula>
    </cfRule>
    <cfRule type="expression" dxfId="447" priority="40">
      <formula>#REF!="投資"</formula>
    </cfRule>
    <cfRule type="expression" dxfId="446" priority="41">
      <formula>#REF!="不明"</formula>
    </cfRule>
  </conditionalFormatting>
  <conditionalFormatting sqref="L37 L39 L41 L43 L45">
    <cfRule type="expression" dxfId="445" priority="36">
      <formula>#REF!="浪費"</formula>
    </cfRule>
    <cfRule type="expression" dxfId="444" priority="37">
      <formula>#REF!="投資"</formula>
    </cfRule>
    <cfRule type="expression" dxfId="443" priority="38">
      <formula>#REF!="不明"</formula>
    </cfRule>
  </conditionalFormatting>
  <conditionalFormatting sqref="K36:K37 K39 K41 K43 K45 S36 AA36">
    <cfRule type="expression" dxfId="442" priority="33">
      <formula>#REF!="浪費"</formula>
    </cfRule>
    <cfRule type="expression" dxfId="441" priority="34">
      <formula>#REF!="投資"</formula>
    </cfRule>
    <cfRule type="expression" dxfId="440" priority="35">
      <formula>#REF!="不明"</formula>
    </cfRule>
  </conditionalFormatting>
  <conditionalFormatting sqref="L38">
    <cfRule type="expression" dxfId="439" priority="30">
      <formula>#REF!="浪費"</formula>
    </cfRule>
    <cfRule type="expression" dxfId="438" priority="31">
      <formula>#REF!="投資"</formula>
    </cfRule>
    <cfRule type="expression" dxfId="437" priority="32">
      <formula>#REF!="不明"</formula>
    </cfRule>
  </conditionalFormatting>
  <conditionalFormatting sqref="K38">
    <cfRule type="expression" dxfId="436" priority="27">
      <formula>#REF!="浪費"</formula>
    </cfRule>
    <cfRule type="expression" dxfId="435" priority="28">
      <formula>#REF!="投資"</formula>
    </cfRule>
    <cfRule type="expression" dxfId="434" priority="29">
      <formula>#REF!="不明"</formula>
    </cfRule>
  </conditionalFormatting>
  <conditionalFormatting sqref="L40">
    <cfRule type="expression" dxfId="433" priority="24">
      <formula>#REF!="浪費"</formula>
    </cfRule>
    <cfRule type="expression" dxfId="432" priority="25">
      <formula>#REF!="投資"</formula>
    </cfRule>
    <cfRule type="expression" dxfId="431" priority="26">
      <formula>#REF!="不明"</formula>
    </cfRule>
  </conditionalFormatting>
  <conditionalFormatting sqref="K40">
    <cfRule type="expression" dxfId="430" priority="21">
      <formula>#REF!="浪費"</formula>
    </cfRule>
    <cfRule type="expression" dxfId="429" priority="22">
      <formula>#REF!="投資"</formula>
    </cfRule>
    <cfRule type="expression" dxfId="428" priority="23">
      <formula>#REF!="不明"</formula>
    </cfRule>
  </conditionalFormatting>
  <conditionalFormatting sqref="L42">
    <cfRule type="expression" dxfId="427" priority="18">
      <formula>#REF!="浪費"</formula>
    </cfRule>
    <cfRule type="expression" dxfId="426" priority="19">
      <formula>#REF!="投資"</formula>
    </cfRule>
    <cfRule type="expression" dxfId="425" priority="20">
      <formula>#REF!="不明"</formula>
    </cfRule>
  </conditionalFormatting>
  <conditionalFormatting sqref="K42">
    <cfRule type="expression" dxfId="424" priority="15">
      <formula>#REF!="浪費"</formula>
    </cfRule>
    <cfRule type="expression" dxfId="423" priority="16">
      <formula>#REF!="投資"</formula>
    </cfRule>
    <cfRule type="expression" dxfId="422" priority="17">
      <formula>#REF!="不明"</formula>
    </cfRule>
  </conditionalFormatting>
  <conditionalFormatting sqref="L44">
    <cfRule type="expression" dxfId="421" priority="12">
      <formula>#REF!="浪費"</formula>
    </cfRule>
    <cfRule type="expression" dxfId="420" priority="13">
      <formula>#REF!="投資"</formula>
    </cfRule>
    <cfRule type="expression" dxfId="419" priority="14">
      <formula>#REF!="不明"</formula>
    </cfRule>
  </conditionalFormatting>
  <conditionalFormatting sqref="K44">
    <cfRule type="expression" dxfId="418" priority="9">
      <formula>#REF!="浪費"</formula>
    </cfRule>
    <cfRule type="expression" dxfId="417" priority="10">
      <formula>#REF!="投資"</formula>
    </cfRule>
    <cfRule type="expression" dxfId="416" priority="11">
      <formula>#REF!="不明"</formula>
    </cfRule>
  </conditionalFormatting>
  <conditionalFormatting sqref="L46">
    <cfRule type="expression" dxfId="415" priority="6">
      <formula>#REF!="浪費"</formula>
    </cfRule>
    <cfRule type="expression" dxfId="414" priority="7">
      <formula>#REF!="投資"</formula>
    </cfRule>
    <cfRule type="expression" dxfId="413" priority="8">
      <formula>#REF!="不明"</formula>
    </cfRule>
  </conditionalFormatting>
  <conditionalFormatting sqref="K46">
    <cfRule type="expression" dxfId="412" priority="3">
      <formula>#REF!="浪費"</formula>
    </cfRule>
    <cfRule type="expression" dxfId="411" priority="4">
      <formula>#REF!="投資"</formula>
    </cfRule>
    <cfRule type="expression" dxfId="410" priority="5">
      <formula>#REF!="不明"</formula>
    </cfRule>
  </conditionalFormatting>
  <conditionalFormatting sqref="D31">
    <cfRule type="cellIs" dxfId="409" priority="2" operator="equal">
      <formula>0</formula>
    </cfRule>
  </conditionalFormatting>
  <conditionalFormatting sqref="D31:AI31">
    <cfRule type="cellIs" dxfId="408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38D7-B988-4EA7-A19D-0B06BF2FDC6B}">
  <sheetPr codeName="Sheet26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14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特別費!N42</f>
        <v>100000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>
        <v>20000</v>
      </c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471400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-71400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400000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76400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76400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407" priority="66">
      <formula>#REF!="浪費"</formula>
    </cfRule>
    <cfRule type="expression" dxfId="406" priority="67">
      <formula>#REF!="投資"</formula>
    </cfRule>
    <cfRule type="expression" dxfId="405" priority="68">
      <formula>#REF!="不明"</formula>
    </cfRule>
  </conditionalFormatting>
  <conditionalFormatting sqref="K17:K18 K20:K22 K47:K153 K24 K26 K28 K30 K33">
    <cfRule type="expression" dxfId="404" priority="63">
      <formula>#REF!="浪費"</formula>
    </cfRule>
    <cfRule type="expression" dxfId="403" priority="64">
      <formula>#REF!="投資"</formula>
    </cfRule>
    <cfRule type="expression" dxfId="402" priority="65">
      <formula>#REF!="不明"</formula>
    </cfRule>
  </conditionalFormatting>
  <conditionalFormatting sqref="L23">
    <cfRule type="expression" dxfId="401" priority="60">
      <formula>#REF!="浪費"</formula>
    </cfRule>
    <cfRule type="expression" dxfId="400" priority="61">
      <formula>#REF!="投資"</formula>
    </cfRule>
    <cfRule type="expression" dxfId="399" priority="62">
      <formula>#REF!="不明"</formula>
    </cfRule>
  </conditionalFormatting>
  <conditionalFormatting sqref="K23">
    <cfRule type="expression" dxfId="398" priority="57">
      <formula>#REF!="浪費"</formula>
    </cfRule>
    <cfRule type="expression" dxfId="397" priority="58">
      <formula>#REF!="投資"</formula>
    </cfRule>
    <cfRule type="expression" dxfId="396" priority="59">
      <formula>#REF!="不明"</formula>
    </cfRule>
  </conditionalFormatting>
  <conditionalFormatting sqref="L25">
    <cfRule type="expression" dxfId="395" priority="54">
      <formula>#REF!="浪費"</formula>
    </cfRule>
    <cfRule type="expression" dxfId="394" priority="55">
      <formula>#REF!="投資"</formula>
    </cfRule>
    <cfRule type="expression" dxfId="393" priority="56">
      <formula>#REF!="不明"</formula>
    </cfRule>
  </conditionalFormatting>
  <conditionalFormatting sqref="K25">
    <cfRule type="expression" dxfId="392" priority="51">
      <formula>#REF!="浪費"</formula>
    </cfRule>
    <cfRule type="expression" dxfId="391" priority="52">
      <formula>#REF!="投資"</formula>
    </cfRule>
    <cfRule type="expression" dxfId="390" priority="53">
      <formula>#REF!="不明"</formula>
    </cfRule>
  </conditionalFormatting>
  <conditionalFormatting sqref="L27">
    <cfRule type="expression" dxfId="389" priority="48">
      <formula>#REF!="浪費"</formula>
    </cfRule>
    <cfRule type="expression" dxfId="388" priority="49">
      <formula>#REF!="投資"</formula>
    </cfRule>
    <cfRule type="expression" dxfId="387" priority="50">
      <formula>#REF!="不明"</formula>
    </cfRule>
  </conditionalFormatting>
  <conditionalFormatting sqref="K27">
    <cfRule type="expression" dxfId="386" priority="45">
      <formula>#REF!="浪費"</formula>
    </cfRule>
    <cfRule type="expression" dxfId="385" priority="46">
      <formula>#REF!="投資"</formula>
    </cfRule>
    <cfRule type="expression" dxfId="384" priority="47">
      <formula>#REF!="不明"</formula>
    </cfRule>
  </conditionalFormatting>
  <conditionalFormatting sqref="L29">
    <cfRule type="expression" dxfId="383" priority="42">
      <formula>#REF!="浪費"</formula>
    </cfRule>
    <cfRule type="expression" dxfId="382" priority="43">
      <formula>#REF!="投資"</formula>
    </cfRule>
    <cfRule type="expression" dxfId="381" priority="44">
      <formula>#REF!="不明"</formula>
    </cfRule>
  </conditionalFormatting>
  <conditionalFormatting sqref="K29">
    <cfRule type="expression" dxfId="380" priority="39">
      <formula>#REF!="浪費"</formula>
    </cfRule>
    <cfRule type="expression" dxfId="379" priority="40">
      <formula>#REF!="投資"</formula>
    </cfRule>
    <cfRule type="expression" dxfId="378" priority="41">
      <formula>#REF!="不明"</formula>
    </cfRule>
  </conditionalFormatting>
  <conditionalFormatting sqref="L37 L39 L41 L43 L45">
    <cfRule type="expression" dxfId="377" priority="36">
      <formula>#REF!="浪費"</formula>
    </cfRule>
    <cfRule type="expression" dxfId="376" priority="37">
      <formula>#REF!="投資"</formula>
    </cfRule>
    <cfRule type="expression" dxfId="375" priority="38">
      <formula>#REF!="不明"</formula>
    </cfRule>
  </conditionalFormatting>
  <conditionalFormatting sqref="K36:K37 K39 K41 K43 K45 S36 AA36">
    <cfRule type="expression" dxfId="374" priority="33">
      <formula>#REF!="浪費"</formula>
    </cfRule>
    <cfRule type="expression" dxfId="373" priority="34">
      <formula>#REF!="投資"</formula>
    </cfRule>
    <cfRule type="expression" dxfId="372" priority="35">
      <formula>#REF!="不明"</formula>
    </cfRule>
  </conditionalFormatting>
  <conditionalFormatting sqref="L38">
    <cfRule type="expression" dxfId="371" priority="30">
      <formula>#REF!="浪費"</formula>
    </cfRule>
    <cfRule type="expression" dxfId="370" priority="31">
      <formula>#REF!="投資"</formula>
    </cfRule>
    <cfRule type="expression" dxfId="369" priority="32">
      <formula>#REF!="不明"</formula>
    </cfRule>
  </conditionalFormatting>
  <conditionalFormatting sqref="K38">
    <cfRule type="expression" dxfId="368" priority="27">
      <formula>#REF!="浪費"</formula>
    </cfRule>
    <cfRule type="expression" dxfId="367" priority="28">
      <formula>#REF!="投資"</formula>
    </cfRule>
    <cfRule type="expression" dxfId="366" priority="29">
      <formula>#REF!="不明"</formula>
    </cfRule>
  </conditionalFormatting>
  <conditionalFormatting sqref="L40">
    <cfRule type="expression" dxfId="365" priority="24">
      <formula>#REF!="浪費"</formula>
    </cfRule>
    <cfRule type="expression" dxfId="364" priority="25">
      <formula>#REF!="投資"</formula>
    </cfRule>
    <cfRule type="expression" dxfId="363" priority="26">
      <formula>#REF!="不明"</formula>
    </cfRule>
  </conditionalFormatting>
  <conditionalFormatting sqref="K40">
    <cfRule type="expression" dxfId="362" priority="21">
      <formula>#REF!="浪費"</formula>
    </cfRule>
    <cfRule type="expression" dxfId="361" priority="22">
      <formula>#REF!="投資"</formula>
    </cfRule>
    <cfRule type="expression" dxfId="360" priority="23">
      <formula>#REF!="不明"</formula>
    </cfRule>
  </conditionalFormatting>
  <conditionalFormatting sqref="L42">
    <cfRule type="expression" dxfId="359" priority="18">
      <formula>#REF!="浪費"</formula>
    </cfRule>
    <cfRule type="expression" dxfId="358" priority="19">
      <formula>#REF!="投資"</formula>
    </cfRule>
    <cfRule type="expression" dxfId="357" priority="20">
      <formula>#REF!="不明"</formula>
    </cfRule>
  </conditionalFormatting>
  <conditionalFormatting sqref="K42">
    <cfRule type="expression" dxfId="356" priority="15">
      <formula>#REF!="浪費"</formula>
    </cfRule>
    <cfRule type="expression" dxfId="355" priority="16">
      <formula>#REF!="投資"</formula>
    </cfRule>
    <cfRule type="expression" dxfId="354" priority="17">
      <formula>#REF!="不明"</formula>
    </cfRule>
  </conditionalFormatting>
  <conditionalFormatting sqref="L44">
    <cfRule type="expression" dxfId="353" priority="12">
      <formula>#REF!="浪費"</formula>
    </cfRule>
    <cfRule type="expression" dxfId="352" priority="13">
      <formula>#REF!="投資"</formula>
    </cfRule>
    <cfRule type="expression" dxfId="351" priority="14">
      <formula>#REF!="不明"</formula>
    </cfRule>
  </conditionalFormatting>
  <conditionalFormatting sqref="K44">
    <cfRule type="expression" dxfId="350" priority="9">
      <formula>#REF!="浪費"</formula>
    </cfRule>
    <cfRule type="expression" dxfId="349" priority="10">
      <formula>#REF!="投資"</formula>
    </cfRule>
    <cfRule type="expression" dxfId="348" priority="11">
      <formula>#REF!="不明"</formula>
    </cfRule>
  </conditionalFormatting>
  <conditionalFormatting sqref="L46">
    <cfRule type="expression" dxfId="347" priority="6">
      <formula>#REF!="浪費"</formula>
    </cfRule>
    <cfRule type="expression" dxfId="346" priority="7">
      <formula>#REF!="投資"</formula>
    </cfRule>
    <cfRule type="expression" dxfId="345" priority="8">
      <formula>#REF!="不明"</formula>
    </cfRule>
  </conditionalFormatting>
  <conditionalFormatting sqref="K46">
    <cfRule type="expression" dxfId="344" priority="3">
      <formula>#REF!="浪費"</formula>
    </cfRule>
    <cfRule type="expression" dxfId="343" priority="4">
      <formula>#REF!="投資"</formula>
    </cfRule>
    <cfRule type="expression" dxfId="342" priority="5">
      <formula>#REF!="不明"</formula>
    </cfRule>
  </conditionalFormatting>
  <conditionalFormatting sqref="D31">
    <cfRule type="cellIs" dxfId="341" priority="2" operator="equal">
      <formula>0</formula>
    </cfRule>
  </conditionalFormatting>
  <conditionalFormatting sqref="D31:AI31">
    <cfRule type="cellIs" dxfId="340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2969-BF21-440E-B0E6-8A22A07EE9A3}">
  <sheetPr codeName="Sheet27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15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特別費!N48</f>
        <v>30000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55000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14000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7000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406400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-26400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380000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81400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>
        <v>5000</v>
      </c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14000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5000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7000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 t="s">
        <v>152</v>
      </c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5000</v>
      </c>
      <c r="K31" s="136">
        <f t="shared" si="2"/>
        <v>3000</v>
      </c>
      <c r="L31" s="136">
        <f t="shared" si="2"/>
        <v>5000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81400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339" priority="66">
      <formula>#REF!="浪費"</formula>
    </cfRule>
    <cfRule type="expression" dxfId="338" priority="67">
      <formula>#REF!="投資"</formula>
    </cfRule>
    <cfRule type="expression" dxfId="337" priority="68">
      <formula>#REF!="不明"</formula>
    </cfRule>
  </conditionalFormatting>
  <conditionalFormatting sqref="K17:K18 K20:K22 K47:K153 K24 K26 K28 K30 K33">
    <cfRule type="expression" dxfId="336" priority="63">
      <formula>#REF!="浪費"</formula>
    </cfRule>
    <cfRule type="expression" dxfId="335" priority="64">
      <formula>#REF!="投資"</formula>
    </cfRule>
    <cfRule type="expression" dxfId="334" priority="65">
      <formula>#REF!="不明"</formula>
    </cfRule>
  </conditionalFormatting>
  <conditionalFormatting sqref="L23">
    <cfRule type="expression" dxfId="333" priority="60">
      <formula>#REF!="浪費"</formula>
    </cfRule>
    <cfRule type="expression" dxfId="332" priority="61">
      <formula>#REF!="投資"</formula>
    </cfRule>
    <cfRule type="expression" dxfId="331" priority="62">
      <formula>#REF!="不明"</formula>
    </cfRule>
  </conditionalFormatting>
  <conditionalFormatting sqref="K23">
    <cfRule type="expression" dxfId="330" priority="57">
      <formula>#REF!="浪費"</formula>
    </cfRule>
    <cfRule type="expression" dxfId="329" priority="58">
      <formula>#REF!="投資"</formula>
    </cfRule>
    <cfRule type="expression" dxfId="328" priority="59">
      <formula>#REF!="不明"</formula>
    </cfRule>
  </conditionalFormatting>
  <conditionalFormatting sqref="L25">
    <cfRule type="expression" dxfId="327" priority="54">
      <formula>#REF!="浪費"</formula>
    </cfRule>
    <cfRule type="expression" dxfId="326" priority="55">
      <formula>#REF!="投資"</formula>
    </cfRule>
    <cfRule type="expression" dxfId="325" priority="56">
      <formula>#REF!="不明"</formula>
    </cfRule>
  </conditionalFormatting>
  <conditionalFormatting sqref="K25">
    <cfRule type="expression" dxfId="324" priority="51">
      <formula>#REF!="浪費"</formula>
    </cfRule>
    <cfRule type="expression" dxfId="323" priority="52">
      <formula>#REF!="投資"</formula>
    </cfRule>
    <cfRule type="expression" dxfId="322" priority="53">
      <formula>#REF!="不明"</formula>
    </cfRule>
  </conditionalFormatting>
  <conditionalFormatting sqref="L27">
    <cfRule type="expression" dxfId="321" priority="48">
      <formula>#REF!="浪費"</formula>
    </cfRule>
    <cfRule type="expression" dxfId="320" priority="49">
      <formula>#REF!="投資"</formula>
    </cfRule>
    <cfRule type="expression" dxfId="319" priority="50">
      <formula>#REF!="不明"</formula>
    </cfRule>
  </conditionalFormatting>
  <conditionalFormatting sqref="K27">
    <cfRule type="expression" dxfId="318" priority="45">
      <formula>#REF!="浪費"</formula>
    </cfRule>
    <cfRule type="expression" dxfId="317" priority="46">
      <formula>#REF!="投資"</formula>
    </cfRule>
    <cfRule type="expression" dxfId="316" priority="47">
      <formula>#REF!="不明"</formula>
    </cfRule>
  </conditionalFormatting>
  <conditionalFormatting sqref="L29">
    <cfRule type="expression" dxfId="315" priority="42">
      <formula>#REF!="浪費"</formula>
    </cfRule>
    <cfRule type="expression" dxfId="314" priority="43">
      <formula>#REF!="投資"</formula>
    </cfRule>
    <cfRule type="expression" dxfId="313" priority="44">
      <formula>#REF!="不明"</formula>
    </cfRule>
  </conditionalFormatting>
  <conditionalFormatting sqref="K29">
    <cfRule type="expression" dxfId="312" priority="39">
      <formula>#REF!="浪費"</formula>
    </cfRule>
    <cfRule type="expression" dxfId="311" priority="40">
      <formula>#REF!="投資"</formula>
    </cfRule>
    <cfRule type="expression" dxfId="310" priority="41">
      <formula>#REF!="不明"</formula>
    </cfRule>
  </conditionalFormatting>
  <conditionalFormatting sqref="L37 L39 L41 L43 L45">
    <cfRule type="expression" dxfId="309" priority="36">
      <formula>#REF!="浪費"</formula>
    </cfRule>
    <cfRule type="expression" dxfId="308" priority="37">
      <formula>#REF!="投資"</formula>
    </cfRule>
    <cfRule type="expression" dxfId="307" priority="38">
      <formula>#REF!="不明"</formula>
    </cfRule>
  </conditionalFormatting>
  <conditionalFormatting sqref="K36:K37 K39 K41 K43 K45 S36 AA36">
    <cfRule type="expression" dxfId="306" priority="33">
      <formula>#REF!="浪費"</formula>
    </cfRule>
    <cfRule type="expression" dxfId="305" priority="34">
      <formula>#REF!="投資"</formula>
    </cfRule>
    <cfRule type="expression" dxfId="304" priority="35">
      <formula>#REF!="不明"</formula>
    </cfRule>
  </conditionalFormatting>
  <conditionalFormatting sqref="L38">
    <cfRule type="expression" dxfId="303" priority="30">
      <formula>#REF!="浪費"</formula>
    </cfRule>
    <cfRule type="expression" dxfId="302" priority="31">
      <formula>#REF!="投資"</formula>
    </cfRule>
    <cfRule type="expression" dxfId="301" priority="32">
      <formula>#REF!="不明"</formula>
    </cfRule>
  </conditionalFormatting>
  <conditionalFormatting sqref="K38">
    <cfRule type="expression" dxfId="300" priority="27">
      <formula>#REF!="浪費"</formula>
    </cfRule>
    <cfRule type="expression" dxfId="299" priority="28">
      <formula>#REF!="投資"</formula>
    </cfRule>
    <cfRule type="expression" dxfId="298" priority="29">
      <formula>#REF!="不明"</formula>
    </cfRule>
  </conditionalFormatting>
  <conditionalFormatting sqref="L40">
    <cfRule type="expression" dxfId="297" priority="24">
      <formula>#REF!="浪費"</formula>
    </cfRule>
    <cfRule type="expression" dxfId="296" priority="25">
      <formula>#REF!="投資"</formula>
    </cfRule>
    <cfRule type="expression" dxfId="295" priority="26">
      <formula>#REF!="不明"</formula>
    </cfRule>
  </conditionalFormatting>
  <conditionalFormatting sqref="K40">
    <cfRule type="expression" dxfId="294" priority="21">
      <formula>#REF!="浪費"</formula>
    </cfRule>
    <cfRule type="expression" dxfId="293" priority="22">
      <formula>#REF!="投資"</formula>
    </cfRule>
    <cfRule type="expression" dxfId="292" priority="23">
      <formula>#REF!="不明"</formula>
    </cfRule>
  </conditionalFormatting>
  <conditionalFormatting sqref="L42">
    <cfRule type="expression" dxfId="291" priority="18">
      <formula>#REF!="浪費"</formula>
    </cfRule>
    <cfRule type="expression" dxfId="290" priority="19">
      <formula>#REF!="投資"</formula>
    </cfRule>
    <cfRule type="expression" dxfId="289" priority="20">
      <formula>#REF!="不明"</formula>
    </cfRule>
  </conditionalFormatting>
  <conditionalFormatting sqref="K42">
    <cfRule type="expression" dxfId="288" priority="15">
      <formula>#REF!="浪費"</formula>
    </cfRule>
    <cfRule type="expression" dxfId="287" priority="16">
      <formula>#REF!="投資"</formula>
    </cfRule>
    <cfRule type="expression" dxfId="286" priority="17">
      <formula>#REF!="不明"</formula>
    </cfRule>
  </conditionalFormatting>
  <conditionalFormatting sqref="L44">
    <cfRule type="expression" dxfId="285" priority="12">
      <formula>#REF!="浪費"</formula>
    </cfRule>
    <cfRule type="expression" dxfId="284" priority="13">
      <formula>#REF!="投資"</formula>
    </cfRule>
    <cfRule type="expression" dxfId="283" priority="14">
      <formula>#REF!="不明"</formula>
    </cfRule>
  </conditionalFormatting>
  <conditionalFormatting sqref="K44">
    <cfRule type="expression" dxfId="282" priority="9">
      <formula>#REF!="浪費"</formula>
    </cfRule>
    <cfRule type="expression" dxfId="281" priority="10">
      <formula>#REF!="投資"</formula>
    </cfRule>
    <cfRule type="expression" dxfId="280" priority="11">
      <formula>#REF!="不明"</formula>
    </cfRule>
  </conditionalFormatting>
  <conditionalFormatting sqref="L46">
    <cfRule type="expression" dxfId="279" priority="6">
      <formula>#REF!="浪費"</formula>
    </cfRule>
    <cfRule type="expression" dxfId="278" priority="7">
      <formula>#REF!="投資"</formula>
    </cfRule>
    <cfRule type="expression" dxfId="277" priority="8">
      <formula>#REF!="不明"</formula>
    </cfRule>
  </conditionalFormatting>
  <conditionalFormatting sqref="K46">
    <cfRule type="expression" dxfId="276" priority="3">
      <formula>#REF!="浪費"</formula>
    </cfRule>
    <cfRule type="expression" dxfId="275" priority="4">
      <formula>#REF!="投資"</formula>
    </cfRule>
    <cfRule type="expression" dxfId="274" priority="5">
      <formula>#REF!="不明"</formula>
    </cfRule>
  </conditionalFormatting>
  <conditionalFormatting sqref="D31">
    <cfRule type="cellIs" dxfId="273" priority="2" operator="equal">
      <formula>0</formula>
    </cfRule>
  </conditionalFormatting>
  <conditionalFormatting sqref="D31:AI31">
    <cfRule type="cellIs" dxfId="272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2E191-BE35-4928-8F9C-FC7FEAA62A61}">
  <sheetPr codeName="Sheet28">
    <tabColor theme="8" tint="0.59999389629810485"/>
  </sheetPr>
  <dimension ref="B1:AI46"/>
  <sheetViews>
    <sheetView showGridLines="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/>
    </sheetView>
  </sheetViews>
  <sheetFormatPr baseColWidth="10" defaultColWidth="8.83203125" defaultRowHeight="18"/>
  <cols>
    <col min="1" max="1" width="2.1640625" customWidth="1"/>
    <col min="2" max="2" width="5.1640625" customWidth="1"/>
    <col min="3" max="3" width="10.6640625" style="6" customWidth="1"/>
    <col min="4" max="6" width="10.6640625" style="4" customWidth="1"/>
    <col min="7" max="7" width="10.6640625" customWidth="1"/>
    <col min="8" max="9" width="10.6640625" style="4" customWidth="1"/>
    <col min="10" max="10" width="10.6640625" style="1" customWidth="1"/>
    <col min="11" max="11" width="10.6640625" style="2" customWidth="1"/>
    <col min="12" max="12" width="10.6640625" style="1" customWidth="1"/>
    <col min="13" max="13" width="10.6640625" style="69" customWidth="1"/>
    <col min="14" max="23" width="10.6640625" style="1" customWidth="1"/>
    <col min="24" max="35" width="10.6640625" customWidth="1"/>
    <col min="36" max="47" width="8.6640625" customWidth="1"/>
  </cols>
  <sheetData>
    <row r="1" spans="2:23" ht="40.5" customHeight="1">
      <c r="B1" s="8"/>
      <c r="C1" s="192" t="s">
        <v>1</v>
      </c>
      <c r="D1" s="193"/>
      <c r="E1" s="17"/>
      <c r="F1" s="17"/>
      <c r="G1" s="3"/>
      <c r="J1" s="2"/>
    </row>
    <row r="2" spans="2:23" ht="35.25" customHeight="1">
      <c r="B2" s="5"/>
      <c r="C2" s="84"/>
      <c r="D2" s="84"/>
      <c r="E2" s="179"/>
      <c r="F2" s="83"/>
      <c r="G2" s="85"/>
      <c r="H2" s="86"/>
      <c r="I2" s="87"/>
      <c r="J2" s="7"/>
      <c r="K2" s="11"/>
      <c r="L2" s="68"/>
      <c r="M2" s="2"/>
      <c r="N2"/>
      <c r="O2"/>
      <c r="P2"/>
      <c r="Q2"/>
      <c r="R2"/>
      <c r="S2"/>
      <c r="T2"/>
      <c r="U2"/>
      <c r="V2"/>
      <c r="W2"/>
    </row>
    <row r="3" spans="2:23" ht="21" customHeight="1" thickBot="1">
      <c r="B3" s="5"/>
      <c r="C3" s="164" t="s">
        <v>141</v>
      </c>
      <c r="D3" s="142"/>
      <c r="E3" s="142"/>
      <c r="F3" s="163" t="s">
        <v>142</v>
      </c>
      <c r="G3" s="85"/>
      <c r="H3" s="85"/>
      <c r="I3" s="85"/>
      <c r="J3" s="85"/>
      <c r="K3" s="85"/>
      <c r="L3" s="85"/>
      <c r="M3" s="85" t="s">
        <v>143</v>
      </c>
      <c r="N3" s="85"/>
      <c r="O3" s="85"/>
      <c r="P3" s="85"/>
      <c r="Q3" s="85" t="s">
        <v>21</v>
      </c>
      <c r="R3" s="139"/>
      <c r="S3" s="139"/>
      <c r="T3"/>
      <c r="U3"/>
      <c r="V3"/>
      <c r="W3"/>
    </row>
    <row r="4" spans="2:23" s="66" customFormat="1" ht="18.75" customHeight="1" thickTop="1">
      <c r="C4" s="199" t="s">
        <v>10</v>
      </c>
      <c r="D4" s="200"/>
      <c r="E4" s="165"/>
      <c r="F4" s="197" t="s">
        <v>54</v>
      </c>
      <c r="G4" s="198"/>
      <c r="H4" s="197" t="s">
        <v>0</v>
      </c>
      <c r="I4" s="198"/>
      <c r="J4" s="197" t="s">
        <v>52</v>
      </c>
      <c r="K4" s="198"/>
      <c r="L4" s="165"/>
      <c r="M4" s="194" t="s">
        <v>53</v>
      </c>
      <c r="N4" s="195"/>
      <c r="O4" s="196"/>
      <c r="Q4" s="183" t="s">
        <v>146</v>
      </c>
      <c r="R4" s="184"/>
      <c r="S4" s="185"/>
    </row>
    <row r="5" spans="2:23" s="66" customFormat="1" ht="18.75" customHeight="1" thickBot="1">
      <c r="C5" s="151" t="s">
        <v>11</v>
      </c>
      <c r="D5" s="152" t="s">
        <v>9</v>
      </c>
      <c r="E5" s="145"/>
      <c r="F5" s="151" t="s">
        <v>11</v>
      </c>
      <c r="G5" s="152" t="s">
        <v>9</v>
      </c>
      <c r="H5" s="151" t="s">
        <v>11</v>
      </c>
      <c r="I5" s="152" t="s">
        <v>9</v>
      </c>
      <c r="J5" s="151" t="s">
        <v>19</v>
      </c>
      <c r="K5" s="152" t="s">
        <v>9</v>
      </c>
      <c r="L5" s="145"/>
      <c r="M5" s="151" t="s">
        <v>19</v>
      </c>
      <c r="N5" s="153" t="s">
        <v>9</v>
      </c>
      <c r="O5" s="152" t="s">
        <v>9</v>
      </c>
      <c r="Q5" s="180">
        <f>特別費!N54</f>
        <v>0</v>
      </c>
      <c r="R5" s="181"/>
      <c r="S5" s="182"/>
    </row>
    <row r="6" spans="2:23" s="66" customFormat="1" ht="18.75" customHeight="1" thickTop="1">
      <c r="C6" s="154" t="str">
        <f>環境!B5</f>
        <v>夫　給料</v>
      </c>
      <c r="D6" s="155">
        <v>330000</v>
      </c>
      <c r="E6" s="145"/>
      <c r="F6" s="154" t="str">
        <f>環境!D5</f>
        <v>所得税</v>
      </c>
      <c r="G6" s="155">
        <v>20000</v>
      </c>
      <c r="H6" s="154" t="str">
        <f>環境!F5</f>
        <v>こども貯金</v>
      </c>
      <c r="I6" s="155">
        <v>30000</v>
      </c>
      <c r="J6" s="154" t="str">
        <f>環境!H5</f>
        <v>住居費</v>
      </c>
      <c r="K6" s="155">
        <v>70000</v>
      </c>
      <c r="L6" s="145"/>
      <c r="M6" s="154" t="str">
        <f>環境!J5</f>
        <v>食費</v>
      </c>
      <c r="N6" s="156">
        <v>25000</v>
      </c>
      <c r="O6" s="155">
        <f>AI20</f>
        <v>25500</v>
      </c>
      <c r="Q6" s="140"/>
      <c r="R6" s="140"/>
      <c r="S6" s="140"/>
    </row>
    <row r="7" spans="2:23" s="66" customFormat="1" ht="18.75" customHeight="1" thickBot="1">
      <c r="C7" s="157" t="str">
        <f>環境!B6</f>
        <v>妻　パート</v>
      </c>
      <c r="D7" s="158">
        <v>50000</v>
      </c>
      <c r="E7" s="145"/>
      <c r="F7" s="157" t="str">
        <f>環境!D6</f>
        <v>住民税</v>
      </c>
      <c r="G7" s="158">
        <v>30000</v>
      </c>
      <c r="H7" s="157" t="str">
        <f>環境!F6</f>
        <v>投資信託</v>
      </c>
      <c r="I7" s="158">
        <v>30000</v>
      </c>
      <c r="J7" s="157" t="str">
        <f>環境!H6</f>
        <v>光熱費</v>
      </c>
      <c r="K7" s="158">
        <v>10000</v>
      </c>
      <c r="L7" s="145"/>
      <c r="M7" s="157" t="str">
        <f>環境!J6</f>
        <v>外食費</v>
      </c>
      <c r="N7" s="159">
        <v>10000</v>
      </c>
      <c r="O7" s="158">
        <f t="shared" ref="O7:O15" si="0">AI21</f>
        <v>8000</v>
      </c>
      <c r="Q7" s="85" t="s">
        <v>144</v>
      </c>
      <c r="R7" s="139"/>
      <c r="S7" s="139"/>
    </row>
    <row r="8" spans="2:23" s="66" customFormat="1" ht="18.75" customHeight="1" thickTop="1">
      <c r="C8" s="157" t="str">
        <f>環境!B7</f>
        <v>夫　ボーナス</v>
      </c>
      <c r="D8" s="158"/>
      <c r="E8" s="145"/>
      <c r="F8" s="157" t="str">
        <f>環境!D7</f>
        <v>健康保険</v>
      </c>
      <c r="G8" s="158">
        <v>17000</v>
      </c>
      <c r="H8" s="157" t="str">
        <f>環境!F7</f>
        <v>iDeco</v>
      </c>
      <c r="I8" s="158">
        <v>10000</v>
      </c>
      <c r="J8" s="157" t="str">
        <f>環境!H7</f>
        <v>通信費</v>
      </c>
      <c r="K8" s="158">
        <v>10000</v>
      </c>
      <c r="L8" s="145"/>
      <c r="M8" s="157" t="str">
        <f>環境!J7</f>
        <v>日用品</v>
      </c>
      <c r="N8" s="159">
        <v>10000</v>
      </c>
      <c r="O8" s="158">
        <f t="shared" si="0"/>
        <v>8900</v>
      </c>
      <c r="Q8" s="186" t="s">
        <v>147</v>
      </c>
      <c r="R8" s="187"/>
      <c r="S8" s="188"/>
    </row>
    <row r="9" spans="2:23" s="66" customFormat="1" ht="18.75" customHeight="1" thickBot="1">
      <c r="C9" s="157" t="str">
        <f>環境!B8</f>
        <v>児童手当</v>
      </c>
      <c r="D9" s="158"/>
      <c r="E9" s="145"/>
      <c r="F9" s="157" t="str">
        <f>環境!D8</f>
        <v>介護保険</v>
      </c>
      <c r="G9" s="158">
        <v>3000</v>
      </c>
      <c r="H9" s="157">
        <f>環境!F8</f>
        <v>0</v>
      </c>
      <c r="I9" s="158"/>
      <c r="J9" s="157" t="str">
        <f>環境!H8</f>
        <v>生命保険</v>
      </c>
      <c r="K9" s="158">
        <v>10000</v>
      </c>
      <c r="L9" s="145"/>
      <c r="M9" s="157" t="str">
        <f>環境!J8</f>
        <v>交通費</v>
      </c>
      <c r="N9" s="159">
        <v>5000</v>
      </c>
      <c r="O9" s="158">
        <f t="shared" si="0"/>
        <v>8000</v>
      </c>
      <c r="Q9" s="180">
        <f>D16-SUM(G16,I16,K16,Q5)</f>
        <v>85000</v>
      </c>
      <c r="R9" s="181"/>
      <c r="S9" s="182"/>
    </row>
    <row r="10" spans="2:23" s="66" customFormat="1" ht="18.75" customHeight="1" thickTop="1" thickBot="1">
      <c r="C10" s="157" t="str">
        <f>環境!B9</f>
        <v>臨時収入</v>
      </c>
      <c r="D10" s="158"/>
      <c r="E10" s="145"/>
      <c r="F10" s="157" t="str">
        <f>環境!D9</f>
        <v>厚生年金</v>
      </c>
      <c r="G10" s="158">
        <v>35000</v>
      </c>
      <c r="H10" s="157">
        <f>環境!F9</f>
        <v>0</v>
      </c>
      <c r="I10" s="158"/>
      <c r="J10" s="157" t="str">
        <f>環境!H9</f>
        <v>教育費</v>
      </c>
      <c r="K10" s="158">
        <v>20000</v>
      </c>
      <c r="L10" s="145"/>
      <c r="M10" s="157" t="str">
        <f>環境!J9</f>
        <v>教養・娯楽費</v>
      </c>
      <c r="N10" s="159">
        <v>20000</v>
      </c>
      <c r="O10" s="158">
        <f t="shared" si="0"/>
        <v>9000</v>
      </c>
      <c r="Q10" s="140"/>
      <c r="R10" s="140"/>
      <c r="S10" s="140"/>
    </row>
    <row r="11" spans="2:23" s="66" customFormat="1" ht="18.75" customHeight="1" thickTop="1">
      <c r="C11" s="157">
        <f>環境!B10</f>
        <v>0</v>
      </c>
      <c r="D11" s="158"/>
      <c r="E11" s="145"/>
      <c r="F11" s="157">
        <f>環境!D10</f>
        <v>0</v>
      </c>
      <c r="G11" s="158"/>
      <c r="H11" s="157">
        <f>環境!F10</f>
        <v>0</v>
      </c>
      <c r="I11" s="158"/>
      <c r="J11" s="157">
        <f>環境!H10</f>
        <v>0</v>
      </c>
      <c r="K11" s="158"/>
      <c r="L11" s="145"/>
      <c r="M11" s="157" t="str">
        <f>環境!J10</f>
        <v>服飾費</v>
      </c>
      <c r="N11" s="159">
        <v>10000</v>
      </c>
      <c r="O11" s="158">
        <f t="shared" si="0"/>
        <v>12000</v>
      </c>
      <c r="Q11" s="186" t="s">
        <v>148</v>
      </c>
      <c r="R11" s="187"/>
      <c r="S11" s="188"/>
    </row>
    <row r="12" spans="2:23" s="66" customFormat="1" ht="18.75" customHeight="1" thickBot="1">
      <c r="C12" s="157">
        <f>環境!B11</f>
        <v>0</v>
      </c>
      <c r="D12" s="158"/>
      <c r="E12" s="145"/>
      <c r="F12" s="157">
        <f>環境!D11</f>
        <v>0</v>
      </c>
      <c r="G12" s="158"/>
      <c r="H12" s="157">
        <f>環境!F11</f>
        <v>0</v>
      </c>
      <c r="I12" s="158"/>
      <c r="J12" s="157">
        <f>環境!H11</f>
        <v>0</v>
      </c>
      <c r="K12" s="158"/>
      <c r="L12" s="145"/>
      <c r="M12" s="157" t="str">
        <f>環境!J11</f>
        <v>交際費</v>
      </c>
      <c r="N12" s="159">
        <v>10000</v>
      </c>
      <c r="O12" s="158">
        <f t="shared" si="0"/>
        <v>10000</v>
      </c>
      <c r="Q12" s="189">
        <f>SUM(G16,I16,K16,O16,Q5)</f>
        <v>376400</v>
      </c>
      <c r="R12" s="190"/>
      <c r="S12" s="191"/>
    </row>
    <row r="13" spans="2:23" s="66" customFormat="1" ht="18.75" customHeight="1" thickTop="1" thickBot="1">
      <c r="C13" s="157">
        <f>環境!B12</f>
        <v>0</v>
      </c>
      <c r="D13" s="158"/>
      <c r="E13" s="145"/>
      <c r="F13" s="157">
        <f>環境!D12</f>
        <v>0</v>
      </c>
      <c r="G13" s="158"/>
      <c r="H13" s="157">
        <f>環境!F12</f>
        <v>0</v>
      </c>
      <c r="I13" s="158"/>
      <c r="J13" s="157">
        <f>環境!H12</f>
        <v>0</v>
      </c>
      <c r="K13" s="158"/>
      <c r="L13" s="145"/>
      <c r="M13" s="157" t="str">
        <f>環境!J12</f>
        <v>その他</v>
      </c>
      <c r="N13" s="159"/>
      <c r="O13" s="158">
        <f t="shared" si="0"/>
        <v>0</v>
      </c>
      <c r="Q13" s="140"/>
      <c r="R13" s="140"/>
      <c r="S13" s="140"/>
    </row>
    <row r="14" spans="2:23" s="66" customFormat="1" ht="18.75" customHeight="1" thickTop="1">
      <c r="C14" s="157">
        <f>環境!B13</f>
        <v>0</v>
      </c>
      <c r="D14" s="158"/>
      <c r="E14" s="145"/>
      <c r="F14" s="157">
        <f>環境!D13</f>
        <v>0</v>
      </c>
      <c r="G14" s="158"/>
      <c r="H14" s="157">
        <f>環境!F13</f>
        <v>0</v>
      </c>
      <c r="I14" s="158"/>
      <c r="J14" s="157">
        <f>環境!H13</f>
        <v>0</v>
      </c>
      <c r="K14" s="158"/>
      <c r="L14" s="145"/>
      <c r="M14" s="157">
        <f>環境!J13</f>
        <v>0</v>
      </c>
      <c r="N14" s="159"/>
      <c r="O14" s="158">
        <f t="shared" si="0"/>
        <v>0</v>
      </c>
      <c r="Q14" s="186" t="s">
        <v>140</v>
      </c>
      <c r="R14" s="187"/>
      <c r="S14" s="188"/>
    </row>
    <row r="15" spans="2:23" s="66" customFormat="1" ht="18.75" customHeight="1" thickBot="1">
      <c r="C15" s="157">
        <f>環境!B14</f>
        <v>0</v>
      </c>
      <c r="D15" s="158"/>
      <c r="E15" s="145"/>
      <c r="F15" s="157">
        <f>環境!D14</f>
        <v>0</v>
      </c>
      <c r="G15" s="158"/>
      <c r="H15" s="157">
        <f>環境!F14</f>
        <v>0</v>
      </c>
      <c r="I15" s="158"/>
      <c r="J15" s="157">
        <f>環境!H14</f>
        <v>0</v>
      </c>
      <c r="K15" s="158"/>
      <c r="L15" s="145"/>
      <c r="M15" s="157">
        <f>環境!J14</f>
        <v>0</v>
      </c>
      <c r="N15" s="159"/>
      <c r="O15" s="158">
        <f t="shared" si="0"/>
        <v>0</v>
      </c>
      <c r="Q15" s="180">
        <f>D16-Q12</f>
        <v>3600</v>
      </c>
      <c r="R15" s="181"/>
      <c r="S15" s="182"/>
    </row>
    <row r="16" spans="2:23" s="66" customFormat="1" ht="18.75" customHeight="1" thickTop="1" thickBot="1">
      <c r="C16" s="143" t="s">
        <v>17</v>
      </c>
      <c r="D16" s="144">
        <f>SUM(D6:D15)</f>
        <v>380000</v>
      </c>
      <c r="E16" s="145"/>
      <c r="F16" s="146" t="s">
        <v>17</v>
      </c>
      <c r="G16" s="147">
        <f>SUM(G6:G15)</f>
        <v>105000</v>
      </c>
      <c r="H16" s="146" t="s">
        <v>17</v>
      </c>
      <c r="I16" s="147">
        <f>SUM(I6:I15)</f>
        <v>70000</v>
      </c>
      <c r="J16" s="146" t="s">
        <v>17</v>
      </c>
      <c r="K16" s="147">
        <f>SUM(K6:K15)</f>
        <v>120000</v>
      </c>
      <c r="L16" s="145"/>
      <c r="M16" s="148" t="s">
        <v>17</v>
      </c>
      <c r="N16" s="149">
        <f>SUM(N6:N15)</f>
        <v>90000</v>
      </c>
      <c r="O16" s="150">
        <f>SUM(O6:O15)</f>
        <v>81400</v>
      </c>
    </row>
    <row r="17" spans="2:35" s="66" customFormat="1" ht="19" thickTop="1">
      <c r="C17" s="6"/>
      <c r="D17" s="4"/>
      <c r="E17" s="4"/>
      <c r="F17" s="4"/>
      <c r="G17"/>
      <c r="H17" s="4"/>
      <c r="I17" s="4"/>
      <c r="J17" s="1"/>
      <c r="K17" s="2"/>
      <c r="L17" s="1"/>
    </row>
    <row r="18" spans="2:35" s="66" customFormat="1">
      <c r="C18" s="141" t="s">
        <v>53</v>
      </c>
      <c r="D18" s="4"/>
      <c r="E18" s="4"/>
      <c r="F18" s="4"/>
      <c r="G18"/>
      <c r="H18" s="4"/>
      <c r="I18" s="4"/>
      <c r="J18" s="1"/>
      <c r="K18" s="2"/>
      <c r="L18" s="1"/>
    </row>
    <row r="19" spans="2:35" s="66" customFormat="1" ht="19">
      <c r="B19" s="171"/>
      <c r="C19" s="172" t="s">
        <v>11</v>
      </c>
      <c r="D19" s="172" t="s">
        <v>95</v>
      </c>
      <c r="E19" s="172" t="s">
        <v>96</v>
      </c>
      <c r="F19" s="172" t="s">
        <v>97</v>
      </c>
      <c r="G19" s="172" t="s">
        <v>98</v>
      </c>
      <c r="H19" s="172" t="s">
        <v>99</v>
      </c>
      <c r="I19" s="172" t="s">
        <v>100</v>
      </c>
      <c r="J19" s="172" t="s">
        <v>101</v>
      </c>
      <c r="K19" s="172" t="s">
        <v>102</v>
      </c>
      <c r="L19" s="172" t="s">
        <v>103</v>
      </c>
      <c r="M19" s="172" t="s">
        <v>104</v>
      </c>
      <c r="N19" s="172" t="s">
        <v>105</v>
      </c>
      <c r="O19" s="172" t="s">
        <v>106</v>
      </c>
      <c r="P19" s="172" t="s">
        <v>107</v>
      </c>
      <c r="Q19" s="172" t="s">
        <v>108</v>
      </c>
      <c r="R19" s="172" t="s">
        <v>109</v>
      </c>
      <c r="S19" s="172" t="s">
        <v>110</v>
      </c>
      <c r="T19" s="172" t="s">
        <v>111</v>
      </c>
      <c r="U19" s="172" t="s">
        <v>112</v>
      </c>
      <c r="V19" s="172" t="s">
        <v>113</v>
      </c>
      <c r="W19" s="172" t="s">
        <v>114</v>
      </c>
      <c r="X19" s="172" t="s">
        <v>115</v>
      </c>
      <c r="Y19" s="172" t="s">
        <v>116</v>
      </c>
      <c r="Z19" s="172" t="s">
        <v>117</v>
      </c>
      <c r="AA19" s="172" t="s">
        <v>118</v>
      </c>
      <c r="AB19" s="172" t="s">
        <v>119</v>
      </c>
      <c r="AC19" s="172" t="s">
        <v>120</v>
      </c>
      <c r="AD19" s="172" t="s">
        <v>121</v>
      </c>
      <c r="AE19" s="172" t="s">
        <v>122</v>
      </c>
      <c r="AF19" s="172" t="s">
        <v>123</v>
      </c>
      <c r="AG19" s="172" t="s">
        <v>124</v>
      </c>
      <c r="AH19" s="172" t="s">
        <v>125</v>
      </c>
      <c r="AI19" s="172" t="s">
        <v>17</v>
      </c>
    </row>
    <row r="20" spans="2:35" s="66" customFormat="1" ht="19">
      <c r="C20" s="160" t="str">
        <f>環境!J5</f>
        <v>食費</v>
      </c>
      <c r="D20" s="134">
        <v>1000</v>
      </c>
      <c r="E20" s="134"/>
      <c r="F20" s="134">
        <v>3000</v>
      </c>
      <c r="G20" s="134"/>
      <c r="H20" s="134">
        <v>2000</v>
      </c>
      <c r="I20" s="134"/>
      <c r="J20" s="134"/>
      <c r="K20" s="134"/>
      <c r="L20" s="134"/>
      <c r="M20" s="137"/>
      <c r="N20" s="137">
        <v>5000</v>
      </c>
      <c r="O20" s="137"/>
      <c r="P20" s="137"/>
      <c r="Q20" s="137">
        <v>1000</v>
      </c>
      <c r="R20" s="137"/>
      <c r="S20" s="137"/>
      <c r="T20" s="137"/>
      <c r="U20" s="137">
        <v>3000</v>
      </c>
      <c r="V20" s="137"/>
      <c r="W20" s="137"/>
      <c r="X20" s="137"/>
      <c r="Y20" s="137">
        <v>4000</v>
      </c>
      <c r="Z20" s="137"/>
      <c r="AA20" s="137"/>
      <c r="AB20" s="137"/>
      <c r="AC20" s="137">
        <v>2500</v>
      </c>
      <c r="AD20" s="137"/>
      <c r="AE20" s="137"/>
      <c r="AF20" s="137"/>
      <c r="AG20" s="137"/>
      <c r="AH20" s="137">
        <v>4000</v>
      </c>
      <c r="AI20" s="137">
        <f>SUM(D20:AH20)</f>
        <v>25500</v>
      </c>
    </row>
    <row r="21" spans="2:35" s="66" customFormat="1" ht="19">
      <c r="C21" s="160" t="str">
        <f>環境!J6</f>
        <v>外食費</v>
      </c>
      <c r="D21" s="135"/>
      <c r="E21" s="135"/>
      <c r="F21" s="135"/>
      <c r="G21" s="135"/>
      <c r="H21" s="135"/>
      <c r="I21" s="135"/>
      <c r="J21" s="135"/>
      <c r="K21" s="135">
        <v>3000</v>
      </c>
      <c r="L21" s="135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>
        <v>5000</v>
      </c>
      <c r="AG21" s="138"/>
      <c r="AH21" s="138"/>
      <c r="AI21" s="138">
        <f t="shared" ref="AI21:AI29" si="1">SUM(D21:AH21)</f>
        <v>8000</v>
      </c>
    </row>
    <row r="22" spans="2:35" s="66" customFormat="1" ht="19">
      <c r="C22" s="160" t="str">
        <f>環境!J7</f>
        <v>日用品</v>
      </c>
      <c r="D22" s="134"/>
      <c r="E22" s="134">
        <v>2000</v>
      </c>
      <c r="F22" s="134"/>
      <c r="G22" s="134"/>
      <c r="H22" s="134"/>
      <c r="I22" s="134">
        <v>500</v>
      </c>
      <c r="J22" s="134"/>
      <c r="K22" s="134"/>
      <c r="L22" s="134"/>
      <c r="M22" s="137">
        <v>1200</v>
      </c>
      <c r="N22" s="137"/>
      <c r="O22" s="137"/>
      <c r="P22" s="137"/>
      <c r="Q22" s="137"/>
      <c r="R22" s="137"/>
      <c r="S22" s="137">
        <v>700</v>
      </c>
      <c r="T22" s="137"/>
      <c r="U22" s="137"/>
      <c r="V22" s="137"/>
      <c r="W22" s="137"/>
      <c r="X22" s="137"/>
      <c r="Y22" s="137"/>
      <c r="Z22" s="137">
        <v>3500</v>
      </c>
      <c r="AA22" s="137"/>
      <c r="AB22" s="137"/>
      <c r="AC22" s="137"/>
      <c r="AD22" s="137">
        <v>1000</v>
      </c>
      <c r="AE22" s="137"/>
      <c r="AF22" s="137"/>
      <c r="AG22" s="137"/>
      <c r="AH22" s="137"/>
      <c r="AI22" s="137">
        <f t="shared" si="1"/>
        <v>8900</v>
      </c>
    </row>
    <row r="23" spans="2:35" s="66" customFormat="1" ht="19">
      <c r="C23" s="160" t="str">
        <f>環境!J8</f>
        <v>交通費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8"/>
      <c r="O23" s="138"/>
      <c r="P23" s="138"/>
      <c r="Q23" s="138"/>
      <c r="R23" s="138">
        <v>5000</v>
      </c>
      <c r="S23" s="138"/>
      <c r="T23" s="138"/>
      <c r="U23" s="138">
        <v>3000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>
        <f t="shared" si="1"/>
        <v>8000</v>
      </c>
    </row>
    <row r="24" spans="2:35" s="66" customFormat="1" ht="19">
      <c r="C24" s="160" t="str">
        <f>環境!J9</f>
        <v>教養・娯楽費</v>
      </c>
      <c r="D24" s="134"/>
      <c r="E24" s="134"/>
      <c r="F24" s="134"/>
      <c r="G24" s="134">
        <v>2000</v>
      </c>
      <c r="H24" s="134"/>
      <c r="I24" s="134"/>
      <c r="J24" s="134"/>
      <c r="K24" s="134"/>
      <c r="L24" s="134"/>
      <c r="M24" s="137"/>
      <c r="N24" s="137"/>
      <c r="O24" s="137">
        <v>5000</v>
      </c>
      <c r="P24" s="137"/>
      <c r="Q24" s="137"/>
      <c r="R24" s="137"/>
      <c r="S24" s="137"/>
      <c r="T24" s="137"/>
      <c r="U24" s="137"/>
      <c r="V24" s="137"/>
      <c r="W24" s="137">
        <v>2000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>
        <f t="shared" si="1"/>
        <v>9000</v>
      </c>
    </row>
    <row r="25" spans="2:35" s="66" customFormat="1" ht="19">
      <c r="C25" s="160" t="str">
        <f>環境!J10</f>
        <v>服飾費</v>
      </c>
      <c r="D25" s="135"/>
      <c r="E25" s="135"/>
      <c r="F25" s="135"/>
      <c r="G25" s="135"/>
      <c r="H25" s="135"/>
      <c r="I25" s="135"/>
      <c r="J25" s="135"/>
      <c r="K25" s="135"/>
      <c r="L25" s="135">
        <v>10000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>
        <v>2000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>
        <f t="shared" si="1"/>
        <v>12000</v>
      </c>
    </row>
    <row r="26" spans="2:35" s="66" customFormat="1" ht="19">
      <c r="C26" s="160" t="str">
        <f>環境!J11</f>
        <v>交際費</v>
      </c>
      <c r="D26" s="134">
        <v>10000</v>
      </c>
      <c r="E26" s="134"/>
      <c r="F26" s="134"/>
      <c r="G26" s="134"/>
      <c r="H26" s="134"/>
      <c r="I26" s="134"/>
      <c r="J26" s="134"/>
      <c r="K26" s="134"/>
      <c r="L26" s="13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f t="shared" si="1"/>
        <v>10000</v>
      </c>
    </row>
    <row r="27" spans="2:35" s="66" customFormat="1" ht="19">
      <c r="C27" s="160" t="str">
        <f>環境!J12</f>
        <v>その他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>
        <f t="shared" si="1"/>
        <v>0</v>
      </c>
    </row>
    <row r="28" spans="2:35" s="66" customFormat="1" ht="19">
      <c r="C28" s="160">
        <f>環境!J13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>
        <f t="shared" si="1"/>
        <v>0</v>
      </c>
    </row>
    <row r="29" spans="2:35" s="66" customFormat="1" ht="19">
      <c r="C29" s="160">
        <f>環境!J14</f>
        <v>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>
        <f t="shared" si="1"/>
        <v>0</v>
      </c>
    </row>
    <row r="30" spans="2:35" s="66" customFormat="1" ht="19">
      <c r="C30" s="160" t="s">
        <v>127</v>
      </c>
      <c r="D30" s="134"/>
      <c r="E30" s="134"/>
      <c r="F30" s="134"/>
      <c r="G30" s="134"/>
      <c r="H30" s="134"/>
      <c r="I30" s="134"/>
      <c r="J30" s="134"/>
      <c r="K30" s="134"/>
      <c r="L30" s="134" t="s">
        <v>132</v>
      </c>
      <c r="M30" s="137"/>
      <c r="N30" s="137"/>
      <c r="O30" s="137"/>
      <c r="P30" s="137"/>
      <c r="Q30" s="137"/>
      <c r="R30" s="137" t="s">
        <v>84</v>
      </c>
      <c r="S30" s="137"/>
      <c r="T30" s="137"/>
      <c r="U30" s="137" t="s">
        <v>133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2:35" s="66" customFormat="1" ht="19">
      <c r="C31" s="161" t="s">
        <v>17</v>
      </c>
      <c r="D31" s="136">
        <f>SUM(D20:D29)</f>
        <v>11000</v>
      </c>
      <c r="E31" s="136">
        <f t="shared" ref="E31:AI31" si="2">SUM(E20:E29)</f>
        <v>2000</v>
      </c>
      <c r="F31" s="136">
        <f t="shared" si="2"/>
        <v>3000</v>
      </c>
      <c r="G31" s="136">
        <f t="shared" si="2"/>
        <v>2000</v>
      </c>
      <c r="H31" s="136">
        <f t="shared" si="2"/>
        <v>2000</v>
      </c>
      <c r="I31" s="136">
        <f t="shared" si="2"/>
        <v>500</v>
      </c>
      <c r="J31" s="136">
        <f t="shared" si="2"/>
        <v>0</v>
      </c>
      <c r="K31" s="136">
        <f t="shared" si="2"/>
        <v>3000</v>
      </c>
      <c r="L31" s="136">
        <f t="shared" si="2"/>
        <v>10000</v>
      </c>
      <c r="M31" s="136">
        <f t="shared" si="2"/>
        <v>1200</v>
      </c>
      <c r="N31" s="136">
        <f t="shared" si="2"/>
        <v>5000</v>
      </c>
      <c r="O31" s="136">
        <f t="shared" si="2"/>
        <v>5000</v>
      </c>
      <c r="P31" s="136">
        <f t="shared" si="2"/>
        <v>0</v>
      </c>
      <c r="Q31" s="136">
        <f t="shared" si="2"/>
        <v>1000</v>
      </c>
      <c r="R31" s="136">
        <f t="shared" si="2"/>
        <v>5000</v>
      </c>
      <c r="S31" s="136">
        <f t="shared" si="2"/>
        <v>700</v>
      </c>
      <c r="T31" s="136">
        <f t="shared" si="2"/>
        <v>0</v>
      </c>
      <c r="U31" s="136">
        <f t="shared" si="2"/>
        <v>6000</v>
      </c>
      <c r="V31" s="136">
        <f t="shared" si="2"/>
        <v>0</v>
      </c>
      <c r="W31" s="136">
        <f t="shared" si="2"/>
        <v>2000</v>
      </c>
      <c r="X31" s="136">
        <f t="shared" si="2"/>
        <v>0</v>
      </c>
      <c r="Y31" s="136">
        <f t="shared" si="2"/>
        <v>6000</v>
      </c>
      <c r="Z31" s="136">
        <f t="shared" si="2"/>
        <v>3500</v>
      </c>
      <c r="AA31" s="136">
        <f t="shared" si="2"/>
        <v>0</v>
      </c>
      <c r="AB31" s="136">
        <f t="shared" si="2"/>
        <v>0</v>
      </c>
      <c r="AC31" s="136">
        <f t="shared" si="2"/>
        <v>2500</v>
      </c>
      <c r="AD31" s="136">
        <f t="shared" si="2"/>
        <v>1000</v>
      </c>
      <c r="AE31" s="136">
        <f t="shared" si="2"/>
        <v>0</v>
      </c>
      <c r="AF31" s="136">
        <f t="shared" si="2"/>
        <v>5000</v>
      </c>
      <c r="AG31" s="136">
        <f t="shared" si="2"/>
        <v>0</v>
      </c>
      <c r="AH31" s="136">
        <f t="shared" si="2"/>
        <v>4000</v>
      </c>
      <c r="AI31" s="136">
        <f t="shared" si="2"/>
        <v>81400</v>
      </c>
    </row>
    <row r="32" spans="2:35" s="131" customFormat="1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3:35" s="66" customFormat="1">
      <c r="C33" s="141" t="s">
        <v>134</v>
      </c>
      <c r="D33" s="4"/>
      <c r="E33" s="4"/>
      <c r="F33" s="4"/>
      <c r="G33"/>
      <c r="H33" s="4"/>
      <c r="I33" s="4"/>
      <c r="J33" s="1"/>
      <c r="K33" s="2"/>
      <c r="L33" s="1"/>
    </row>
    <row r="34" spans="3:35" s="66" customFormat="1">
      <c r="C34" s="173" t="s">
        <v>19</v>
      </c>
      <c r="D34" s="174" t="s">
        <v>95</v>
      </c>
      <c r="E34" s="174" t="s">
        <v>96</v>
      </c>
      <c r="F34" s="174" t="s">
        <v>97</v>
      </c>
      <c r="G34" s="174" t="s">
        <v>98</v>
      </c>
      <c r="H34" s="174" t="s">
        <v>99</v>
      </c>
      <c r="I34" s="174" t="s">
        <v>100</v>
      </c>
      <c r="J34" s="174" t="s">
        <v>101</v>
      </c>
      <c r="K34" s="174" t="s">
        <v>102</v>
      </c>
      <c r="L34" s="174" t="s">
        <v>103</v>
      </c>
      <c r="M34" s="174" t="s">
        <v>104</v>
      </c>
      <c r="N34" s="174" t="s">
        <v>105</v>
      </c>
      <c r="O34" s="174" t="s">
        <v>106</v>
      </c>
      <c r="P34" s="174" t="s">
        <v>107</v>
      </c>
      <c r="Q34" s="174" t="s">
        <v>108</v>
      </c>
      <c r="R34" s="174" t="s">
        <v>109</v>
      </c>
      <c r="S34" s="174" t="s">
        <v>110</v>
      </c>
      <c r="T34" s="174" t="s">
        <v>111</v>
      </c>
      <c r="U34" s="174" t="s">
        <v>112</v>
      </c>
      <c r="V34" s="174" t="s">
        <v>113</v>
      </c>
      <c r="W34" s="174" t="s">
        <v>114</v>
      </c>
      <c r="X34" s="174" t="s">
        <v>115</v>
      </c>
      <c r="Y34" s="174" t="s">
        <v>116</v>
      </c>
      <c r="Z34" s="174" t="s">
        <v>117</v>
      </c>
      <c r="AA34" s="174" t="s">
        <v>118</v>
      </c>
      <c r="AB34" s="174" t="s">
        <v>119</v>
      </c>
      <c r="AC34" s="174" t="s">
        <v>120</v>
      </c>
      <c r="AD34" s="174" t="s">
        <v>121</v>
      </c>
      <c r="AE34" s="174" t="s">
        <v>122</v>
      </c>
      <c r="AF34" s="174" t="s">
        <v>123</v>
      </c>
      <c r="AG34" s="174" t="s">
        <v>124</v>
      </c>
      <c r="AH34" s="174" t="s">
        <v>125</v>
      </c>
      <c r="AI34" s="175" t="s">
        <v>149</v>
      </c>
    </row>
    <row r="35" spans="3:35" s="66" customFormat="1">
      <c r="C35" s="162" t="s">
        <v>136</v>
      </c>
      <c r="D35" s="166">
        <v>45</v>
      </c>
      <c r="E35" s="166">
        <v>45.2</v>
      </c>
      <c r="F35" s="166">
        <v>44</v>
      </c>
      <c r="G35" s="166">
        <v>44.5</v>
      </c>
      <c r="H35" s="166">
        <v>45</v>
      </c>
      <c r="I35" s="166">
        <v>44.53</v>
      </c>
      <c r="J35" s="166">
        <v>44.46</v>
      </c>
      <c r="K35" s="166">
        <v>44.39</v>
      </c>
      <c r="L35" s="166">
        <v>44.32</v>
      </c>
      <c r="M35" s="166">
        <v>44.25</v>
      </c>
      <c r="N35" s="166">
        <v>44.18</v>
      </c>
      <c r="O35" s="166">
        <v>44.11</v>
      </c>
      <c r="P35" s="166">
        <v>44.04</v>
      </c>
      <c r="Q35" s="166">
        <v>43.97</v>
      </c>
      <c r="R35" s="166">
        <v>43.9</v>
      </c>
      <c r="S35" s="166">
        <v>43.83</v>
      </c>
      <c r="T35" s="166">
        <v>43.76</v>
      </c>
      <c r="U35" s="166">
        <v>43.69</v>
      </c>
      <c r="V35" s="166">
        <v>43.62</v>
      </c>
      <c r="W35" s="166">
        <v>43.55</v>
      </c>
      <c r="X35" s="166">
        <v>43.48</v>
      </c>
      <c r="Y35" s="166">
        <v>43.41</v>
      </c>
      <c r="Z35" s="166">
        <v>43.34</v>
      </c>
      <c r="AA35" s="166">
        <v>43.27</v>
      </c>
      <c r="AB35" s="166">
        <v>43.2</v>
      </c>
      <c r="AC35" s="166">
        <v>43.13</v>
      </c>
      <c r="AD35" s="166">
        <v>43.06</v>
      </c>
      <c r="AE35" s="166">
        <v>42.99</v>
      </c>
      <c r="AF35" s="166">
        <v>42.92</v>
      </c>
      <c r="AG35" s="166">
        <v>42.85</v>
      </c>
      <c r="AH35" s="166">
        <v>42.78</v>
      </c>
      <c r="AI35" s="177">
        <f>IFERROR(AVERAGE(D35:AH35),"")</f>
        <v>43.83</v>
      </c>
    </row>
    <row r="36" spans="3:35" s="66" customFormat="1">
      <c r="C36" s="162" t="s">
        <v>137</v>
      </c>
      <c r="D36" s="168">
        <v>25</v>
      </c>
      <c r="E36" s="168">
        <v>25</v>
      </c>
      <c r="F36" s="168">
        <v>24.5</v>
      </c>
      <c r="G36" s="168">
        <v>26</v>
      </c>
      <c r="H36" s="168">
        <v>25</v>
      </c>
      <c r="I36" s="168">
        <v>24.3</v>
      </c>
      <c r="J36" s="168">
        <v>24</v>
      </c>
      <c r="K36" s="168">
        <v>24</v>
      </c>
      <c r="L36" s="168">
        <v>23.996428571428599</v>
      </c>
      <c r="M36" s="168">
        <v>23.834523809523802</v>
      </c>
      <c r="N36" s="168">
        <v>23.672619047619001</v>
      </c>
      <c r="O36" s="168">
        <v>23.5107142857143</v>
      </c>
      <c r="P36" s="168">
        <v>23.3488095238095</v>
      </c>
      <c r="Q36" s="168">
        <v>23.186904761904799</v>
      </c>
      <c r="R36" s="168">
        <v>23.024999999999999</v>
      </c>
      <c r="S36" s="168">
        <v>24</v>
      </c>
      <c r="T36" s="168">
        <v>23.5</v>
      </c>
      <c r="U36" s="168">
        <v>24</v>
      </c>
      <c r="V36" s="168">
        <v>23</v>
      </c>
      <c r="W36" s="168">
        <v>24</v>
      </c>
      <c r="X36" s="168">
        <v>25</v>
      </c>
      <c r="Y36" s="168">
        <v>24</v>
      </c>
      <c r="Z36" s="168">
        <v>23.5</v>
      </c>
      <c r="AA36" s="168">
        <v>22.6</v>
      </c>
      <c r="AB36" s="168">
        <v>23</v>
      </c>
      <c r="AC36" s="168">
        <v>25</v>
      </c>
      <c r="AD36" s="168">
        <v>24.5</v>
      </c>
      <c r="AE36" s="168">
        <v>24.7</v>
      </c>
      <c r="AF36" s="168">
        <v>23.8</v>
      </c>
      <c r="AG36" s="168">
        <v>25</v>
      </c>
      <c r="AH36" s="168">
        <v>24.6</v>
      </c>
      <c r="AI36" s="168">
        <f t="shared" ref="AI36:AI46" si="3">IFERROR(AVERAGE(D36:AH36),"")</f>
        <v>24.083064516129035</v>
      </c>
    </row>
    <row r="37" spans="3:35" s="66" customFormat="1">
      <c r="C37" s="162" t="s">
        <v>138</v>
      </c>
      <c r="D37" s="166">
        <v>1</v>
      </c>
      <c r="E37" s="166">
        <v>2</v>
      </c>
      <c r="F37" s="166">
        <v>3</v>
      </c>
      <c r="G37" s="166">
        <v>3</v>
      </c>
      <c r="H37" s="166">
        <v>2</v>
      </c>
      <c r="I37" s="166">
        <v>1</v>
      </c>
      <c r="J37" s="166">
        <v>1</v>
      </c>
      <c r="K37" s="166">
        <v>3</v>
      </c>
      <c r="L37" s="166">
        <v>2</v>
      </c>
      <c r="M37" s="167">
        <v>1</v>
      </c>
      <c r="N37" s="167">
        <v>0</v>
      </c>
      <c r="O37" s="167">
        <v>0</v>
      </c>
      <c r="P37" s="167">
        <v>3</v>
      </c>
      <c r="Q37" s="167">
        <v>2</v>
      </c>
      <c r="R37" s="167">
        <v>1</v>
      </c>
      <c r="S37" s="167">
        <v>0</v>
      </c>
      <c r="T37" s="167">
        <v>0</v>
      </c>
      <c r="U37" s="167">
        <v>2</v>
      </c>
      <c r="V37" s="167">
        <v>3</v>
      </c>
      <c r="W37" s="167">
        <v>2</v>
      </c>
      <c r="X37" s="167">
        <v>1</v>
      </c>
      <c r="Y37" s="167">
        <v>0</v>
      </c>
      <c r="Z37" s="167">
        <v>0</v>
      </c>
      <c r="AA37" s="167">
        <v>2</v>
      </c>
      <c r="AB37" s="167">
        <v>0</v>
      </c>
      <c r="AC37" s="167">
        <v>1</v>
      </c>
      <c r="AD37" s="167">
        <v>0</v>
      </c>
      <c r="AE37" s="167">
        <v>0</v>
      </c>
      <c r="AF37" s="167">
        <v>2</v>
      </c>
      <c r="AG37" s="167">
        <v>3</v>
      </c>
      <c r="AH37" s="167">
        <v>3</v>
      </c>
      <c r="AI37" s="176">
        <f t="shared" si="3"/>
        <v>1.4193548387096775</v>
      </c>
    </row>
    <row r="38" spans="3:35" s="66" customFormat="1">
      <c r="C38" s="162" t="s">
        <v>139</v>
      </c>
      <c r="D38" s="170">
        <v>0.5</v>
      </c>
      <c r="E38" s="170">
        <v>0</v>
      </c>
      <c r="F38" s="170">
        <v>0.5</v>
      </c>
      <c r="G38" s="170">
        <v>0.4</v>
      </c>
      <c r="H38" s="170">
        <v>0</v>
      </c>
      <c r="I38" s="170">
        <v>0</v>
      </c>
      <c r="J38" s="170">
        <v>0.2</v>
      </c>
      <c r="K38" s="170">
        <v>0.5</v>
      </c>
      <c r="L38" s="170">
        <v>0</v>
      </c>
      <c r="M38" s="169">
        <v>0</v>
      </c>
      <c r="N38" s="169">
        <v>0</v>
      </c>
      <c r="O38" s="169">
        <v>0.3</v>
      </c>
      <c r="P38" s="169">
        <v>0.5</v>
      </c>
      <c r="Q38" s="169">
        <v>0.2</v>
      </c>
      <c r="R38" s="169">
        <v>0.5</v>
      </c>
      <c r="S38" s="169">
        <v>0.3</v>
      </c>
      <c r="T38" s="169">
        <v>0.5</v>
      </c>
      <c r="U38" s="169">
        <v>0.3</v>
      </c>
      <c r="V38" s="169">
        <v>0.5</v>
      </c>
      <c r="W38" s="169">
        <v>0.6</v>
      </c>
      <c r="X38" s="169">
        <v>0.5</v>
      </c>
      <c r="Y38" s="169">
        <v>0</v>
      </c>
      <c r="Z38" s="169">
        <v>0</v>
      </c>
      <c r="AA38" s="169">
        <v>0</v>
      </c>
      <c r="AB38" s="169">
        <v>0.2</v>
      </c>
      <c r="AC38" s="169">
        <v>0.5</v>
      </c>
      <c r="AD38" s="169">
        <v>0.5</v>
      </c>
      <c r="AE38" s="169">
        <v>0</v>
      </c>
      <c r="AF38" s="169">
        <v>0</v>
      </c>
      <c r="AG38" s="169">
        <v>0</v>
      </c>
      <c r="AH38" s="169">
        <v>0</v>
      </c>
      <c r="AI38" s="178">
        <f t="shared" si="3"/>
        <v>0.24193548387096772</v>
      </c>
    </row>
    <row r="39" spans="3:35" s="66" customFormat="1">
      <c r="C39" s="162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76" t="str">
        <f t="shared" si="3"/>
        <v/>
      </c>
    </row>
    <row r="40" spans="3:35" s="66" customFormat="1">
      <c r="C40" s="162"/>
      <c r="D40" s="170"/>
      <c r="E40" s="170"/>
      <c r="F40" s="170"/>
      <c r="G40" s="170"/>
      <c r="H40" s="170"/>
      <c r="I40" s="170"/>
      <c r="J40" s="170"/>
      <c r="K40" s="170"/>
      <c r="L40" s="170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8" t="str">
        <f t="shared" si="3"/>
        <v/>
      </c>
    </row>
    <row r="41" spans="3:35" s="66" customFormat="1">
      <c r="C41" s="162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76" t="str">
        <f t="shared" si="3"/>
        <v/>
      </c>
    </row>
    <row r="42" spans="3:35">
      <c r="C42" s="162"/>
      <c r="D42" s="170"/>
      <c r="E42" s="170"/>
      <c r="F42" s="170"/>
      <c r="G42" s="170"/>
      <c r="H42" s="170"/>
      <c r="I42" s="170"/>
      <c r="J42" s="170"/>
      <c r="K42" s="170"/>
      <c r="L42" s="170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8" t="str">
        <f t="shared" si="3"/>
        <v/>
      </c>
    </row>
    <row r="43" spans="3:35">
      <c r="C43" s="162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76" t="str">
        <f t="shared" si="3"/>
        <v/>
      </c>
    </row>
    <row r="44" spans="3:35">
      <c r="C44" s="162"/>
      <c r="D44" s="170"/>
      <c r="E44" s="170"/>
      <c r="F44" s="170"/>
      <c r="G44" s="170"/>
      <c r="H44" s="170"/>
      <c r="I44" s="170"/>
      <c r="J44" s="170"/>
      <c r="K44" s="170"/>
      <c r="L44" s="170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8" t="str">
        <f t="shared" si="3"/>
        <v/>
      </c>
    </row>
    <row r="45" spans="3:35">
      <c r="C45" s="162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76" t="str">
        <f t="shared" si="3"/>
        <v/>
      </c>
    </row>
    <row r="46" spans="3:35">
      <c r="C46" s="162"/>
      <c r="D46" s="170"/>
      <c r="E46" s="170"/>
      <c r="F46" s="170"/>
      <c r="G46" s="170"/>
      <c r="H46" s="170"/>
      <c r="I46" s="170"/>
      <c r="J46" s="170"/>
      <c r="K46" s="170"/>
      <c r="L46" s="170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8" t="str">
        <f t="shared" si="3"/>
        <v/>
      </c>
    </row>
  </sheetData>
  <sheetProtection formatCells="0" formatColumns="0" formatRows="0" insertHyperlinks="0" sort="0" autoFilter="0" pivotTables="0"/>
  <mergeCells count="14">
    <mergeCell ref="M4:O4"/>
    <mergeCell ref="Q4:S4"/>
    <mergeCell ref="Q5:S5"/>
    <mergeCell ref="Q15:S15"/>
    <mergeCell ref="Q8:S8"/>
    <mergeCell ref="Q9:S9"/>
    <mergeCell ref="Q11:S11"/>
    <mergeCell ref="Q12:S12"/>
    <mergeCell ref="Q14:S14"/>
    <mergeCell ref="C1:D1"/>
    <mergeCell ref="C4:D4"/>
    <mergeCell ref="F4:G4"/>
    <mergeCell ref="H4:I4"/>
    <mergeCell ref="J4:K4"/>
  </mergeCells>
  <phoneticPr fontId="1"/>
  <conditionalFormatting sqref="L17:L18 L20:L22 L24 L26 L28 L30 L33">
    <cfRule type="expression" dxfId="271" priority="66">
      <formula>#REF!="浪費"</formula>
    </cfRule>
    <cfRule type="expression" dxfId="270" priority="67">
      <formula>#REF!="投資"</formula>
    </cfRule>
    <cfRule type="expression" dxfId="269" priority="68">
      <formula>#REF!="不明"</formula>
    </cfRule>
  </conditionalFormatting>
  <conditionalFormatting sqref="K17:K18 K20:K22 K47:K153 K24 K26 K28 K30 K33">
    <cfRule type="expression" dxfId="268" priority="63">
      <formula>#REF!="浪費"</formula>
    </cfRule>
    <cfRule type="expression" dxfId="267" priority="64">
      <formula>#REF!="投資"</formula>
    </cfRule>
    <cfRule type="expression" dxfId="266" priority="65">
      <formula>#REF!="不明"</formula>
    </cfRule>
  </conditionalFormatting>
  <conditionalFormatting sqref="L23">
    <cfRule type="expression" dxfId="265" priority="60">
      <formula>#REF!="浪費"</formula>
    </cfRule>
    <cfRule type="expression" dxfId="264" priority="61">
      <formula>#REF!="投資"</formula>
    </cfRule>
    <cfRule type="expression" dxfId="263" priority="62">
      <formula>#REF!="不明"</formula>
    </cfRule>
  </conditionalFormatting>
  <conditionalFormatting sqref="K23">
    <cfRule type="expression" dxfId="262" priority="57">
      <formula>#REF!="浪費"</formula>
    </cfRule>
    <cfRule type="expression" dxfId="261" priority="58">
      <formula>#REF!="投資"</formula>
    </cfRule>
    <cfRule type="expression" dxfId="260" priority="59">
      <formula>#REF!="不明"</formula>
    </cfRule>
  </conditionalFormatting>
  <conditionalFormatting sqref="L25">
    <cfRule type="expression" dxfId="259" priority="54">
      <formula>#REF!="浪費"</formula>
    </cfRule>
    <cfRule type="expression" dxfId="258" priority="55">
      <formula>#REF!="投資"</formula>
    </cfRule>
    <cfRule type="expression" dxfId="257" priority="56">
      <formula>#REF!="不明"</formula>
    </cfRule>
  </conditionalFormatting>
  <conditionalFormatting sqref="K25">
    <cfRule type="expression" dxfId="256" priority="51">
      <formula>#REF!="浪費"</formula>
    </cfRule>
    <cfRule type="expression" dxfId="255" priority="52">
      <formula>#REF!="投資"</formula>
    </cfRule>
    <cfRule type="expression" dxfId="254" priority="53">
      <formula>#REF!="不明"</formula>
    </cfRule>
  </conditionalFormatting>
  <conditionalFormatting sqref="L27">
    <cfRule type="expression" dxfId="253" priority="48">
      <formula>#REF!="浪費"</formula>
    </cfRule>
    <cfRule type="expression" dxfId="252" priority="49">
      <formula>#REF!="投資"</formula>
    </cfRule>
    <cfRule type="expression" dxfId="251" priority="50">
      <formula>#REF!="不明"</formula>
    </cfRule>
  </conditionalFormatting>
  <conditionalFormatting sqref="K27">
    <cfRule type="expression" dxfId="250" priority="45">
      <formula>#REF!="浪費"</formula>
    </cfRule>
    <cfRule type="expression" dxfId="249" priority="46">
      <formula>#REF!="投資"</formula>
    </cfRule>
    <cfRule type="expression" dxfId="248" priority="47">
      <formula>#REF!="不明"</formula>
    </cfRule>
  </conditionalFormatting>
  <conditionalFormatting sqref="L29">
    <cfRule type="expression" dxfId="247" priority="42">
      <formula>#REF!="浪費"</formula>
    </cfRule>
    <cfRule type="expression" dxfId="246" priority="43">
      <formula>#REF!="投資"</formula>
    </cfRule>
    <cfRule type="expression" dxfId="245" priority="44">
      <formula>#REF!="不明"</formula>
    </cfRule>
  </conditionalFormatting>
  <conditionalFormatting sqref="K29">
    <cfRule type="expression" dxfId="244" priority="39">
      <formula>#REF!="浪費"</formula>
    </cfRule>
    <cfRule type="expression" dxfId="243" priority="40">
      <formula>#REF!="投資"</formula>
    </cfRule>
    <cfRule type="expression" dxfId="242" priority="41">
      <formula>#REF!="不明"</formula>
    </cfRule>
  </conditionalFormatting>
  <conditionalFormatting sqref="L37 L39 L41 L43 L45">
    <cfRule type="expression" dxfId="241" priority="36">
      <formula>#REF!="浪費"</formula>
    </cfRule>
    <cfRule type="expression" dxfId="240" priority="37">
      <formula>#REF!="投資"</formula>
    </cfRule>
    <cfRule type="expression" dxfId="239" priority="38">
      <formula>#REF!="不明"</formula>
    </cfRule>
  </conditionalFormatting>
  <conditionalFormatting sqref="K36:K37 K39 K41 K43 K45 S36 AA36">
    <cfRule type="expression" dxfId="238" priority="33">
      <formula>#REF!="浪費"</formula>
    </cfRule>
    <cfRule type="expression" dxfId="237" priority="34">
      <formula>#REF!="投資"</formula>
    </cfRule>
    <cfRule type="expression" dxfId="236" priority="35">
      <formula>#REF!="不明"</formula>
    </cfRule>
  </conditionalFormatting>
  <conditionalFormatting sqref="L38">
    <cfRule type="expression" dxfId="235" priority="30">
      <formula>#REF!="浪費"</formula>
    </cfRule>
    <cfRule type="expression" dxfId="234" priority="31">
      <formula>#REF!="投資"</formula>
    </cfRule>
    <cfRule type="expression" dxfId="233" priority="32">
      <formula>#REF!="不明"</formula>
    </cfRule>
  </conditionalFormatting>
  <conditionalFormatting sqref="K38">
    <cfRule type="expression" dxfId="232" priority="27">
      <formula>#REF!="浪費"</formula>
    </cfRule>
    <cfRule type="expression" dxfId="231" priority="28">
      <formula>#REF!="投資"</formula>
    </cfRule>
    <cfRule type="expression" dxfId="230" priority="29">
      <formula>#REF!="不明"</formula>
    </cfRule>
  </conditionalFormatting>
  <conditionalFormatting sqref="L40">
    <cfRule type="expression" dxfId="229" priority="24">
      <formula>#REF!="浪費"</formula>
    </cfRule>
    <cfRule type="expression" dxfId="228" priority="25">
      <formula>#REF!="投資"</formula>
    </cfRule>
    <cfRule type="expression" dxfId="227" priority="26">
      <formula>#REF!="不明"</formula>
    </cfRule>
  </conditionalFormatting>
  <conditionalFormatting sqref="K40">
    <cfRule type="expression" dxfId="226" priority="21">
      <formula>#REF!="浪費"</formula>
    </cfRule>
    <cfRule type="expression" dxfId="225" priority="22">
      <formula>#REF!="投資"</formula>
    </cfRule>
    <cfRule type="expression" dxfId="224" priority="23">
      <formula>#REF!="不明"</formula>
    </cfRule>
  </conditionalFormatting>
  <conditionalFormatting sqref="L42">
    <cfRule type="expression" dxfId="223" priority="18">
      <formula>#REF!="浪費"</formula>
    </cfRule>
    <cfRule type="expression" dxfId="222" priority="19">
      <formula>#REF!="投資"</formula>
    </cfRule>
    <cfRule type="expression" dxfId="221" priority="20">
      <formula>#REF!="不明"</formula>
    </cfRule>
  </conditionalFormatting>
  <conditionalFormatting sqref="K42">
    <cfRule type="expression" dxfId="220" priority="15">
      <formula>#REF!="浪費"</formula>
    </cfRule>
    <cfRule type="expression" dxfId="219" priority="16">
      <formula>#REF!="投資"</formula>
    </cfRule>
    <cfRule type="expression" dxfId="218" priority="17">
      <formula>#REF!="不明"</formula>
    </cfRule>
  </conditionalFormatting>
  <conditionalFormatting sqref="L44">
    <cfRule type="expression" dxfId="217" priority="12">
      <formula>#REF!="浪費"</formula>
    </cfRule>
    <cfRule type="expression" dxfId="216" priority="13">
      <formula>#REF!="投資"</formula>
    </cfRule>
    <cfRule type="expression" dxfId="215" priority="14">
      <formula>#REF!="不明"</formula>
    </cfRule>
  </conditionalFormatting>
  <conditionalFormatting sqref="K44">
    <cfRule type="expression" dxfId="214" priority="9">
      <formula>#REF!="浪費"</formula>
    </cfRule>
    <cfRule type="expression" dxfId="213" priority="10">
      <formula>#REF!="投資"</formula>
    </cfRule>
    <cfRule type="expression" dxfId="212" priority="11">
      <formula>#REF!="不明"</formula>
    </cfRule>
  </conditionalFormatting>
  <conditionalFormatting sqref="L46">
    <cfRule type="expression" dxfId="211" priority="6">
      <formula>#REF!="浪費"</formula>
    </cfRule>
    <cfRule type="expression" dxfId="210" priority="7">
      <formula>#REF!="投資"</formula>
    </cfRule>
    <cfRule type="expression" dxfId="209" priority="8">
      <formula>#REF!="不明"</formula>
    </cfRule>
  </conditionalFormatting>
  <conditionalFormatting sqref="K46">
    <cfRule type="expression" dxfId="208" priority="3">
      <formula>#REF!="浪費"</formula>
    </cfRule>
    <cfRule type="expression" dxfId="207" priority="4">
      <formula>#REF!="投資"</formula>
    </cfRule>
    <cfRule type="expression" dxfId="206" priority="5">
      <formula>#REF!="不明"</formula>
    </cfRule>
  </conditionalFormatting>
  <conditionalFormatting sqref="D31">
    <cfRule type="cellIs" dxfId="205" priority="2" operator="equal">
      <formula>0</formula>
    </cfRule>
  </conditionalFormatting>
  <conditionalFormatting sqref="D31:AI31">
    <cfRule type="cellIs" dxfId="204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特別費</vt:lpstr>
      <vt:lpstr>収支表</vt:lpstr>
      <vt:lpstr>環境</vt:lpstr>
      <vt:lpstr>特別費!Print_Area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Akai Arita</cp:lastModifiedBy>
  <cp:lastPrinted>2020-01-10T04:43:59Z</cp:lastPrinted>
  <dcterms:created xsi:type="dcterms:W3CDTF">2015-06-05T18:19:34Z</dcterms:created>
  <dcterms:modified xsi:type="dcterms:W3CDTF">2020-11-16T07:23:14Z</dcterms:modified>
  <cp:category/>
</cp:coreProperties>
</file>