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ta/Desktop/"/>
    </mc:Choice>
  </mc:AlternateContent>
  <xr:revisionPtr revIDLastSave="0" documentId="13_ncr:1_{F80CAC48-A2D3-2748-9A0E-C8AD3CCAB213}" xr6:coauthVersionLast="47" xr6:coauthVersionMax="47" xr10:uidLastSave="{00000000-0000-0000-0000-000000000000}"/>
  <bookViews>
    <workbookView xWindow="0" yWindow="500" windowWidth="28800" windowHeight="15720" xr2:uid="{B2339EA0-D329-9A49-B70C-B649C03A3F8B}"/>
  </bookViews>
  <sheets>
    <sheet name="Sample" sheetId="1" r:id="rId1"/>
    <sheet name="Ide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F16" i="2"/>
  <c r="F29" i="2" s="1"/>
  <c r="D27" i="2"/>
  <c r="F27" i="2"/>
  <c r="S27" i="2"/>
  <c r="D29" i="2"/>
  <c r="E6" i="2" s="1"/>
  <c r="S28" i="1"/>
  <c r="F27" i="1"/>
  <c r="S27" i="1" s="1"/>
  <c r="D27" i="1"/>
  <c r="S26" i="1"/>
  <c r="S25" i="1"/>
  <c r="S24" i="1"/>
  <c r="S23" i="1"/>
  <c r="S22" i="1"/>
  <c r="S21" i="1"/>
  <c r="S20" i="1"/>
  <c r="S19" i="1"/>
  <c r="S18" i="1"/>
  <c r="S17" i="1"/>
  <c r="F16" i="1"/>
  <c r="S16" i="1" s="1"/>
  <c r="D16" i="1"/>
  <c r="S15" i="1"/>
  <c r="S14" i="1"/>
  <c r="S13" i="1"/>
  <c r="S12" i="1"/>
  <c r="S11" i="1"/>
  <c r="S10" i="1"/>
  <c r="S9" i="1"/>
  <c r="S8" i="1"/>
  <c r="S7" i="1"/>
  <c r="S6" i="1"/>
  <c r="N29" i="2" l="1"/>
  <c r="G28" i="2"/>
  <c r="G21" i="2"/>
  <c r="S29" i="2"/>
  <c r="G6" i="2"/>
  <c r="G10" i="2"/>
  <c r="G14" i="2"/>
  <c r="G19" i="2"/>
  <c r="G23" i="2"/>
  <c r="O29" i="2"/>
  <c r="G11" i="2"/>
  <c r="G24" i="2"/>
  <c r="H29" i="2"/>
  <c r="P29" i="2"/>
  <c r="J29" i="2"/>
  <c r="M29" i="2"/>
  <c r="G9" i="2"/>
  <c r="G13" i="2"/>
  <c r="G18" i="2"/>
  <c r="G22" i="2"/>
  <c r="G26" i="2"/>
  <c r="H26" i="2" s="1"/>
  <c r="I29" i="2"/>
  <c r="Q29" i="2"/>
  <c r="G25" i="2"/>
  <c r="H25" i="2" s="1"/>
  <c r="K29" i="2"/>
  <c r="L29" i="2"/>
  <c r="G7" i="2"/>
  <c r="R29" i="2"/>
  <c r="G12" i="2"/>
  <c r="H12" i="2" s="1"/>
  <c r="G15" i="2"/>
  <c r="H15" i="2" s="1"/>
  <c r="G20" i="2"/>
  <c r="H20" i="2" s="1"/>
  <c r="G8" i="2"/>
  <c r="H8" i="2" s="1"/>
  <c r="G17" i="2"/>
  <c r="E15" i="2"/>
  <c r="E11" i="2"/>
  <c r="E7" i="2"/>
  <c r="E16" i="2" s="1"/>
  <c r="E24" i="2"/>
  <c r="E20" i="2"/>
  <c r="E12" i="2"/>
  <c r="E17" i="2"/>
  <c r="S16" i="2"/>
  <c r="E25" i="2"/>
  <c r="E21" i="2"/>
  <c r="E8" i="2"/>
  <c r="E26" i="2"/>
  <c r="E22" i="2"/>
  <c r="E18" i="2"/>
  <c r="E13" i="2"/>
  <c r="E9" i="2"/>
  <c r="E28" i="2"/>
  <c r="E23" i="2"/>
  <c r="E19" i="2"/>
  <c r="E14" i="2"/>
  <c r="E10" i="2"/>
  <c r="D29" i="1"/>
  <c r="E8" i="1" s="1"/>
  <c r="F29" i="1"/>
  <c r="H19" i="2" l="1"/>
  <c r="H14" i="2"/>
  <c r="L9" i="2"/>
  <c r="L13" i="2"/>
  <c r="L18" i="2"/>
  <c r="L22" i="2"/>
  <c r="L26" i="2"/>
  <c r="I20" i="2"/>
  <c r="I18" i="2"/>
  <c r="I12" i="2"/>
  <c r="I7" i="2"/>
  <c r="I11" i="2"/>
  <c r="I15" i="2"/>
  <c r="I24" i="2"/>
  <c r="I8" i="2"/>
  <c r="L8" i="2"/>
  <c r="L12" i="2"/>
  <c r="L17" i="2"/>
  <c r="L21" i="2"/>
  <c r="L25" i="2"/>
  <c r="L15" i="2"/>
  <c r="L24" i="2"/>
  <c r="I17" i="2"/>
  <c r="I6" i="2"/>
  <c r="I10" i="2"/>
  <c r="I14" i="2"/>
  <c r="I19" i="2"/>
  <c r="I23" i="2"/>
  <c r="L11" i="2"/>
  <c r="I22" i="2"/>
  <c r="I26" i="2"/>
  <c r="L7" i="2"/>
  <c r="L20" i="2"/>
  <c r="I25" i="2"/>
  <c r="I9" i="2"/>
  <c r="I13" i="2"/>
  <c r="L6" i="2"/>
  <c r="L10" i="2"/>
  <c r="L14" i="2"/>
  <c r="L19" i="2"/>
  <c r="L23" i="2"/>
  <c r="I21" i="2"/>
  <c r="P7" i="2"/>
  <c r="P11" i="2"/>
  <c r="P15" i="2"/>
  <c r="P20" i="2"/>
  <c r="P24" i="2"/>
  <c r="P6" i="2"/>
  <c r="P10" i="2"/>
  <c r="P14" i="2"/>
  <c r="P19" i="2"/>
  <c r="P23" i="2"/>
  <c r="P18" i="2"/>
  <c r="P22" i="2"/>
  <c r="P26" i="2"/>
  <c r="P9" i="2"/>
  <c r="P13" i="2"/>
  <c r="P17" i="2"/>
  <c r="P8" i="2"/>
  <c r="P12" i="2"/>
  <c r="P21" i="2"/>
  <c r="P25" i="2"/>
  <c r="H10" i="2"/>
  <c r="M9" i="2"/>
  <c r="M13" i="2"/>
  <c r="M18" i="2"/>
  <c r="M22" i="2"/>
  <c r="M24" i="2"/>
  <c r="M26" i="2"/>
  <c r="M19" i="2"/>
  <c r="M8" i="2"/>
  <c r="M12" i="2"/>
  <c r="M17" i="2"/>
  <c r="M21" i="2"/>
  <c r="M25" i="2"/>
  <c r="M7" i="2"/>
  <c r="M20" i="2"/>
  <c r="M6" i="2"/>
  <c r="M11" i="2"/>
  <c r="M15" i="2"/>
  <c r="M10" i="2"/>
  <c r="M23" i="2"/>
  <c r="M14" i="2"/>
  <c r="Q15" i="2"/>
  <c r="Q24" i="2"/>
  <c r="Q25" i="2"/>
  <c r="Q7" i="2"/>
  <c r="Q11" i="2"/>
  <c r="Q20" i="2"/>
  <c r="Q22" i="2"/>
  <c r="Q26" i="2"/>
  <c r="Q21" i="2"/>
  <c r="Q13" i="2"/>
  <c r="Q6" i="2"/>
  <c r="Q10" i="2"/>
  <c r="Q14" i="2"/>
  <c r="Q19" i="2"/>
  <c r="Q23" i="2"/>
  <c r="Q12" i="2"/>
  <c r="Q18" i="2"/>
  <c r="Q9" i="2"/>
  <c r="Q17" i="2"/>
  <c r="Q8" i="2"/>
  <c r="H6" i="2"/>
  <c r="G16" i="2"/>
  <c r="J8" i="2"/>
  <c r="J12" i="2"/>
  <c r="J17" i="2"/>
  <c r="J21" i="2"/>
  <c r="J25" i="2"/>
  <c r="J18" i="2"/>
  <c r="J22" i="2"/>
  <c r="J7" i="2"/>
  <c r="J11" i="2"/>
  <c r="J15" i="2"/>
  <c r="J20" i="2"/>
  <c r="J24" i="2"/>
  <c r="J14" i="2"/>
  <c r="J26" i="2"/>
  <c r="J6" i="2"/>
  <c r="J19" i="2"/>
  <c r="J10" i="2"/>
  <c r="J23" i="2"/>
  <c r="J9" i="2"/>
  <c r="J13" i="2"/>
  <c r="H24" i="2"/>
  <c r="S25" i="2"/>
  <c r="S14" i="2"/>
  <c r="S8" i="2"/>
  <c r="S12" i="2"/>
  <c r="S17" i="2"/>
  <c r="S21" i="2"/>
  <c r="S9" i="2"/>
  <c r="S13" i="2"/>
  <c r="S6" i="2"/>
  <c r="S22" i="2"/>
  <c r="S26" i="2"/>
  <c r="S7" i="2"/>
  <c r="S11" i="2"/>
  <c r="S15" i="2"/>
  <c r="S20" i="2"/>
  <c r="S24" i="2"/>
  <c r="S10" i="2"/>
  <c r="S18" i="2"/>
  <c r="S19" i="2"/>
  <c r="S23" i="2"/>
  <c r="R8" i="2"/>
  <c r="R12" i="2"/>
  <c r="R17" i="2"/>
  <c r="R21" i="2"/>
  <c r="R25" i="2"/>
  <c r="R18" i="2"/>
  <c r="R22" i="2"/>
  <c r="R7" i="2"/>
  <c r="R11" i="2"/>
  <c r="R15" i="2"/>
  <c r="R20" i="2"/>
  <c r="R24" i="2"/>
  <c r="R6" i="2"/>
  <c r="R10" i="2"/>
  <c r="R19" i="2"/>
  <c r="R14" i="2"/>
  <c r="R23" i="2"/>
  <c r="R26" i="2"/>
  <c r="R9" i="2"/>
  <c r="R13" i="2"/>
  <c r="H7" i="2"/>
  <c r="H18" i="2"/>
  <c r="H11" i="2"/>
  <c r="H21" i="2"/>
  <c r="N28" i="2"/>
  <c r="O28" i="2"/>
  <c r="H28" i="2"/>
  <c r="P28" i="2"/>
  <c r="J28" i="2"/>
  <c r="S28" i="2"/>
  <c r="I28" i="2"/>
  <c r="Q28" i="2"/>
  <c r="R28" i="2"/>
  <c r="M28" i="2"/>
  <c r="K28" i="2"/>
  <c r="L28" i="2"/>
  <c r="H22" i="2"/>
  <c r="H13" i="2"/>
  <c r="O14" i="2"/>
  <c r="O19" i="2"/>
  <c r="O23" i="2"/>
  <c r="O7" i="2"/>
  <c r="O6" i="2"/>
  <c r="O10" i="2"/>
  <c r="O15" i="2"/>
  <c r="O17" i="2"/>
  <c r="O21" i="2"/>
  <c r="O25" i="2"/>
  <c r="O20" i="2"/>
  <c r="O9" i="2"/>
  <c r="O13" i="2"/>
  <c r="O18" i="2"/>
  <c r="O22" i="2"/>
  <c r="O26" i="2"/>
  <c r="O12" i="2"/>
  <c r="O8" i="2"/>
  <c r="O11" i="2"/>
  <c r="O24" i="2"/>
  <c r="E27" i="2"/>
  <c r="E29" i="2" s="1"/>
  <c r="G27" i="2"/>
  <c r="H17" i="2"/>
  <c r="K12" i="2"/>
  <c r="K17" i="2"/>
  <c r="K21" i="2"/>
  <c r="K18" i="2"/>
  <c r="K8" i="2"/>
  <c r="K25" i="2"/>
  <c r="K14" i="2"/>
  <c r="K9" i="2"/>
  <c r="K13" i="2"/>
  <c r="K7" i="2"/>
  <c r="K11" i="2"/>
  <c r="K15" i="2"/>
  <c r="K20" i="2"/>
  <c r="K24" i="2"/>
  <c r="K19" i="2"/>
  <c r="K26" i="2"/>
  <c r="K23" i="2"/>
  <c r="K22" i="2"/>
  <c r="K6" i="2"/>
  <c r="K10" i="2"/>
  <c r="H9" i="2"/>
  <c r="H23" i="2"/>
  <c r="N6" i="2"/>
  <c r="N10" i="2"/>
  <c r="N14" i="2"/>
  <c r="N19" i="2"/>
  <c r="N23" i="2"/>
  <c r="N9" i="2"/>
  <c r="N13" i="2"/>
  <c r="N18" i="2"/>
  <c r="N22" i="2"/>
  <c r="N26" i="2"/>
  <c r="N12" i="2"/>
  <c r="N17" i="2"/>
  <c r="N8" i="2"/>
  <c r="N21" i="2"/>
  <c r="N25" i="2"/>
  <c r="N24" i="2"/>
  <c r="N7" i="2"/>
  <c r="N11" i="2"/>
  <c r="N15" i="2"/>
  <c r="N20" i="2"/>
  <c r="E28" i="1"/>
  <c r="E25" i="1"/>
  <c r="E11" i="1"/>
  <c r="E6" i="1"/>
  <c r="E23" i="1"/>
  <c r="E9" i="1"/>
  <c r="E13" i="1"/>
  <c r="E15" i="1"/>
  <c r="E18" i="1"/>
  <c r="E20" i="1"/>
  <c r="E12" i="1"/>
  <c r="E24" i="1"/>
  <c r="E17" i="1"/>
  <c r="E21" i="1"/>
  <c r="E10" i="1"/>
  <c r="E22" i="1"/>
  <c r="E26" i="1"/>
  <c r="E14" i="1"/>
  <c r="E7" i="1"/>
  <c r="E19" i="1"/>
  <c r="S29" i="1"/>
  <c r="K29" i="1"/>
  <c r="G25" i="1"/>
  <c r="G21" i="1"/>
  <c r="G17" i="1"/>
  <c r="G12" i="1"/>
  <c r="G8" i="1"/>
  <c r="G6" i="1"/>
  <c r="R29" i="1"/>
  <c r="J29" i="1"/>
  <c r="G28" i="1"/>
  <c r="Q29" i="1"/>
  <c r="I29" i="1"/>
  <c r="G26" i="1"/>
  <c r="G22" i="1"/>
  <c r="G18" i="1"/>
  <c r="G13" i="1"/>
  <c r="G9" i="1"/>
  <c r="P29" i="1"/>
  <c r="H29" i="1"/>
  <c r="G23" i="1"/>
  <c r="G19" i="1"/>
  <c r="O29" i="1"/>
  <c r="G14" i="1"/>
  <c r="G10" i="1"/>
  <c r="N29" i="1"/>
  <c r="M29" i="1"/>
  <c r="G24" i="1"/>
  <c r="H24" i="1" s="1"/>
  <c r="G20" i="1"/>
  <c r="G15" i="1"/>
  <c r="G11" i="1"/>
  <c r="G7" i="1"/>
  <c r="L29" i="1"/>
  <c r="G29" i="2" l="1"/>
  <c r="N27" i="2"/>
  <c r="H27" i="2"/>
  <c r="M27" i="2"/>
  <c r="O27" i="2"/>
  <c r="J16" i="2"/>
  <c r="H16" i="2"/>
  <c r="P16" i="2"/>
  <c r="I16" i="2"/>
  <c r="R16" i="2"/>
  <c r="I27" i="2"/>
  <c r="N16" i="2"/>
  <c r="Q27" i="2"/>
  <c r="Q16" i="2"/>
  <c r="M16" i="2"/>
  <c r="O16" i="2"/>
  <c r="R27" i="2"/>
  <c r="L16" i="2"/>
  <c r="K27" i="2"/>
  <c r="J27" i="2"/>
  <c r="K16" i="2"/>
  <c r="P27" i="2"/>
  <c r="L27" i="2"/>
  <c r="H15" i="1"/>
  <c r="H20" i="1"/>
  <c r="H19" i="1"/>
  <c r="H26" i="1"/>
  <c r="H12" i="1"/>
  <c r="H23" i="1"/>
  <c r="E16" i="1"/>
  <c r="H9" i="1"/>
  <c r="E27" i="1"/>
  <c r="H11" i="1"/>
  <c r="H22" i="1"/>
  <c r="H8" i="1"/>
  <c r="O25" i="1"/>
  <c r="O21" i="1"/>
  <c r="O17" i="1"/>
  <c r="O12" i="1"/>
  <c r="O8" i="1"/>
  <c r="O23" i="1"/>
  <c r="O26" i="1"/>
  <c r="O22" i="1"/>
  <c r="O18" i="1"/>
  <c r="O13" i="1"/>
  <c r="O9" i="1"/>
  <c r="O6" i="1"/>
  <c r="O28" i="1"/>
  <c r="O24" i="1"/>
  <c r="O20" i="1"/>
  <c r="O15" i="1"/>
  <c r="O11" i="1"/>
  <c r="O7" i="1"/>
  <c r="O19" i="1"/>
  <c r="O14" i="1"/>
  <c r="O10" i="1"/>
  <c r="I26" i="1"/>
  <c r="I22" i="1"/>
  <c r="I18" i="1"/>
  <c r="I13" i="1"/>
  <c r="I9" i="1"/>
  <c r="I24" i="1"/>
  <c r="I20" i="1"/>
  <c r="L24" i="1"/>
  <c r="L20" i="1"/>
  <c r="L15" i="1"/>
  <c r="L11" i="1"/>
  <c r="L7" i="1"/>
  <c r="I7" i="1"/>
  <c r="I28" i="1"/>
  <c r="I23" i="1"/>
  <c r="I19" i="1"/>
  <c r="I14" i="1"/>
  <c r="I10" i="1"/>
  <c r="I6" i="1"/>
  <c r="I11" i="1"/>
  <c r="L25" i="1"/>
  <c r="L21" i="1"/>
  <c r="L17" i="1"/>
  <c r="L12" i="1"/>
  <c r="L8" i="1"/>
  <c r="I15" i="1"/>
  <c r="L26" i="1"/>
  <c r="L22" i="1"/>
  <c r="L18" i="1"/>
  <c r="L13" i="1"/>
  <c r="L9" i="1"/>
  <c r="I25" i="1"/>
  <c r="I21" i="1"/>
  <c r="I17" i="1"/>
  <c r="I12" i="1"/>
  <c r="I8" i="1"/>
  <c r="L28" i="1"/>
  <c r="L23" i="1"/>
  <c r="L19" i="1"/>
  <c r="L14" i="1"/>
  <c r="L10" i="1"/>
  <c r="L6" i="1"/>
  <c r="Q26" i="1"/>
  <c r="Q22" i="1"/>
  <c r="Q18" i="1"/>
  <c r="Q13" i="1"/>
  <c r="Q9" i="1"/>
  <c r="Q15" i="1"/>
  <c r="Q28" i="1"/>
  <c r="Q23" i="1"/>
  <c r="Q19" i="1"/>
  <c r="Q14" i="1"/>
  <c r="Q10" i="1"/>
  <c r="Q6" i="1"/>
  <c r="Q24" i="1"/>
  <c r="Q11" i="1"/>
  <c r="Q20" i="1"/>
  <c r="Q25" i="1"/>
  <c r="Q21" i="1"/>
  <c r="Q17" i="1"/>
  <c r="Q12" i="1"/>
  <c r="Q8" i="1"/>
  <c r="Q7" i="1"/>
  <c r="H21" i="1"/>
  <c r="G27" i="1"/>
  <c r="H17" i="1"/>
  <c r="M24" i="1"/>
  <c r="M20" i="1"/>
  <c r="M15" i="1"/>
  <c r="M11" i="1"/>
  <c r="M7" i="1"/>
  <c r="M22" i="1"/>
  <c r="M9" i="1"/>
  <c r="M18" i="1"/>
  <c r="M25" i="1"/>
  <c r="M21" i="1"/>
  <c r="M17" i="1"/>
  <c r="M12" i="1"/>
  <c r="M8" i="1"/>
  <c r="M13" i="1"/>
  <c r="M28" i="1"/>
  <c r="M23" i="1"/>
  <c r="M19" i="1"/>
  <c r="M14" i="1"/>
  <c r="M10" i="1"/>
  <c r="M6" i="1"/>
  <c r="M26" i="1"/>
  <c r="P26" i="1"/>
  <c r="P22" i="1"/>
  <c r="P18" i="1"/>
  <c r="P13" i="1"/>
  <c r="P9" i="1"/>
  <c r="P28" i="1"/>
  <c r="P23" i="1"/>
  <c r="P19" i="1"/>
  <c r="P14" i="1"/>
  <c r="P10" i="1"/>
  <c r="P6" i="1"/>
  <c r="P24" i="1"/>
  <c r="P20" i="1"/>
  <c r="P15" i="1"/>
  <c r="P11" i="1"/>
  <c r="P7" i="1"/>
  <c r="P25" i="1"/>
  <c r="P21" i="1"/>
  <c r="P17" i="1"/>
  <c r="P12" i="1"/>
  <c r="P8" i="1"/>
  <c r="H28" i="1"/>
  <c r="H25" i="1"/>
  <c r="J28" i="1"/>
  <c r="J23" i="1"/>
  <c r="J19" i="1"/>
  <c r="J14" i="1"/>
  <c r="J10" i="1"/>
  <c r="J6" i="1"/>
  <c r="J24" i="1"/>
  <c r="J20" i="1"/>
  <c r="J15" i="1"/>
  <c r="J11" i="1"/>
  <c r="J7" i="1"/>
  <c r="J25" i="1"/>
  <c r="J21" i="1"/>
  <c r="J17" i="1"/>
  <c r="J12" i="1"/>
  <c r="J8" i="1"/>
  <c r="J26" i="1"/>
  <c r="J22" i="1"/>
  <c r="J18" i="1"/>
  <c r="J13" i="1"/>
  <c r="J9" i="1"/>
  <c r="H10" i="1"/>
  <c r="H13" i="1"/>
  <c r="R28" i="1"/>
  <c r="R23" i="1"/>
  <c r="R19" i="1"/>
  <c r="R14" i="1"/>
  <c r="R10" i="1"/>
  <c r="R6" i="1"/>
  <c r="R24" i="1"/>
  <c r="R20" i="1"/>
  <c r="R15" i="1"/>
  <c r="R11" i="1"/>
  <c r="R7" i="1"/>
  <c r="R25" i="1"/>
  <c r="R21" i="1"/>
  <c r="R17" i="1"/>
  <c r="R12" i="1"/>
  <c r="R8" i="1"/>
  <c r="R26" i="1"/>
  <c r="R22" i="1"/>
  <c r="R18" i="1"/>
  <c r="R13" i="1"/>
  <c r="R9" i="1"/>
  <c r="N25" i="1"/>
  <c r="N21" i="1"/>
  <c r="N17" i="1"/>
  <c r="N12" i="1"/>
  <c r="N8" i="1"/>
  <c r="N26" i="1"/>
  <c r="N22" i="1"/>
  <c r="N18" i="1"/>
  <c r="N13" i="1"/>
  <c r="N9" i="1"/>
  <c r="N28" i="1"/>
  <c r="N23" i="1"/>
  <c r="N19" i="1"/>
  <c r="N14" i="1"/>
  <c r="N10" i="1"/>
  <c r="N6" i="1"/>
  <c r="N24" i="1"/>
  <c r="N20" i="1"/>
  <c r="N15" i="1"/>
  <c r="N11" i="1"/>
  <c r="N7" i="1"/>
  <c r="K28" i="1"/>
  <c r="K23" i="1"/>
  <c r="K19" i="1"/>
  <c r="K14" i="1"/>
  <c r="K10" i="1"/>
  <c r="K6" i="1"/>
  <c r="K12" i="1"/>
  <c r="K21" i="1"/>
  <c r="K24" i="1"/>
  <c r="K20" i="1"/>
  <c r="K15" i="1"/>
  <c r="K11" i="1"/>
  <c r="K7" i="1"/>
  <c r="K17" i="1"/>
  <c r="K8" i="1"/>
  <c r="K25" i="1"/>
  <c r="K26" i="1"/>
  <c r="K22" i="1"/>
  <c r="K18" i="1"/>
  <c r="K13" i="1"/>
  <c r="K9" i="1"/>
  <c r="H7" i="1"/>
  <c r="H14" i="1"/>
  <c r="H18" i="1"/>
  <c r="H6" i="1"/>
  <c r="G16" i="1"/>
  <c r="G29" i="1" s="1"/>
  <c r="E29" i="1" l="1"/>
  <c r="H27" i="1"/>
  <c r="Q16" i="1"/>
  <c r="R27" i="1"/>
  <c r="R16" i="1"/>
  <c r="I16" i="1"/>
  <c r="N16" i="1"/>
  <c r="P16" i="1"/>
  <c r="I27" i="1"/>
  <c r="H16" i="1"/>
  <c r="L27" i="1"/>
  <c r="O16" i="1"/>
  <c r="L16" i="1"/>
  <c r="M16" i="1"/>
  <c r="O27" i="1"/>
  <c r="P27" i="1"/>
  <c r="K16" i="1"/>
  <c r="N27" i="1"/>
  <c r="M27" i="1"/>
  <c r="K27" i="1"/>
  <c r="J27" i="1"/>
  <c r="J16" i="1"/>
  <c r="Q27" i="1"/>
</calcChain>
</file>

<file path=xl/sharedStrings.xml><?xml version="1.0" encoding="utf-8"?>
<sst xmlns="http://schemas.openxmlformats.org/spreadsheetml/2006/main" count="73" uniqueCount="37">
  <si>
    <t>Fixed expenses</t>
  </si>
  <si>
    <t>Variable expenses</t>
  </si>
  <si>
    <t>Saving</t>
  </si>
  <si>
    <t>Total</t>
  </si>
  <si>
    <t>Category</t>
  </si>
  <si>
    <t>Ideal</t>
  </si>
  <si>
    <t>For more information,</t>
  </si>
  <si>
    <t>Housing costs</t>
  </si>
  <si>
    <t>Electric</t>
  </si>
  <si>
    <t>Hydro</t>
  </si>
  <si>
    <t>Gas</t>
  </si>
  <si>
    <t>Education</t>
  </si>
  <si>
    <t>Insurance</t>
  </si>
  <si>
    <t>Internet</t>
  </si>
  <si>
    <t>Mobile phone</t>
  </si>
  <si>
    <t>Current</t>
  </si>
  <si>
    <t>Grocery</t>
  </si>
  <si>
    <t>Leisure</t>
  </si>
  <si>
    <t>Clothing</t>
  </si>
  <si>
    <t>Beaty</t>
  </si>
  <si>
    <t>Helth</t>
  </si>
  <si>
    <t>Other</t>
  </si>
  <si>
    <t>After 1 month</t>
  </si>
  <si>
    <t>After 2 month</t>
  </si>
  <si>
    <t>After 3 month</t>
  </si>
  <si>
    <t>After 4 month</t>
  </si>
  <si>
    <t>After 5 month</t>
  </si>
  <si>
    <t>After 6 month</t>
  </si>
  <si>
    <t>After 7 month</t>
  </si>
  <si>
    <t>After 8 month</t>
  </si>
  <si>
    <t>After 9 month</t>
  </si>
  <si>
    <t>After 10 month</t>
  </si>
  <si>
    <t>After 11 month</t>
  </si>
  <si>
    <t>After 12 month</t>
  </si>
  <si>
    <t>TOTAL</t>
  </si>
  <si>
    <t>Ideal budget</t>
  </si>
  <si>
    <t>https://ari-mama.com/eng/ideal-budget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</si>
</sst>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¥&quot;#,##0;[Red]&quot;¥&quot;\-#,##0"/>
    <numFmt numFmtId="165" formatCode="#"/>
    <numFmt numFmtId="166" formatCode="0.0%"/>
    <numFmt numFmtId="167" formatCode="[$¥-411]#,##0;[$¥-411]#,##0"/>
    <numFmt numFmtId="168" formatCode="[$¥-411]#,##0;\-[$¥-411]#,##0"/>
    <numFmt numFmtId="169" formatCode="[$$-409]#,##0_);[Red]\([$$-409]#,##0\)"/>
  </numFmts>
  <fonts count="9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メイリオ"/>
      <family val="2"/>
      <charset val="128"/>
    </font>
    <font>
      <sz val="6"/>
      <name val="Calibri"/>
      <family val="2"/>
      <charset val="128"/>
      <scheme val="minor"/>
    </font>
    <font>
      <b/>
      <sz val="12"/>
      <color theme="0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22"/>
      <color theme="1" tint="0.34998626667073579"/>
      <name val="メイリオ"/>
      <family val="2"/>
      <charset val="128"/>
    </font>
    <font>
      <u/>
      <sz val="12"/>
      <color theme="10"/>
      <name val="Calibri"/>
      <family val="2"/>
      <charset val="128"/>
      <scheme val="minor"/>
    </font>
    <font>
      <b/>
      <sz val="11"/>
      <color theme="0"/>
      <name val="メイリオ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65" fontId="2" fillId="4" borderId="5" xfId="0" applyNumberFormat="1" applyFont="1" applyFill="1" applyBorder="1">
      <alignment vertical="center"/>
    </xf>
    <xf numFmtId="166" fontId="2" fillId="0" borderId="6" xfId="1" applyNumberFormat="1" applyFont="1" applyBorder="1">
      <alignment vertical="center"/>
    </xf>
    <xf numFmtId="166" fontId="2" fillId="0" borderId="7" xfId="1" applyNumberFormat="1" applyFont="1" applyBorder="1">
      <alignment vertical="center"/>
    </xf>
    <xf numFmtId="165" fontId="2" fillId="4" borderId="10" xfId="0" applyNumberFormat="1" applyFont="1" applyFill="1" applyBorder="1">
      <alignment vertical="center"/>
    </xf>
    <xf numFmtId="166" fontId="2" fillId="0" borderId="11" xfId="1" applyNumberFormat="1" applyFont="1" applyBorder="1">
      <alignment vertical="center"/>
    </xf>
    <xf numFmtId="166" fontId="2" fillId="0" borderId="12" xfId="1" applyNumberFormat="1" applyFont="1" applyBorder="1">
      <alignment vertical="center"/>
    </xf>
    <xf numFmtId="165" fontId="2" fillId="5" borderId="15" xfId="0" applyNumberFormat="1" applyFont="1" applyFill="1" applyBorder="1">
      <alignment vertical="center"/>
    </xf>
    <xf numFmtId="9" fontId="2" fillId="5" borderId="16" xfId="1" applyFont="1" applyFill="1" applyBorder="1">
      <alignment vertical="center"/>
    </xf>
    <xf numFmtId="9" fontId="2" fillId="5" borderId="17" xfId="1" applyFont="1" applyFill="1" applyBorder="1">
      <alignment vertical="center"/>
    </xf>
    <xf numFmtId="165" fontId="2" fillId="5" borderId="22" xfId="0" applyNumberFormat="1" applyFont="1" applyFill="1" applyBorder="1">
      <alignment vertical="center"/>
    </xf>
    <xf numFmtId="9" fontId="2" fillId="5" borderId="23" xfId="1" applyFont="1" applyFill="1" applyBorder="1">
      <alignment vertical="center"/>
    </xf>
    <xf numFmtId="9" fontId="2" fillId="5" borderId="24" xfId="1" applyFont="1" applyFill="1" applyBorder="1">
      <alignment vertical="center"/>
    </xf>
    <xf numFmtId="164" fontId="2" fillId="5" borderId="26" xfId="0" applyNumberFormat="1" applyFont="1" applyFill="1" applyBorder="1">
      <alignment vertical="center"/>
    </xf>
    <xf numFmtId="166" fontId="2" fillId="5" borderId="27" xfId="1" applyNumberFormat="1" applyFont="1" applyFill="1" applyBorder="1">
      <alignment vertical="center"/>
    </xf>
    <xf numFmtId="167" fontId="2" fillId="5" borderId="27" xfId="0" applyNumberFormat="1" applyFont="1" applyFill="1" applyBorder="1">
      <alignment vertical="center"/>
    </xf>
    <xf numFmtId="166" fontId="2" fillId="5" borderId="28" xfId="1" applyNumberFormat="1" applyFont="1" applyFill="1" applyBorder="1">
      <alignment vertical="center"/>
    </xf>
    <xf numFmtId="168" fontId="2" fillId="5" borderId="29" xfId="0" applyNumberFormat="1" applyFont="1" applyFill="1" applyBorder="1">
      <alignment vertical="center"/>
    </xf>
    <xf numFmtId="168" fontId="2" fillId="5" borderId="27" xfId="0" applyNumberFormat="1" applyFont="1" applyFill="1" applyBorder="1">
      <alignment vertical="center"/>
    </xf>
    <xf numFmtId="167" fontId="2" fillId="5" borderId="28" xfId="0" applyNumberFormat="1" applyFont="1" applyFill="1" applyBorder="1">
      <alignment vertical="center"/>
    </xf>
    <xf numFmtId="9" fontId="5" fillId="6" borderId="26" xfId="1" applyFont="1" applyFill="1" applyBorder="1">
      <alignment vertical="center"/>
    </xf>
    <xf numFmtId="9" fontId="5" fillId="6" borderId="3" xfId="1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2">
      <alignment vertical="center"/>
    </xf>
    <xf numFmtId="0" fontId="4" fillId="2" borderId="2" xfId="0" applyFont="1" applyFill="1" applyBorder="1" applyAlignment="1">
      <alignment horizontal="center" vertical="center"/>
    </xf>
    <xf numFmtId="169" fontId="2" fillId="0" borderId="8" xfId="0" applyNumberFormat="1" applyFont="1" applyBorder="1">
      <alignment vertical="center"/>
    </xf>
    <xf numFmtId="169" fontId="2" fillId="0" borderId="6" xfId="0" applyNumberFormat="1" applyFont="1" applyBorder="1">
      <alignment vertical="center"/>
    </xf>
    <xf numFmtId="169" fontId="2" fillId="0" borderId="7" xfId="0" applyNumberFormat="1" applyFont="1" applyBorder="1">
      <alignment vertical="center"/>
    </xf>
    <xf numFmtId="169" fontId="2" fillId="0" borderId="13" xfId="0" applyNumberFormat="1" applyFont="1" applyBorder="1">
      <alignment vertical="center"/>
    </xf>
    <xf numFmtId="169" fontId="2" fillId="0" borderId="11" xfId="0" applyNumberFormat="1" applyFont="1" applyBorder="1">
      <alignment vertical="center"/>
    </xf>
    <xf numFmtId="169" fontId="2" fillId="0" borderId="12" xfId="0" applyNumberFormat="1" applyFont="1" applyBorder="1">
      <alignment vertical="center"/>
    </xf>
    <xf numFmtId="169" fontId="2" fillId="5" borderId="18" xfId="0" applyNumberFormat="1" applyFont="1" applyFill="1" applyBorder="1">
      <alignment vertical="center"/>
    </xf>
    <xf numFmtId="169" fontId="2" fillId="5" borderId="16" xfId="0" applyNumberFormat="1" applyFont="1" applyFill="1" applyBorder="1">
      <alignment vertical="center"/>
    </xf>
    <xf numFmtId="169" fontId="2" fillId="5" borderId="17" xfId="0" applyNumberFormat="1" applyFont="1" applyFill="1" applyBorder="1">
      <alignment vertical="center"/>
    </xf>
    <xf numFmtId="169" fontId="2" fillId="5" borderId="25" xfId="0" applyNumberFormat="1" applyFont="1" applyFill="1" applyBorder="1">
      <alignment vertical="center"/>
    </xf>
    <xf numFmtId="169" fontId="2" fillId="5" borderId="23" xfId="0" applyNumberFormat="1" applyFont="1" applyFill="1" applyBorder="1">
      <alignment vertical="center"/>
    </xf>
    <xf numFmtId="169" fontId="2" fillId="5" borderId="24" xfId="0" applyNumberFormat="1" applyFont="1" applyFill="1" applyBorder="1">
      <alignment vertical="center"/>
    </xf>
    <xf numFmtId="169" fontId="2" fillId="5" borderId="29" xfId="0" applyNumberFormat="1" applyFont="1" applyFill="1" applyBorder="1">
      <alignment vertical="center"/>
    </xf>
    <xf numFmtId="169" fontId="2" fillId="5" borderId="27" xfId="0" applyNumberFormat="1" applyFont="1" applyFill="1" applyBorder="1">
      <alignment vertical="center"/>
    </xf>
    <xf numFmtId="169" fontId="2" fillId="5" borderId="28" xfId="0" applyNumberFormat="1" applyFont="1" applyFill="1" applyBorder="1">
      <alignment vertical="center"/>
    </xf>
    <xf numFmtId="169" fontId="5" fillId="6" borderId="29" xfId="0" applyNumberFormat="1" applyFont="1" applyFill="1" applyBorder="1">
      <alignment vertical="center"/>
    </xf>
    <xf numFmtId="169" fontId="5" fillId="6" borderId="27" xfId="0" applyNumberFormat="1" applyFont="1" applyFill="1" applyBorder="1">
      <alignment vertical="center"/>
    </xf>
    <xf numFmtId="169" fontId="5" fillId="6" borderId="28" xfId="0" applyNumberFormat="1" applyFont="1" applyFill="1" applyBorder="1">
      <alignment vertical="center"/>
    </xf>
    <xf numFmtId="169" fontId="2" fillId="4" borderId="6" xfId="0" applyNumberFormat="1" applyFont="1" applyFill="1" applyBorder="1">
      <alignment vertical="center"/>
    </xf>
    <xf numFmtId="169" fontId="2" fillId="4" borderId="11" xfId="0" applyNumberFormat="1" applyFont="1" applyFill="1" applyBorder="1">
      <alignment vertical="center"/>
    </xf>
    <xf numFmtId="169" fontId="5" fillId="4" borderId="11" xfId="0" applyNumberFormat="1" applyFont="1" applyFill="1" applyBorder="1">
      <alignment vertical="center"/>
    </xf>
    <xf numFmtId="169" fontId="2" fillId="5" borderId="26" xfId="0" applyNumberFormat="1" applyFont="1" applyFill="1" applyBorder="1">
      <alignment vertical="center"/>
    </xf>
    <xf numFmtId="169" fontId="5" fillId="6" borderId="26" xfId="0" applyNumberFormat="1" applyFont="1" applyFill="1" applyBorder="1">
      <alignment vertical="center"/>
    </xf>
    <xf numFmtId="169" fontId="5" fillId="6" borderId="26" xfId="1" applyNumberFormat="1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i-mama.com/eng/ideal-budg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9A0C-300B-DE4C-A1DE-E2801AC661E5}">
  <dimension ref="A1:S30"/>
  <sheetViews>
    <sheetView showGridLines="0" tabSelected="1" zoomScaleNormal="100" workbookViewId="0">
      <pane xSplit="7" ySplit="3" topLeftCell="H4" activePane="bottomRight" state="frozen"/>
      <selection pane="topRight" activeCell="H1" sqref="H1"/>
      <selection pane="bottomLeft" activeCell="A3" sqref="A3"/>
      <selection pane="bottomRight"/>
    </sheetView>
  </sheetViews>
  <sheetFormatPr baseColWidth="10" defaultColWidth="10.6640625" defaultRowHeight="20"/>
  <cols>
    <col min="1" max="1" width="4.33203125" style="1" customWidth="1"/>
    <col min="2" max="2" width="22" style="1" customWidth="1"/>
    <col min="3" max="3" width="14.5" style="1" bestFit="1" customWidth="1"/>
    <col min="4" max="4" width="12.1640625" style="1" bestFit="1" customWidth="1"/>
    <col min="5" max="5" width="8.5" style="1" customWidth="1"/>
    <col min="6" max="6" width="12.1640625" style="1" bestFit="1" customWidth="1"/>
    <col min="7" max="7" width="9.1640625" style="1" customWidth="1"/>
    <col min="8" max="18" width="16" style="1" bestFit="1" customWidth="1"/>
    <col min="19" max="19" width="16.83203125" style="1" customWidth="1"/>
    <col min="20" max="16384" width="10.6640625" style="1"/>
  </cols>
  <sheetData>
    <row r="1" spans="1:19">
      <c r="A1" s="1" t="s">
        <v>6</v>
      </c>
    </row>
    <row r="2" spans="1:19">
      <c r="A2" s="26" t="s">
        <v>36</v>
      </c>
    </row>
    <row r="4" spans="1:19" ht="21" thickBot="1"/>
    <row r="5" spans="1:19" ht="22" thickTop="1" thickBot="1">
      <c r="B5" s="2"/>
      <c r="C5" s="3" t="s">
        <v>4</v>
      </c>
      <c r="D5" s="54" t="s">
        <v>15</v>
      </c>
      <c r="E5" s="54"/>
      <c r="F5" s="54" t="s">
        <v>5</v>
      </c>
      <c r="G5" s="55"/>
      <c r="H5" s="62" t="s">
        <v>22</v>
      </c>
      <c r="I5" s="62" t="s">
        <v>23</v>
      </c>
      <c r="J5" s="62" t="s">
        <v>24</v>
      </c>
      <c r="K5" s="62" t="s">
        <v>25</v>
      </c>
      <c r="L5" s="62" t="s">
        <v>26</v>
      </c>
      <c r="M5" s="62" t="s">
        <v>27</v>
      </c>
      <c r="N5" s="62" t="s">
        <v>28</v>
      </c>
      <c r="O5" s="62" t="s">
        <v>29</v>
      </c>
      <c r="P5" s="62" t="s">
        <v>30</v>
      </c>
      <c r="Q5" s="62" t="s">
        <v>31</v>
      </c>
      <c r="R5" s="62" t="s">
        <v>32</v>
      </c>
      <c r="S5" s="62" t="s">
        <v>33</v>
      </c>
    </row>
    <row r="6" spans="1:19" ht="21" thickTop="1">
      <c r="B6" s="56" t="s">
        <v>0</v>
      </c>
      <c r="C6" s="4" t="s">
        <v>7</v>
      </c>
      <c r="D6" s="46">
        <v>1000</v>
      </c>
      <c r="E6" s="5">
        <f>D6/$D$29</f>
        <v>0.32051282051282054</v>
      </c>
      <c r="F6" s="46">
        <v>1500</v>
      </c>
      <c r="G6" s="6">
        <f>F6/$F$29</f>
        <v>0.35128805620608899</v>
      </c>
      <c r="H6" s="28">
        <f t="shared" ref="H6:H15" si="0">G6*$H$29</f>
        <v>1129.6838407494147</v>
      </c>
      <c r="I6" s="29">
        <f t="shared" ref="I6:I15" si="1">$I$29*G6</f>
        <v>1163.3489461358313</v>
      </c>
      <c r="J6" s="29">
        <f t="shared" ref="J6:J15" si="2">$J$29*G6</f>
        <v>1197.0140515222483</v>
      </c>
      <c r="K6" s="29">
        <f t="shared" ref="K6:K15" si="3">$K$29*G6</f>
        <v>1230.6791569086652</v>
      </c>
      <c r="L6" s="29">
        <f t="shared" ref="L6:L15" si="4">$I$29*G6</f>
        <v>1163.3489461358313</v>
      </c>
      <c r="M6" s="29">
        <f t="shared" ref="M6:M15" si="5">$M$29*G6</f>
        <v>1298.0093676814988</v>
      </c>
      <c r="N6" s="29">
        <f t="shared" ref="N6:N15" si="6">$N$29*G6</f>
        <v>1331.6744730679156</v>
      </c>
      <c r="O6" s="29">
        <f t="shared" ref="O6:O15" si="7">$O$29*G6</f>
        <v>1365.3395784543325</v>
      </c>
      <c r="P6" s="29">
        <f t="shared" ref="P6:P15" si="8">$P$29*G6</f>
        <v>1399.0046838407495</v>
      </c>
      <c r="Q6" s="29">
        <f t="shared" ref="Q6:Q15" si="9">$Q$29*G6</f>
        <v>1432.6697892271661</v>
      </c>
      <c r="R6" s="29">
        <f t="shared" ref="R6:R15" si="10">$R$29*G6</f>
        <v>1466.3348946135829</v>
      </c>
      <c r="S6" s="30">
        <f>F6</f>
        <v>1500</v>
      </c>
    </row>
    <row r="7" spans="1:19">
      <c r="B7" s="57"/>
      <c r="C7" s="7" t="s">
        <v>8</v>
      </c>
      <c r="D7" s="47">
        <v>100</v>
      </c>
      <c r="E7" s="8">
        <f t="shared" ref="E7:E15" si="11">D7/$D$29</f>
        <v>3.2051282051282048E-2</v>
      </c>
      <c r="F7" s="47">
        <v>100</v>
      </c>
      <c r="G7" s="9">
        <f>F7/$F$29</f>
        <v>2.3419203747072601E-2</v>
      </c>
      <c r="H7" s="31">
        <f t="shared" si="0"/>
        <v>75.312256049960979</v>
      </c>
      <c r="I7" s="32">
        <f t="shared" si="1"/>
        <v>77.55659640905543</v>
      </c>
      <c r="J7" s="32">
        <f t="shared" si="2"/>
        <v>79.800936768149896</v>
      </c>
      <c r="K7" s="32">
        <f t="shared" si="3"/>
        <v>82.045277127244347</v>
      </c>
      <c r="L7" s="32">
        <f t="shared" si="4"/>
        <v>77.55659640905543</v>
      </c>
      <c r="M7" s="32">
        <f t="shared" si="5"/>
        <v>86.533957845433264</v>
      </c>
      <c r="N7" s="32">
        <f t="shared" si="6"/>
        <v>88.778298204527715</v>
      </c>
      <c r="O7" s="32">
        <f t="shared" si="7"/>
        <v>91.022638563622166</v>
      </c>
      <c r="P7" s="32">
        <f t="shared" si="8"/>
        <v>93.266978922716632</v>
      </c>
      <c r="Q7" s="32">
        <f t="shared" si="9"/>
        <v>95.511319281811083</v>
      </c>
      <c r="R7" s="32">
        <f t="shared" si="10"/>
        <v>97.755659640905535</v>
      </c>
      <c r="S7" s="33">
        <f t="shared" ref="S7:S28" si="12">F7</f>
        <v>100</v>
      </c>
    </row>
    <row r="8" spans="1:19">
      <c r="B8" s="57"/>
      <c r="C8" s="7" t="s">
        <v>9</v>
      </c>
      <c r="D8" s="47">
        <v>50</v>
      </c>
      <c r="E8" s="8">
        <f t="shared" si="11"/>
        <v>1.6025641025641024E-2</v>
      </c>
      <c r="F8" s="47">
        <v>50</v>
      </c>
      <c r="G8" s="9">
        <f>F8/$F$29</f>
        <v>1.1709601873536301E-2</v>
      </c>
      <c r="H8" s="31">
        <f t="shared" si="0"/>
        <v>37.656128024980489</v>
      </c>
      <c r="I8" s="32">
        <f t="shared" si="1"/>
        <v>38.778298204527715</v>
      </c>
      <c r="J8" s="32">
        <f t="shared" si="2"/>
        <v>39.900468384074948</v>
      </c>
      <c r="K8" s="32">
        <f t="shared" si="3"/>
        <v>41.022638563622174</v>
      </c>
      <c r="L8" s="32">
        <f t="shared" si="4"/>
        <v>38.778298204527715</v>
      </c>
      <c r="M8" s="32">
        <f t="shared" si="5"/>
        <v>43.266978922716632</v>
      </c>
      <c r="N8" s="32">
        <f t="shared" si="6"/>
        <v>44.389149102263858</v>
      </c>
      <c r="O8" s="32">
        <f t="shared" si="7"/>
        <v>45.511319281811083</v>
      </c>
      <c r="P8" s="32">
        <f t="shared" si="8"/>
        <v>46.633489461358316</v>
      </c>
      <c r="Q8" s="32">
        <f t="shared" si="9"/>
        <v>47.755659640905542</v>
      </c>
      <c r="R8" s="32">
        <f t="shared" si="10"/>
        <v>48.877829820452767</v>
      </c>
      <c r="S8" s="33">
        <f t="shared" si="12"/>
        <v>50</v>
      </c>
    </row>
    <row r="9" spans="1:19">
      <c r="B9" s="57"/>
      <c r="C9" s="7" t="s">
        <v>10</v>
      </c>
      <c r="D9" s="47">
        <v>70</v>
      </c>
      <c r="E9" s="8">
        <f t="shared" si="11"/>
        <v>2.2435897435897436E-2</v>
      </c>
      <c r="F9" s="47">
        <v>70</v>
      </c>
      <c r="G9" s="9">
        <f>F9/$F$29</f>
        <v>1.6393442622950821E-2</v>
      </c>
      <c r="H9" s="31">
        <f t="shared" si="0"/>
        <v>52.71857923497268</v>
      </c>
      <c r="I9" s="32">
        <f t="shared" si="1"/>
        <v>54.289617486338798</v>
      </c>
      <c r="J9" s="32">
        <f t="shared" si="2"/>
        <v>55.860655737704924</v>
      </c>
      <c r="K9" s="32">
        <f t="shared" si="3"/>
        <v>57.431693989071043</v>
      </c>
      <c r="L9" s="32">
        <f t="shared" si="4"/>
        <v>54.289617486338798</v>
      </c>
      <c r="M9" s="32">
        <f t="shared" si="5"/>
        <v>60.57377049180328</v>
      </c>
      <c r="N9" s="32">
        <f t="shared" si="6"/>
        <v>62.144808743169399</v>
      </c>
      <c r="O9" s="32">
        <f t="shared" si="7"/>
        <v>63.715846994535518</v>
      </c>
      <c r="P9" s="32">
        <f t="shared" si="8"/>
        <v>65.286885245901644</v>
      </c>
      <c r="Q9" s="32">
        <f t="shared" si="9"/>
        <v>66.857923497267763</v>
      </c>
      <c r="R9" s="32">
        <f t="shared" si="10"/>
        <v>68.428961748633867</v>
      </c>
      <c r="S9" s="33">
        <f t="shared" si="12"/>
        <v>70</v>
      </c>
    </row>
    <row r="10" spans="1:19">
      <c r="B10" s="57"/>
      <c r="C10" s="7" t="s">
        <v>11</v>
      </c>
      <c r="D10" s="47">
        <v>150</v>
      </c>
      <c r="E10" s="8">
        <f t="shared" si="11"/>
        <v>4.807692307692308E-2</v>
      </c>
      <c r="F10" s="47">
        <v>200</v>
      </c>
      <c r="G10" s="9">
        <f t="shared" ref="G10:G15" si="13">F10/$F$29</f>
        <v>4.6838407494145202E-2</v>
      </c>
      <c r="H10" s="31">
        <f t="shared" si="0"/>
        <v>150.62451209992196</v>
      </c>
      <c r="I10" s="32">
        <f t="shared" si="1"/>
        <v>155.11319281811086</v>
      </c>
      <c r="J10" s="32">
        <f t="shared" si="2"/>
        <v>159.60187353629979</v>
      </c>
      <c r="K10" s="32">
        <f t="shared" si="3"/>
        <v>164.09055425448869</v>
      </c>
      <c r="L10" s="32">
        <f t="shared" si="4"/>
        <v>155.11319281811086</v>
      </c>
      <c r="M10" s="32">
        <f t="shared" si="5"/>
        <v>173.06791569086653</v>
      </c>
      <c r="N10" s="32">
        <f t="shared" si="6"/>
        <v>177.55659640905543</v>
      </c>
      <c r="O10" s="32">
        <f t="shared" si="7"/>
        <v>182.04527712724433</v>
      </c>
      <c r="P10" s="32">
        <f t="shared" si="8"/>
        <v>186.53395784543326</v>
      </c>
      <c r="Q10" s="32">
        <f t="shared" si="9"/>
        <v>191.02263856362217</v>
      </c>
      <c r="R10" s="32">
        <f t="shared" si="10"/>
        <v>195.51131928181107</v>
      </c>
      <c r="S10" s="33">
        <f t="shared" si="12"/>
        <v>200</v>
      </c>
    </row>
    <row r="11" spans="1:19">
      <c r="B11" s="57"/>
      <c r="C11" s="7" t="s">
        <v>12</v>
      </c>
      <c r="D11" s="47">
        <v>50</v>
      </c>
      <c r="E11" s="8">
        <f t="shared" si="11"/>
        <v>1.6025641025641024E-2</v>
      </c>
      <c r="F11" s="47">
        <v>50</v>
      </c>
      <c r="G11" s="9">
        <f t="shared" si="13"/>
        <v>1.1709601873536301E-2</v>
      </c>
      <c r="H11" s="31">
        <f t="shared" si="0"/>
        <v>37.656128024980489</v>
      </c>
      <c r="I11" s="32">
        <f t="shared" si="1"/>
        <v>38.778298204527715</v>
      </c>
      <c r="J11" s="32">
        <f t="shared" si="2"/>
        <v>39.900468384074948</v>
      </c>
      <c r="K11" s="32">
        <f t="shared" si="3"/>
        <v>41.022638563622174</v>
      </c>
      <c r="L11" s="32">
        <f t="shared" si="4"/>
        <v>38.778298204527715</v>
      </c>
      <c r="M11" s="32">
        <f t="shared" si="5"/>
        <v>43.266978922716632</v>
      </c>
      <c r="N11" s="32">
        <f t="shared" si="6"/>
        <v>44.389149102263858</v>
      </c>
      <c r="O11" s="32">
        <f t="shared" si="7"/>
        <v>45.511319281811083</v>
      </c>
      <c r="P11" s="32">
        <f t="shared" si="8"/>
        <v>46.633489461358316</v>
      </c>
      <c r="Q11" s="32">
        <f t="shared" si="9"/>
        <v>47.755659640905542</v>
      </c>
      <c r="R11" s="32">
        <f t="shared" si="10"/>
        <v>48.877829820452767</v>
      </c>
      <c r="S11" s="33">
        <f t="shared" si="12"/>
        <v>50</v>
      </c>
    </row>
    <row r="12" spans="1:19">
      <c r="B12" s="57"/>
      <c r="C12" s="7" t="s">
        <v>13</v>
      </c>
      <c r="D12" s="47">
        <v>50</v>
      </c>
      <c r="E12" s="8">
        <f t="shared" si="11"/>
        <v>1.6025641025641024E-2</v>
      </c>
      <c r="F12" s="47">
        <v>50</v>
      </c>
      <c r="G12" s="9">
        <f t="shared" si="13"/>
        <v>1.1709601873536301E-2</v>
      </c>
      <c r="H12" s="31">
        <f t="shared" si="0"/>
        <v>37.656128024980489</v>
      </c>
      <c r="I12" s="32">
        <f t="shared" si="1"/>
        <v>38.778298204527715</v>
      </c>
      <c r="J12" s="32">
        <f t="shared" si="2"/>
        <v>39.900468384074948</v>
      </c>
      <c r="K12" s="32">
        <f t="shared" si="3"/>
        <v>41.022638563622174</v>
      </c>
      <c r="L12" s="32">
        <f t="shared" si="4"/>
        <v>38.778298204527715</v>
      </c>
      <c r="M12" s="32">
        <f t="shared" si="5"/>
        <v>43.266978922716632</v>
      </c>
      <c r="N12" s="32">
        <f t="shared" si="6"/>
        <v>44.389149102263858</v>
      </c>
      <c r="O12" s="32">
        <f t="shared" si="7"/>
        <v>45.511319281811083</v>
      </c>
      <c r="P12" s="32">
        <f t="shared" si="8"/>
        <v>46.633489461358316</v>
      </c>
      <c r="Q12" s="32">
        <f t="shared" si="9"/>
        <v>47.755659640905542</v>
      </c>
      <c r="R12" s="32">
        <f t="shared" si="10"/>
        <v>48.877829820452767</v>
      </c>
      <c r="S12" s="33">
        <f t="shared" si="12"/>
        <v>50</v>
      </c>
    </row>
    <row r="13" spans="1:19">
      <c r="B13" s="57"/>
      <c r="C13" s="7" t="s">
        <v>14</v>
      </c>
      <c r="D13" s="47">
        <v>100</v>
      </c>
      <c r="E13" s="8">
        <f t="shared" si="11"/>
        <v>3.2051282051282048E-2</v>
      </c>
      <c r="F13" s="47">
        <v>50</v>
      </c>
      <c r="G13" s="9">
        <f t="shared" si="13"/>
        <v>1.1709601873536301E-2</v>
      </c>
      <c r="H13" s="31">
        <f t="shared" si="0"/>
        <v>37.656128024980489</v>
      </c>
      <c r="I13" s="32">
        <f t="shared" si="1"/>
        <v>38.778298204527715</v>
      </c>
      <c r="J13" s="32">
        <f t="shared" si="2"/>
        <v>39.900468384074948</v>
      </c>
      <c r="K13" s="32">
        <f t="shared" si="3"/>
        <v>41.022638563622174</v>
      </c>
      <c r="L13" s="32">
        <f t="shared" si="4"/>
        <v>38.778298204527715</v>
      </c>
      <c r="M13" s="32">
        <f t="shared" si="5"/>
        <v>43.266978922716632</v>
      </c>
      <c r="N13" s="32">
        <f t="shared" si="6"/>
        <v>44.389149102263858</v>
      </c>
      <c r="O13" s="32">
        <f t="shared" si="7"/>
        <v>45.511319281811083</v>
      </c>
      <c r="P13" s="32">
        <f t="shared" si="8"/>
        <v>46.633489461358316</v>
      </c>
      <c r="Q13" s="32">
        <f t="shared" si="9"/>
        <v>47.755659640905542</v>
      </c>
      <c r="R13" s="32">
        <f t="shared" si="10"/>
        <v>48.877829820452767</v>
      </c>
      <c r="S13" s="33">
        <f t="shared" si="12"/>
        <v>50</v>
      </c>
    </row>
    <row r="14" spans="1:19">
      <c r="B14" s="57"/>
      <c r="C14" s="7"/>
      <c r="D14" s="47"/>
      <c r="E14" s="8">
        <f t="shared" si="11"/>
        <v>0</v>
      </c>
      <c r="F14" s="47"/>
      <c r="G14" s="9">
        <f t="shared" si="13"/>
        <v>0</v>
      </c>
      <c r="H14" s="31">
        <f t="shared" si="0"/>
        <v>0</v>
      </c>
      <c r="I14" s="32">
        <f t="shared" si="1"/>
        <v>0</v>
      </c>
      <c r="J14" s="32">
        <f t="shared" si="2"/>
        <v>0</v>
      </c>
      <c r="K14" s="32">
        <f t="shared" si="3"/>
        <v>0</v>
      </c>
      <c r="L14" s="32">
        <f t="shared" si="4"/>
        <v>0</v>
      </c>
      <c r="M14" s="32">
        <f t="shared" si="5"/>
        <v>0</v>
      </c>
      <c r="N14" s="32">
        <f t="shared" si="6"/>
        <v>0</v>
      </c>
      <c r="O14" s="32">
        <f t="shared" si="7"/>
        <v>0</v>
      </c>
      <c r="P14" s="32">
        <f t="shared" si="8"/>
        <v>0</v>
      </c>
      <c r="Q14" s="32">
        <f t="shared" si="9"/>
        <v>0</v>
      </c>
      <c r="R14" s="32">
        <f t="shared" si="10"/>
        <v>0</v>
      </c>
      <c r="S14" s="33">
        <f t="shared" si="12"/>
        <v>0</v>
      </c>
    </row>
    <row r="15" spans="1:19">
      <c r="B15" s="57"/>
      <c r="C15" s="7"/>
      <c r="D15" s="47"/>
      <c r="E15" s="8">
        <f t="shared" si="11"/>
        <v>0</v>
      </c>
      <c r="F15" s="47"/>
      <c r="G15" s="9">
        <f t="shared" si="13"/>
        <v>0</v>
      </c>
      <c r="H15" s="31">
        <f t="shared" si="0"/>
        <v>0</v>
      </c>
      <c r="I15" s="32">
        <f t="shared" si="1"/>
        <v>0</v>
      </c>
      <c r="J15" s="32">
        <f t="shared" si="2"/>
        <v>0</v>
      </c>
      <c r="K15" s="32">
        <f t="shared" si="3"/>
        <v>0</v>
      </c>
      <c r="L15" s="32">
        <f t="shared" si="4"/>
        <v>0</v>
      </c>
      <c r="M15" s="32">
        <f t="shared" si="5"/>
        <v>0</v>
      </c>
      <c r="N15" s="32">
        <f t="shared" si="6"/>
        <v>0</v>
      </c>
      <c r="O15" s="32">
        <f t="shared" si="7"/>
        <v>0</v>
      </c>
      <c r="P15" s="32">
        <f t="shared" si="8"/>
        <v>0</v>
      </c>
      <c r="Q15" s="32">
        <f t="shared" si="9"/>
        <v>0</v>
      </c>
      <c r="R15" s="32">
        <f t="shared" si="10"/>
        <v>0</v>
      </c>
      <c r="S15" s="33">
        <f t="shared" si="12"/>
        <v>0</v>
      </c>
    </row>
    <row r="16" spans="1:19" ht="21" thickBot="1">
      <c r="B16" s="58"/>
      <c r="C16" s="10" t="s">
        <v>3</v>
      </c>
      <c r="D16" s="35">
        <f t="shared" ref="D16:R16" si="14">SUM(D6:D15)</f>
        <v>1570</v>
      </c>
      <c r="E16" s="11">
        <f t="shared" si="14"/>
        <v>0.50320512820512819</v>
      </c>
      <c r="F16" s="35">
        <f t="shared" si="14"/>
        <v>2070</v>
      </c>
      <c r="G16" s="12">
        <f t="shared" si="14"/>
        <v>0.4847775175644029</v>
      </c>
      <c r="H16" s="34">
        <f t="shared" si="14"/>
        <v>1558.9637002341922</v>
      </c>
      <c r="I16" s="35">
        <f t="shared" si="14"/>
        <v>1605.4215456674474</v>
      </c>
      <c r="J16" s="35">
        <f t="shared" si="14"/>
        <v>1651.8793911007026</v>
      </c>
      <c r="K16" s="35">
        <f t="shared" si="14"/>
        <v>1698.337236533958</v>
      </c>
      <c r="L16" s="35">
        <f t="shared" si="14"/>
        <v>1605.4215456674474</v>
      </c>
      <c r="M16" s="35">
        <f t="shared" si="14"/>
        <v>1791.2529274004683</v>
      </c>
      <c r="N16" s="35">
        <f t="shared" si="14"/>
        <v>1837.7107728337239</v>
      </c>
      <c r="O16" s="35">
        <f t="shared" si="14"/>
        <v>1884.1686182669785</v>
      </c>
      <c r="P16" s="35">
        <f t="shared" si="14"/>
        <v>1930.6264637002341</v>
      </c>
      <c r="Q16" s="35">
        <f t="shared" si="14"/>
        <v>1977.0843091334896</v>
      </c>
      <c r="R16" s="35">
        <f t="shared" si="14"/>
        <v>2023.5421545667441</v>
      </c>
      <c r="S16" s="36">
        <f t="shared" si="12"/>
        <v>2070</v>
      </c>
    </row>
    <row r="17" spans="2:19" ht="21" thickTop="1">
      <c r="B17" s="59" t="s">
        <v>1</v>
      </c>
      <c r="C17" s="4" t="s">
        <v>16</v>
      </c>
      <c r="D17" s="46">
        <v>500</v>
      </c>
      <c r="E17" s="5">
        <f t="shared" ref="E17:E26" si="15">D17/$D$29</f>
        <v>0.16025641025641027</v>
      </c>
      <c r="F17" s="46">
        <v>700</v>
      </c>
      <c r="G17" s="6">
        <f t="shared" ref="G17:G26" si="16">F17/$F$29</f>
        <v>0.16393442622950818</v>
      </c>
      <c r="H17" s="28">
        <f t="shared" ref="H17:H28" si="17">G17*$H$29</f>
        <v>527.18579234972674</v>
      </c>
      <c r="I17" s="29">
        <f t="shared" ref="I17:I28" si="18">$I$29*G17</f>
        <v>542.89617486338796</v>
      </c>
      <c r="J17" s="29">
        <f t="shared" ref="J17:J28" si="19">$J$29*G17</f>
        <v>558.60655737704917</v>
      </c>
      <c r="K17" s="29">
        <f t="shared" ref="K17:K28" si="20">$K$29*G17</f>
        <v>574.31693989071039</v>
      </c>
      <c r="L17" s="29">
        <f t="shared" ref="L17:L28" si="21">$I$29*G17</f>
        <v>542.89617486338796</v>
      </c>
      <c r="M17" s="29">
        <f t="shared" ref="M17:M28" si="22">$M$29*G17</f>
        <v>605.7377049180327</v>
      </c>
      <c r="N17" s="29">
        <f t="shared" ref="N17:N28" si="23">$N$29*G17</f>
        <v>621.44808743169392</v>
      </c>
      <c r="O17" s="29">
        <f t="shared" ref="O17:O28" si="24">$O$29*G17</f>
        <v>637.15846994535514</v>
      </c>
      <c r="P17" s="29">
        <f t="shared" ref="P17:P28" si="25">$P$29*G17</f>
        <v>652.86885245901635</v>
      </c>
      <c r="Q17" s="29">
        <f t="shared" ref="Q17:Q28" si="26">$Q$29*G17</f>
        <v>668.57923497267745</v>
      </c>
      <c r="R17" s="29">
        <f t="shared" ref="R17:R28" si="27">$R$29*G17</f>
        <v>684.28961748633867</v>
      </c>
      <c r="S17" s="30">
        <f t="shared" si="12"/>
        <v>700</v>
      </c>
    </row>
    <row r="18" spans="2:19">
      <c r="B18" s="60"/>
      <c r="C18" s="7" t="s">
        <v>17</v>
      </c>
      <c r="D18" s="47">
        <v>100</v>
      </c>
      <c r="E18" s="8">
        <f t="shared" si="15"/>
        <v>3.2051282051282048E-2</v>
      </c>
      <c r="F18" s="47">
        <v>150</v>
      </c>
      <c r="G18" s="9">
        <f t="shared" si="16"/>
        <v>3.5128805620608897E-2</v>
      </c>
      <c r="H18" s="31">
        <f t="shared" si="17"/>
        <v>112.96838407494145</v>
      </c>
      <c r="I18" s="32">
        <f t="shared" si="18"/>
        <v>116.33489461358313</v>
      </c>
      <c r="J18" s="32">
        <f t="shared" si="19"/>
        <v>119.70140515222482</v>
      </c>
      <c r="K18" s="32">
        <f t="shared" si="20"/>
        <v>123.06791569086651</v>
      </c>
      <c r="L18" s="32">
        <f t="shared" si="21"/>
        <v>116.33489461358313</v>
      </c>
      <c r="M18" s="32">
        <f t="shared" si="22"/>
        <v>129.80093676814988</v>
      </c>
      <c r="N18" s="32">
        <f t="shared" si="23"/>
        <v>133.16744730679156</v>
      </c>
      <c r="O18" s="32">
        <f t="shared" si="24"/>
        <v>136.53395784543324</v>
      </c>
      <c r="P18" s="32">
        <f t="shared" si="25"/>
        <v>139.90046838407494</v>
      </c>
      <c r="Q18" s="32">
        <f t="shared" si="26"/>
        <v>143.26697892271662</v>
      </c>
      <c r="R18" s="32">
        <f t="shared" si="27"/>
        <v>146.63348946135829</v>
      </c>
      <c r="S18" s="33">
        <f t="shared" si="12"/>
        <v>150</v>
      </c>
    </row>
    <row r="19" spans="2:19">
      <c r="B19" s="60"/>
      <c r="C19" s="7" t="s">
        <v>18</v>
      </c>
      <c r="D19" s="47">
        <v>150</v>
      </c>
      <c r="E19" s="8">
        <f t="shared" si="15"/>
        <v>4.807692307692308E-2</v>
      </c>
      <c r="F19" s="47">
        <v>200</v>
      </c>
      <c r="G19" s="9">
        <f t="shared" si="16"/>
        <v>4.6838407494145202E-2</v>
      </c>
      <c r="H19" s="31">
        <f t="shared" si="17"/>
        <v>150.62451209992196</v>
      </c>
      <c r="I19" s="32">
        <f t="shared" si="18"/>
        <v>155.11319281811086</v>
      </c>
      <c r="J19" s="32">
        <f t="shared" si="19"/>
        <v>159.60187353629979</v>
      </c>
      <c r="K19" s="32">
        <f t="shared" si="20"/>
        <v>164.09055425448869</v>
      </c>
      <c r="L19" s="32">
        <f t="shared" si="21"/>
        <v>155.11319281811086</v>
      </c>
      <c r="M19" s="32">
        <f t="shared" si="22"/>
        <v>173.06791569086653</v>
      </c>
      <c r="N19" s="32">
        <f t="shared" si="23"/>
        <v>177.55659640905543</v>
      </c>
      <c r="O19" s="32">
        <f t="shared" si="24"/>
        <v>182.04527712724433</v>
      </c>
      <c r="P19" s="32">
        <f t="shared" si="25"/>
        <v>186.53395784543326</v>
      </c>
      <c r="Q19" s="32">
        <f t="shared" si="26"/>
        <v>191.02263856362217</v>
      </c>
      <c r="R19" s="32">
        <f t="shared" si="27"/>
        <v>195.51131928181107</v>
      </c>
      <c r="S19" s="33">
        <f t="shared" si="12"/>
        <v>200</v>
      </c>
    </row>
    <row r="20" spans="2:19">
      <c r="B20" s="60"/>
      <c r="C20" s="7" t="s">
        <v>19</v>
      </c>
      <c r="D20" s="47">
        <v>100</v>
      </c>
      <c r="E20" s="8">
        <f t="shared" si="15"/>
        <v>3.2051282051282048E-2</v>
      </c>
      <c r="F20" s="47">
        <v>200</v>
      </c>
      <c r="G20" s="9">
        <f t="shared" si="16"/>
        <v>4.6838407494145202E-2</v>
      </c>
      <c r="H20" s="31">
        <f t="shared" si="17"/>
        <v>150.62451209992196</v>
      </c>
      <c r="I20" s="32">
        <f t="shared" si="18"/>
        <v>155.11319281811086</v>
      </c>
      <c r="J20" s="32">
        <f t="shared" si="19"/>
        <v>159.60187353629979</v>
      </c>
      <c r="K20" s="32">
        <f t="shared" si="20"/>
        <v>164.09055425448869</v>
      </c>
      <c r="L20" s="32">
        <f t="shared" si="21"/>
        <v>155.11319281811086</v>
      </c>
      <c r="M20" s="32">
        <f t="shared" si="22"/>
        <v>173.06791569086653</v>
      </c>
      <c r="N20" s="32">
        <f t="shared" si="23"/>
        <v>177.55659640905543</v>
      </c>
      <c r="O20" s="32">
        <f t="shared" si="24"/>
        <v>182.04527712724433</v>
      </c>
      <c r="P20" s="32">
        <f t="shared" si="25"/>
        <v>186.53395784543326</v>
      </c>
      <c r="Q20" s="32">
        <f t="shared" si="26"/>
        <v>191.02263856362217</v>
      </c>
      <c r="R20" s="32">
        <f t="shared" si="27"/>
        <v>195.51131928181107</v>
      </c>
      <c r="S20" s="33">
        <f t="shared" si="12"/>
        <v>200</v>
      </c>
    </row>
    <row r="21" spans="2:19">
      <c r="B21" s="60"/>
      <c r="C21" s="7" t="s">
        <v>20</v>
      </c>
      <c r="D21" s="47">
        <v>100</v>
      </c>
      <c r="E21" s="8">
        <f t="shared" si="15"/>
        <v>3.2051282051282048E-2</v>
      </c>
      <c r="F21" s="47">
        <v>150</v>
      </c>
      <c r="G21" s="9">
        <f t="shared" si="16"/>
        <v>3.5128805620608897E-2</v>
      </c>
      <c r="H21" s="31">
        <f t="shared" si="17"/>
        <v>112.96838407494145</v>
      </c>
      <c r="I21" s="32">
        <f t="shared" si="18"/>
        <v>116.33489461358313</v>
      </c>
      <c r="J21" s="32">
        <f t="shared" si="19"/>
        <v>119.70140515222482</v>
      </c>
      <c r="K21" s="32">
        <f t="shared" si="20"/>
        <v>123.06791569086651</v>
      </c>
      <c r="L21" s="32">
        <f t="shared" si="21"/>
        <v>116.33489461358313</v>
      </c>
      <c r="M21" s="32">
        <f t="shared" si="22"/>
        <v>129.80093676814988</v>
      </c>
      <c r="N21" s="32">
        <f t="shared" si="23"/>
        <v>133.16744730679156</v>
      </c>
      <c r="O21" s="32">
        <f t="shared" si="24"/>
        <v>136.53395784543324</v>
      </c>
      <c r="P21" s="32">
        <f t="shared" si="25"/>
        <v>139.90046838407494</v>
      </c>
      <c r="Q21" s="32">
        <f t="shared" si="26"/>
        <v>143.26697892271662</v>
      </c>
      <c r="R21" s="32">
        <f t="shared" si="27"/>
        <v>146.63348946135829</v>
      </c>
      <c r="S21" s="33">
        <f t="shared" si="12"/>
        <v>150</v>
      </c>
    </row>
    <row r="22" spans="2:19">
      <c r="B22" s="60"/>
      <c r="C22" s="7" t="s">
        <v>21</v>
      </c>
      <c r="D22" s="47">
        <v>100</v>
      </c>
      <c r="E22" s="8">
        <f t="shared" si="15"/>
        <v>3.2051282051282048E-2</v>
      </c>
      <c r="F22" s="47">
        <v>100</v>
      </c>
      <c r="G22" s="9">
        <f t="shared" si="16"/>
        <v>2.3419203747072601E-2</v>
      </c>
      <c r="H22" s="31">
        <f t="shared" si="17"/>
        <v>75.312256049960979</v>
      </c>
      <c r="I22" s="32">
        <f t="shared" si="18"/>
        <v>77.55659640905543</v>
      </c>
      <c r="J22" s="32">
        <f t="shared" si="19"/>
        <v>79.800936768149896</v>
      </c>
      <c r="K22" s="32">
        <f t="shared" si="20"/>
        <v>82.045277127244347</v>
      </c>
      <c r="L22" s="32">
        <f t="shared" si="21"/>
        <v>77.55659640905543</v>
      </c>
      <c r="M22" s="32">
        <f t="shared" si="22"/>
        <v>86.533957845433264</v>
      </c>
      <c r="N22" s="32">
        <f t="shared" si="23"/>
        <v>88.778298204527715</v>
      </c>
      <c r="O22" s="32">
        <f t="shared" si="24"/>
        <v>91.022638563622166</v>
      </c>
      <c r="P22" s="32">
        <f t="shared" si="25"/>
        <v>93.266978922716632</v>
      </c>
      <c r="Q22" s="32">
        <f t="shared" si="26"/>
        <v>95.511319281811083</v>
      </c>
      <c r="R22" s="32">
        <f t="shared" si="27"/>
        <v>97.755659640905535</v>
      </c>
      <c r="S22" s="33">
        <f t="shared" si="12"/>
        <v>100</v>
      </c>
    </row>
    <row r="23" spans="2:19">
      <c r="B23" s="60"/>
      <c r="C23" s="7"/>
      <c r="D23" s="47"/>
      <c r="E23" s="8">
        <f t="shared" si="15"/>
        <v>0</v>
      </c>
      <c r="F23" s="47"/>
      <c r="G23" s="9">
        <f t="shared" si="16"/>
        <v>0</v>
      </c>
      <c r="H23" s="31">
        <f t="shared" si="17"/>
        <v>0</v>
      </c>
      <c r="I23" s="32">
        <f t="shared" si="18"/>
        <v>0</v>
      </c>
      <c r="J23" s="32">
        <f t="shared" si="19"/>
        <v>0</v>
      </c>
      <c r="K23" s="32">
        <f t="shared" si="20"/>
        <v>0</v>
      </c>
      <c r="L23" s="32">
        <f t="shared" si="21"/>
        <v>0</v>
      </c>
      <c r="M23" s="32">
        <f t="shared" si="22"/>
        <v>0</v>
      </c>
      <c r="N23" s="32">
        <f t="shared" si="23"/>
        <v>0</v>
      </c>
      <c r="O23" s="32">
        <f t="shared" si="24"/>
        <v>0</v>
      </c>
      <c r="P23" s="32">
        <f t="shared" si="25"/>
        <v>0</v>
      </c>
      <c r="Q23" s="32">
        <f t="shared" si="26"/>
        <v>0</v>
      </c>
      <c r="R23" s="32">
        <f t="shared" si="27"/>
        <v>0</v>
      </c>
      <c r="S23" s="33">
        <f t="shared" si="12"/>
        <v>0</v>
      </c>
    </row>
    <row r="24" spans="2:19">
      <c r="B24" s="60"/>
      <c r="C24" s="7"/>
      <c r="D24" s="47"/>
      <c r="E24" s="8">
        <f t="shared" si="15"/>
        <v>0</v>
      </c>
      <c r="F24" s="47"/>
      <c r="G24" s="9">
        <f t="shared" si="16"/>
        <v>0</v>
      </c>
      <c r="H24" s="31">
        <f t="shared" si="17"/>
        <v>0</v>
      </c>
      <c r="I24" s="32">
        <f t="shared" si="18"/>
        <v>0</v>
      </c>
      <c r="J24" s="32">
        <f t="shared" si="19"/>
        <v>0</v>
      </c>
      <c r="K24" s="32">
        <f t="shared" si="20"/>
        <v>0</v>
      </c>
      <c r="L24" s="32">
        <f t="shared" si="21"/>
        <v>0</v>
      </c>
      <c r="M24" s="32">
        <f t="shared" si="22"/>
        <v>0</v>
      </c>
      <c r="N24" s="32">
        <f t="shared" si="23"/>
        <v>0</v>
      </c>
      <c r="O24" s="32">
        <f t="shared" si="24"/>
        <v>0</v>
      </c>
      <c r="P24" s="32">
        <f t="shared" si="25"/>
        <v>0</v>
      </c>
      <c r="Q24" s="32">
        <f t="shared" si="26"/>
        <v>0</v>
      </c>
      <c r="R24" s="32">
        <f t="shared" si="27"/>
        <v>0</v>
      </c>
      <c r="S24" s="33">
        <f t="shared" si="12"/>
        <v>0</v>
      </c>
    </row>
    <row r="25" spans="2:19">
      <c r="B25" s="60"/>
      <c r="C25" s="7"/>
      <c r="D25" s="47"/>
      <c r="E25" s="8">
        <f t="shared" si="15"/>
        <v>0</v>
      </c>
      <c r="F25" s="47"/>
      <c r="G25" s="9">
        <f t="shared" si="16"/>
        <v>0</v>
      </c>
      <c r="H25" s="31">
        <f t="shared" si="17"/>
        <v>0</v>
      </c>
      <c r="I25" s="32">
        <f t="shared" si="18"/>
        <v>0</v>
      </c>
      <c r="J25" s="32">
        <f t="shared" si="19"/>
        <v>0</v>
      </c>
      <c r="K25" s="32">
        <f t="shared" si="20"/>
        <v>0</v>
      </c>
      <c r="L25" s="32">
        <f t="shared" si="21"/>
        <v>0</v>
      </c>
      <c r="M25" s="32">
        <f t="shared" si="22"/>
        <v>0</v>
      </c>
      <c r="N25" s="32">
        <f t="shared" si="23"/>
        <v>0</v>
      </c>
      <c r="O25" s="32">
        <f t="shared" si="24"/>
        <v>0</v>
      </c>
      <c r="P25" s="32">
        <f t="shared" si="25"/>
        <v>0</v>
      </c>
      <c r="Q25" s="32">
        <f t="shared" si="26"/>
        <v>0</v>
      </c>
      <c r="R25" s="32">
        <f t="shared" si="27"/>
        <v>0</v>
      </c>
      <c r="S25" s="33">
        <f t="shared" si="12"/>
        <v>0</v>
      </c>
    </row>
    <row r="26" spans="2:19">
      <c r="B26" s="60"/>
      <c r="C26" s="7"/>
      <c r="D26" s="47"/>
      <c r="E26" s="8">
        <f t="shared" si="15"/>
        <v>0</v>
      </c>
      <c r="F26" s="47"/>
      <c r="G26" s="9">
        <f t="shared" si="16"/>
        <v>0</v>
      </c>
      <c r="H26" s="31">
        <f t="shared" si="17"/>
        <v>0</v>
      </c>
      <c r="I26" s="32">
        <f t="shared" si="18"/>
        <v>0</v>
      </c>
      <c r="J26" s="32">
        <f t="shared" si="19"/>
        <v>0</v>
      </c>
      <c r="K26" s="32">
        <f t="shared" si="20"/>
        <v>0</v>
      </c>
      <c r="L26" s="32">
        <f t="shared" si="21"/>
        <v>0</v>
      </c>
      <c r="M26" s="32">
        <f t="shared" si="22"/>
        <v>0</v>
      </c>
      <c r="N26" s="32">
        <f t="shared" si="23"/>
        <v>0</v>
      </c>
      <c r="O26" s="32">
        <f t="shared" si="24"/>
        <v>0</v>
      </c>
      <c r="P26" s="32">
        <f t="shared" si="25"/>
        <v>0</v>
      </c>
      <c r="Q26" s="32">
        <f t="shared" si="26"/>
        <v>0</v>
      </c>
      <c r="R26" s="32">
        <f t="shared" si="27"/>
        <v>0</v>
      </c>
      <c r="S26" s="33">
        <f t="shared" si="12"/>
        <v>0</v>
      </c>
    </row>
    <row r="27" spans="2:19" ht="21" thickBot="1">
      <c r="B27" s="61"/>
      <c r="C27" s="13" t="s">
        <v>3</v>
      </c>
      <c r="D27" s="38">
        <f t="shared" ref="D27:R27" si="28">SUM(D17:D26)</f>
        <v>1050</v>
      </c>
      <c r="E27" s="14">
        <f t="shared" si="28"/>
        <v>0.33653846153846156</v>
      </c>
      <c r="F27" s="38">
        <f t="shared" si="28"/>
        <v>1500</v>
      </c>
      <c r="G27" s="15">
        <f t="shared" si="28"/>
        <v>0.35128805620608899</v>
      </c>
      <c r="H27" s="37">
        <f t="shared" si="28"/>
        <v>1129.6838407494145</v>
      </c>
      <c r="I27" s="38">
        <f t="shared" si="28"/>
        <v>1163.3489461358313</v>
      </c>
      <c r="J27" s="38">
        <f t="shared" si="28"/>
        <v>1197.0140515222483</v>
      </c>
      <c r="K27" s="38">
        <f t="shared" si="28"/>
        <v>1230.6791569086652</v>
      </c>
      <c r="L27" s="38">
        <f t="shared" si="28"/>
        <v>1163.3489461358313</v>
      </c>
      <c r="M27" s="38">
        <f t="shared" si="28"/>
        <v>1298.0093676814986</v>
      </c>
      <c r="N27" s="38">
        <f t="shared" si="28"/>
        <v>1331.6744730679156</v>
      </c>
      <c r="O27" s="38">
        <f t="shared" si="28"/>
        <v>1365.3395784543325</v>
      </c>
      <c r="P27" s="38">
        <f t="shared" si="28"/>
        <v>1399.0046838407493</v>
      </c>
      <c r="Q27" s="38">
        <f t="shared" si="28"/>
        <v>1432.6697892271659</v>
      </c>
      <c r="R27" s="38">
        <f t="shared" si="28"/>
        <v>1466.3348946135829</v>
      </c>
      <c r="S27" s="39">
        <f t="shared" si="12"/>
        <v>1500</v>
      </c>
    </row>
    <row r="28" spans="2:19" ht="22" thickTop="1" thickBot="1">
      <c r="B28" s="52" t="s">
        <v>2</v>
      </c>
      <c r="C28" s="53"/>
      <c r="D28" s="49">
        <v>500</v>
      </c>
      <c r="E28" s="17">
        <f>D28/$D$29</f>
        <v>0.16025641025641027</v>
      </c>
      <c r="F28" s="41">
        <v>700</v>
      </c>
      <c r="G28" s="19">
        <f>F28/$F$29</f>
        <v>0.16393442622950818</v>
      </c>
      <c r="H28" s="40">
        <f t="shared" si="17"/>
        <v>527.18579234972674</v>
      </c>
      <c r="I28" s="41">
        <f t="shared" si="18"/>
        <v>542.89617486338796</v>
      </c>
      <c r="J28" s="41">
        <f t="shared" si="19"/>
        <v>558.60655737704917</v>
      </c>
      <c r="K28" s="41">
        <f t="shared" si="20"/>
        <v>574.31693989071039</v>
      </c>
      <c r="L28" s="41">
        <f t="shared" si="21"/>
        <v>542.89617486338796</v>
      </c>
      <c r="M28" s="41">
        <f t="shared" si="22"/>
        <v>605.7377049180327</v>
      </c>
      <c r="N28" s="41">
        <f t="shared" si="23"/>
        <v>621.44808743169392</v>
      </c>
      <c r="O28" s="41">
        <f t="shared" si="24"/>
        <v>637.15846994535514</v>
      </c>
      <c r="P28" s="41">
        <f t="shared" si="25"/>
        <v>652.86885245901635</v>
      </c>
      <c r="Q28" s="41">
        <f t="shared" si="26"/>
        <v>668.57923497267745</v>
      </c>
      <c r="R28" s="41">
        <f t="shared" si="27"/>
        <v>684.28961748633867</v>
      </c>
      <c r="S28" s="42">
        <f t="shared" si="12"/>
        <v>700</v>
      </c>
    </row>
    <row r="29" spans="2:19" ht="22" thickTop="1" thickBot="1">
      <c r="B29" s="52" t="s">
        <v>3</v>
      </c>
      <c r="C29" s="53"/>
      <c r="D29" s="50">
        <f>SUM(D16,D28,D27)</f>
        <v>3120</v>
      </c>
      <c r="E29" s="23">
        <f>SUM(E16,E28,E27)</f>
        <v>1</v>
      </c>
      <c r="F29" s="51">
        <f>SUM(F16,F28,F27)</f>
        <v>4270</v>
      </c>
      <c r="G29" s="24">
        <f>SUM(G16,G28,G27)</f>
        <v>1</v>
      </c>
      <c r="H29" s="43">
        <f>($F$29-$D$29)/12+$D$29</f>
        <v>3215.8333333333335</v>
      </c>
      <c r="I29" s="44">
        <f>($F$29-$D$29)/12*2+$D$29</f>
        <v>3311.6666666666665</v>
      </c>
      <c r="J29" s="44">
        <f>($F$29-$D$29)/12*3+$D$29</f>
        <v>3407.5</v>
      </c>
      <c r="K29" s="44">
        <f>($F$29-$D$29)/12*4+$D$29</f>
        <v>3503.3333333333335</v>
      </c>
      <c r="L29" s="44">
        <f>($F$29-$D$29)/12*5+$D$29</f>
        <v>3599.1666666666665</v>
      </c>
      <c r="M29" s="44">
        <f>($F$29-$D$29)/12*6+$D$29</f>
        <v>3695</v>
      </c>
      <c r="N29" s="44">
        <f>($F$29-$D$29)/12*7+$D$29</f>
        <v>3790.833333333333</v>
      </c>
      <c r="O29" s="44">
        <f>($F$29-$D$29)/12*8+$D$29</f>
        <v>3886.6666666666665</v>
      </c>
      <c r="P29" s="44">
        <f>($F$29-$D$29)/12*9+$D$29</f>
        <v>3982.5</v>
      </c>
      <c r="Q29" s="44">
        <f>($F$29-$D$29)/12*10+$D$29</f>
        <v>4078.333333333333</v>
      </c>
      <c r="R29" s="44">
        <f>($F$29-$D$29)/12*11+$D$29</f>
        <v>4174.1666666666661</v>
      </c>
      <c r="S29" s="45">
        <f>($F$29-$D$29)+$D$29</f>
        <v>4270</v>
      </c>
    </row>
    <row r="30" spans="2:19" ht="21" thickTop="1"/>
  </sheetData>
  <mergeCells count="6">
    <mergeCell ref="B29:C29"/>
    <mergeCell ref="D5:E5"/>
    <mergeCell ref="F5:G5"/>
    <mergeCell ref="B6:B16"/>
    <mergeCell ref="B17:B27"/>
    <mergeCell ref="B28:C28"/>
  </mergeCells>
  <phoneticPr fontId="3"/>
  <hyperlinks>
    <hyperlink ref="A2" r:id="rId1" xr:uid="{DFF2DA3F-DDAF-AA45-A6DA-0956D9668B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D97D-5607-044D-8FD8-7BBEA87CB82E}">
  <dimension ref="B3:S30"/>
  <sheetViews>
    <sheetView showGridLines="0" workbookViewId="0">
      <pane xSplit="7" ySplit="4" topLeftCell="H5" activePane="bottomRight" state="frozen"/>
      <selection pane="topRight" activeCell="H1" sqref="H1"/>
      <selection pane="bottomLeft" activeCell="A3" sqref="A3"/>
      <selection pane="bottomRight"/>
    </sheetView>
  </sheetViews>
  <sheetFormatPr baseColWidth="10" defaultColWidth="10.6640625" defaultRowHeight="20"/>
  <cols>
    <col min="1" max="1" width="4.33203125" style="1" customWidth="1"/>
    <col min="2" max="2" width="18.83203125" style="1" bestFit="1" customWidth="1"/>
    <col min="3" max="3" width="14.5" style="1" bestFit="1" customWidth="1"/>
    <col min="4" max="4" width="11.5" style="1" customWidth="1"/>
    <col min="5" max="5" width="8.5" style="1" customWidth="1"/>
    <col min="6" max="6" width="11.1640625" style="1" customWidth="1"/>
    <col min="7" max="7" width="9.1640625" style="1" customWidth="1"/>
    <col min="8" max="19" width="15.83203125" style="1" customWidth="1"/>
    <col min="20" max="16384" width="10.6640625" style="1"/>
  </cols>
  <sheetData>
    <row r="3" spans="2:19" ht="35">
      <c r="B3" s="25" t="s">
        <v>35</v>
      </c>
    </row>
    <row r="4" spans="2:19" ht="21" thickBot="1"/>
    <row r="5" spans="2:19" ht="22" thickTop="1" thickBot="1">
      <c r="B5" s="2"/>
      <c r="C5" s="27" t="s">
        <v>4</v>
      </c>
      <c r="D5" s="54" t="s">
        <v>15</v>
      </c>
      <c r="E5" s="54"/>
      <c r="F5" s="54" t="s">
        <v>5</v>
      </c>
      <c r="G5" s="55"/>
      <c r="H5" s="62" t="s">
        <v>22</v>
      </c>
      <c r="I5" s="62" t="s">
        <v>23</v>
      </c>
      <c r="J5" s="62" t="s">
        <v>24</v>
      </c>
      <c r="K5" s="62" t="s">
        <v>25</v>
      </c>
      <c r="L5" s="62" t="s">
        <v>26</v>
      </c>
      <c r="M5" s="62" t="s">
        <v>27</v>
      </c>
      <c r="N5" s="62" t="s">
        <v>28</v>
      </c>
      <c r="O5" s="62" t="s">
        <v>29</v>
      </c>
      <c r="P5" s="62" t="s">
        <v>30</v>
      </c>
      <c r="Q5" s="62" t="s">
        <v>31</v>
      </c>
      <c r="R5" s="62" t="s">
        <v>32</v>
      </c>
      <c r="S5" s="62" t="s">
        <v>33</v>
      </c>
    </row>
    <row r="6" spans="2:19" ht="21" thickTop="1">
      <c r="B6" s="56" t="s">
        <v>0</v>
      </c>
      <c r="C6" s="4" t="s">
        <v>7</v>
      </c>
      <c r="D6" s="46"/>
      <c r="E6" s="5" t="str">
        <f>IFERROR(D6/$D$29,"")</f>
        <v/>
      </c>
      <c r="F6" s="46"/>
      <c r="G6" s="6" t="str">
        <f>IFERROR(F6/$F$29,"")</f>
        <v/>
      </c>
      <c r="H6" s="28" t="str">
        <f>IFERROR(G6*$H$29,"")</f>
        <v/>
      </c>
      <c r="I6" s="29" t="str">
        <f>IFERROR($I$29*G6,"")</f>
        <v/>
      </c>
      <c r="J6" s="29" t="str">
        <f>IFERROR($J$29*G6,"")</f>
        <v/>
      </c>
      <c r="K6" s="29" t="str">
        <f>IFERROR($K$29*G6,"")</f>
        <v/>
      </c>
      <c r="L6" s="29" t="str">
        <f>IFERROR($I$29*G6,"")</f>
        <v/>
      </c>
      <c r="M6" s="29" t="str">
        <f>IFERROR($M$29*G6,"")</f>
        <v/>
      </c>
      <c r="N6" s="29" t="str">
        <f>IFERROR($N$29*G6,"")</f>
        <v/>
      </c>
      <c r="O6" s="29" t="str">
        <f>IFERROR($O$29*G6,"")</f>
        <v/>
      </c>
      <c r="P6" s="29" t="str">
        <f>IFERROR($P$29*G6,"")</f>
        <v/>
      </c>
      <c r="Q6" s="29" t="str">
        <f>IFERROR($Q$29*G6,"")</f>
        <v/>
      </c>
      <c r="R6" s="29" t="str">
        <f>IFERROR($R$29*G6,"")</f>
        <v/>
      </c>
      <c r="S6" s="30" t="str">
        <f>IFERROR($S$29*G6,"")</f>
        <v/>
      </c>
    </row>
    <row r="7" spans="2:19">
      <c r="B7" s="57"/>
      <c r="C7" s="7" t="s">
        <v>8</v>
      </c>
      <c r="D7" s="47"/>
      <c r="E7" s="8" t="str">
        <f>IFERROR(D7/$D$29,"")</f>
        <v/>
      </c>
      <c r="F7" s="47"/>
      <c r="G7" s="9" t="str">
        <f>IFERROR(F7/$F$29,"")</f>
        <v/>
      </c>
      <c r="H7" s="31" t="str">
        <f>IFERROR(G7*$H$29,"")</f>
        <v/>
      </c>
      <c r="I7" s="32" t="str">
        <f>IFERROR($I$29*G7,"")</f>
        <v/>
      </c>
      <c r="J7" s="32" t="str">
        <f>IFERROR($J$29*G7,"")</f>
        <v/>
      </c>
      <c r="K7" s="32" t="str">
        <f>IFERROR($K$29*G7,"")</f>
        <v/>
      </c>
      <c r="L7" s="32" t="str">
        <f>IFERROR($I$29*G7,"")</f>
        <v/>
      </c>
      <c r="M7" s="32" t="str">
        <f>IFERROR($M$29*G7,"")</f>
        <v/>
      </c>
      <c r="N7" s="32" t="str">
        <f>IFERROR($N$29*G7,"")</f>
        <v/>
      </c>
      <c r="O7" s="32" t="str">
        <f>IFERROR($O$29*G7,"")</f>
        <v/>
      </c>
      <c r="P7" s="32" t="str">
        <f>IFERROR($P$29*G7,"")</f>
        <v/>
      </c>
      <c r="Q7" s="32" t="str">
        <f>IFERROR($Q$29*G7,"")</f>
        <v/>
      </c>
      <c r="R7" s="32" t="str">
        <f>IFERROR($R$29*G7,"")</f>
        <v/>
      </c>
      <c r="S7" s="33" t="str">
        <f t="shared" ref="S7:S15" si="0">IFERROR($S$29*G7,"")</f>
        <v/>
      </c>
    </row>
    <row r="8" spans="2:19">
      <c r="B8" s="57"/>
      <c r="C8" s="7" t="s">
        <v>9</v>
      </c>
      <c r="D8" s="47"/>
      <c r="E8" s="8" t="str">
        <f>IFERROR(D8/$D$29,"")</f>
        <v/>
      </c>
      <c r="F8" s="47"/>
      <c r="G8" s="9" t="str">
        <f>IFERROR(F8/$F$29,"")</f>
        <v/>
      </c>
      <c r="H8" s="31" t="str">
        <f>IFERROR(G8*$H$29,"")</f>
        <v/>
      </c>
      <c r="I8" s="32" t="str">
        <f>IFERROR($I$29*G8,"")</f>
        <v/>
      </c>
      <c r="J8" s="32" t="str">
        <f>IFERROR($J$29*G8,"")</f>
        <v/>
      </c>
      <c r="K8" s="32" t="str">
        <f>IFERROR($K$29*G8,"")</f>
        <v/>
      </c>
      <c r="L8" s="32" t="str">
        <f>IFERROR($I$29*G8,"")</f>
        <v/>
      </c>
      <c r="M8" s="32" t="str">
        <f>IFERROR($M$29*G8,"")</f>
        <v/>
      </c>
      <c r="N8" s="32" t="str">
        <f>IFERROR($N$29*G8,"")</f>
        <v/>
      </c>
      <c r="O8" s="32" t="str">
        <f>IFERROR($O$29*G8,"")</f>
        <v/>
      </c>
      <c r="P8" s="32" t="str">
        <f>IFERROR($P$29*G8,"")</f>
        <v/>
      </c>
      <c r="Q8" s="32" t="str">
        <f>IFERROR($Q$29*G8,"")</f>
        <v/>
      </c>
      <c r="R8" s="32" t="str">
        <f>IFERROR($R$29*G8,"")</f>
        <v/>
      </c>
      <c r="S8" s="33" t="str">
        <f t="shared" si="0"/>
        <v/>
      </c>
    </row>
    <row r="9" spans="2:19">
      <c r="B9" s="57"/>
      <c r="C9" s="7" t="s">
        <v>10</v>
      </c>
      <c r="D9" s="47"/>
      <c r="E9" s="8" t="str">
        <f>IFERROR(D9/$D$29,"")</f>
        <v/>
      </c>
      <c r="F9" s="47"/>
      <c r="G9" s="9" t="str">
        <f>IFERROR(F9/$F$29,"")</f>
        <v/>
      </c>
      <c r="H9" s="31" t="str">
        <f>IFERROR(G9*$H$29,"")</f>
        <v/>
      </c>
      <c r="I9" s="32" t="str">
        <f>IFERROR($I$29*G9,"")</f>
        <v/>
      </c>
      <c r="J9" s="32" t="str">
        <f>IFERROR($J$29*G9,"")</f>
        <v/>
      </c>
      <c r="K9" s="32" t="str">
        <f>IFERROR($K$29*G9,"")</f>
        <v/>
      </c>
      <c r="L9" s="32" t="str">
        <f>IFERROR($I$29*G9,"")</f>
        <v/>
      </c>
      <c r="M9" s="32" t="str">
        <f>IFERROR($M$29*G9,"")</f>
        <v/>
      </c>
      <c r="N9" s="32" t="str">
        <f>IFERROR($N$29*G9,"")</f>
        <v/>
      </c>
      <c r="O9" s="32" t="str">
        <f>IFERROR($O$29*G9,"")</f>
        <v/>
      </c>
      <c r="P9" s="32" t="str">
        <f>IFERROR($P$29*G9,"")</f>
        <v/>
      </c>
      <c r="Q9" s="32" t="str">
        <f>IFERROR($Q$29*G9,"")</f>
        <v/>
      </c>
      <c r="R9" s="32" t="str">
        <f>IFERROR($R$29*G9,"")</f>
        <v/>
      </c>
      <c r="S9" s="33" t="str">
        <f t="shared" si="0"/>
        <v/>
      </c>
    </row>
    <row r="10" spans="2:19">
      <c r="B10" s="57"/>
      <c r="C10" s="7" t="s">
        <v>11</v>
      </c>
      <c r="D10" s="47"/>
      <c r="E10" s="8" t="str">
        <f>IFERROR(D10/$D$29,"")</f>
        <v/>
      </c>
      <c r="F10" s="47"/>
      <c r="G10" s="9" t="str">
        <f>IFERROR(F10/$F$29,"")</f>
        <v/>
      </c>
      <c r="H10" s="31" t="str">
        <f>IFERROR(G10*$H$29,"")</f>
        <v/>
      </c>
      <c r="I10" s="32" t="str">
        <f>IFERROR($I$29*G10,"")</f>
        <v/>
      </c>
      <c r="J10" s="32" t="str">
        <f>IFERROR($J$29*G10,"")</f>
        <v/>
      </c>
      <c r="K10" s="32" t="str">
        <f>IFERROR($K$29*G10,"")</f>
        <v/>
      </c>
      <c r="L10" s="32" t="str">
        <f>IFERROR($I$29*G10,"")</f>
        <v/>
      </c>
      <c r="M10" s="32" t="str">
        <f>IFERROR($M$29*G10,"")</f>
        <v/>
      </c>
      <c r="N10" s="32" t="str">
        <f>IFERROR($N$29*G10,"")</f>
        <v/>
      </c>
      <c r="O10" s="32" t="str">
        <f>IFERROR($O$29*G10,"")</f>
        <v/>
      </c>
      <c r="P10" s="32" t="str">
        <f>IFERROR($P$29*G10,"")</f>
        <v/>
      </c>
      <c r="Q10" s="32" t="str">
        <f>IFERROR($Q$29*G10,"")</f>
        <v/>
      </c>
      <c r="R10" s="32" t="str">
        <f>IFERROR($R$29*G10,"")</f>
        <v/>
      </c>
      <c r="S10" s="33" t="str">
        <f t="shared" si="0"/>
        <v/>
      </c>
    </row>
    <row r="11" spans="2:19">
      <c r="B11" s="57"/>
      <c r="C11" s="7" t="s">
        <v>12</v>
      </c>
      <c r="D11" s="47"/>
      <c r="E11" s="8" t="str">
        <f>IFERROR(D11/$D$29,"")</f>
        <v/>
      </c>
      <c r="F11" s="47"/>
      <c r="G11" s="9" t="str">
        <f>IFERROR(F11/$F$29,"")</f>
        <v/>
      </c>
      <c r="H11" s="31" t="str">
        <f>IFERROR(G11*$H$29,"")</f>
        <v/>
      </c>
      <c r="I11" s="32" t="str">
        <f>IFERROR($I$29*G11,"")</f>
        <v/>
      </c>
      <c r="J11" s="32" t="str">
        <f>IFERROR($J$29*G11,"")</f>
        <v/>
      </c>
      <c r="K11" s="32" t="str">
        <f>IFERROR($K$29*G11,"")</f>
        <v/>
      </c>
      <c r="L11" s="32" t="str">
        <f>IFERROR($I$29*G11,"")</f>
        <v/>
      </c>
      <c r="M11" s="32" t="str">
        <f>IFERROR($M$29*G11,"")</f>
        <v/>
      </c>
      <c r="N11" s="32" t="str">
        <f>IFERROR($N$29*G11,"")</f>
        <v/>
      </c>
      <c r="O11" s="32" t="str">
        <f>IFERROR($O$29*G11,"")</f>
        <v/>
      </c>
      <c r="P11" s="32" t="str">
        <f>IFERROR($P$29*G11,"")</f>
        <v/>
      </c>
      <c r="Q11" s="32" t="str">
        <f>IFERROR($Q$29*G11,"")</f>
        <v/>
      </c>
      <c r="R11" s="32" t="str">
        <f>IFERROR($R$29*G11,"")</f>
        <v/>
      </c>
      <c r="S11" s="33" t="str">
        <f t="shared" si="0"/>
        <v/>
      </c>
    </row>
    <row r="12" spans="2:19">
      <c r="B12" s="57"/>
      <c r="C12" s="7" t="s">
        <v>13</v>
      </c>
      <c r="D12" s="48"/>
      <c r="E12" s="8" t="str">
        <f>IFERROR(D12/$D$29,"")</f>
        <v/>
      </c>
      <c r="F12" s="47"/>
      <c r="G12" s="9" t="str">
        <f>IFERROR(F12/$F$29,"")</f>
        <v/>
      </c>
      <c r="H12" s="31" t="str">
        <f>IFERROR(G12*$H$29,"")</f>
        <v/>
      </c>
      <c r="I12" s="32" t="str">
        <f>IFERROR($I$29*G12,"")</f>
        <v/>
      </c>
      <c r="J12" s="32" t="str">
        <f>IFERROR($J$29*G12,"")</f>
        <v/>
      </c>
      <c r="K12" s="32" t="str">
        <f>IFERROR($K$29*G12,"")</f>
        <v/>
      </c>
      <c r="L12" s="32" t="str">
        <f>IFERROR($I$29*G12,"")</f>
        <v/>
      </c>
      <c r="M12" s="32" t="str">
        <f>IFERROR($M$29*G12,"")</f>
        <v/>
      </c>
      <c r="N12" s="32" t="str">
        <f>IFERROR($N$29*G12,"")</f>
        <v/>
      </c>
      <c r="O12" s="32" t="str">
        <f>IFERROR($O$29*G12,"")</f>
        <v/>
      </c>
      <c r="P12" s="32" t="str">
        <f>IFERROR($P$29*G12,"")</f>
        <v/>
      </c>
      <c r="Q12" s="32" t="str">
        <f>IFERROR($Q$29*G12,"")</f>
        <v/>
      </c>
      <c r="R12" s="32" t="str">
        <f>IFERROR($R$29*G12,"")</f>
        <v/>
      </c>
      <c r="S12" s="33" t="str">
        <f t="shared" si="0"/>
        <v/>
      </c>
    </row>
    <row r="13" spans="2:19">
      <c r="B13" s="57"/>
      <c r="C13" s="7" t="s">
        <v>14</v>
      </c>
      <c r="D13" s="47"/>
      <c r="E13" s="8" t="str">
        <f>IFERROR(D13/$D$29,"")</f>
        <v/>
      </c>
      <c r="F13" s="47"/>
      <c r="G13" s="9" t="str">
        <f>IFERROR(F13/$F$29,"")</f>
        <v/>
      </c>
      <c r="H13" s="31" t="str">
        <f>IFERROR(G13*$H$29,"")</f>
        <v/>
      </c>
      <c r="I13" s="32" t="str">
        <f>IFERROR($I$29*G13,"")</f>
        <v/>
      </c>
      <c r="J13" s="32" t="str">
        <f>IFERROR($J$29*G13,"")</f>
        <v/>
      </c>
      <c r="K13" s="32" t="str">
        <f>IFERROR($K$29*G13,"")</f>
        <v/>
      </c>
      <c r="L13" s="32" t="str">
        <f>IFERROR($I$29*G13,"")</f>
        <v/>
      </c>
      <c r="M13" s="32" t="str">
        <f>IFERROR($M$29*G13,"")</f>
        <v/>
      </c>
      <c r="N13" s="32" t="str">
        <f>IFERROR($N$29*G13,"")</f>
        <v/>
      </c>
      <c r="O13" s="32" t="str">
        <f>IFERROR($O$29*G13,"")</f>
        <v/>
      </c>
      <c r="P13" s="32" t="str">
        <f>IFERROR($P$29*G13,"")</f>
        <v/>
      </c>
      <c r="Q13" s="32" t="str">
        <f>IFERROR($Q$29*G13,"")</f>
        <v/>
      </c>
      <c r="R13" s="32" t="str">
        <f>IFERROR($R$29*G13,"")</f>
        <v/>
      </c>
      <c r="S13" s="33" t="str">
        <f t="shared" si="0"/>
        <v/>
      </c>
    </row>
    <row r="14" spans="2:19">
      <c r="B14" s="57"/>
      <c r="C14" s="7"/>
      <c r="D14" s="47"/>
      <c r="E14" s="8" t="str">
        <f>IFERROR(D14/$D$29,"")</f>
        <v/>
      </c>
      <c r="F14" s="47"/>
      <c r="G14" s="9" t="str">
        <f>IFERROR(F14/$F$29,"")</f>
        <v/>
      </c>
      <c r="H14" s="31" t="str">
        <f>IFERROR(G14*$H$29,"")</f>
        <v/>
      </c>
      <c r="I14" s="32" t="str">
        <f>IFERROR($I$29*G14,"")</f>
        <v/>
      </c>
      <c r="J14" s="32" t="str">
        <f>IFERROR($J$29*G14,"")</f>
        <v/>
      </c>
      <c r="K14" s="32" t="str">
        <f>IFERROR($K$29*G14,"")</f>
        <v/>
      </c>
      <c r="L14" s="32" t="str">
        <f>IFERROR($I$29*G14,"")</f>
        <v/>
      </c>
      <c r="M14" s="32" t="str">
        <f>IFERROR($M$29*G14,"")</f>
        <v/>
      </c>
      <c r="N14" s="32" t="str">
        <f>IFERROR($N$29*G14,"")</f>
        <v/>
      </c>
      <c r="O14" s="32" t="str">
        <f>IFERROR($O$29*G14,"")</f>
        <v/>
      </c>
      <c r="P14" s="32" t="str">
        <f>IFERROR($P$29*G14,"")</f>
        <v/>
      </c>
      <c r="Q14" s="32" t="str">
        <f>IFERROR($Q$29*G14,"")</f>
        <v/>
      </c>
      <c r="R14" s="32" t="str">
        <f>IFERROR($R$29*G14,"")</f>
        <v/>
      </c>
      <c r="S14" s="33" t="str">
        <f t="shared" si="0"/>
        <v/>
      </c>
    </row>
    <row r="15" spans="2:19">
      <c r="B15" s="57"/>
      <c r="C15" s="7"/>
      <c r="D15" s="47"/>
      <c r="E15" s="8" t="str">
        <f>IFERROR(D15/$D$29,"")</f>
        <v/>
      </c>
      <c r="F15" s="47"/>
      <c r="G15" s="9" t="str">
        <f>IFERROR(F15/$F$29,"")</f>
        <v/>
      </c>
      <c r="H15" s="31" t="str">
        <f>IFERROR(G15*$H$29,"")</f>
        <v/>
      </c>
      <c r="I15" s="32" t="str">
        <f>IFERROR($I$29*G15,"")</f>
        <v/>
      </c>
      <c r="J15" s="32" t="str">
        <f>IFERROR($J$29*G15,"")</f>
        <v/>
      </c>
      <c r="K15" s="32" t="str">
        <f>IFERROR($K$29*G15,"")</f>
        <v/>
      </c>
      <c r="L15" s="32" t="str">
        <f>IFERROR($I$29*G15,"")</f>
        <v/>
      </c>
      <c r="M15" s="32" t="str">
        <f>IFERROR($M$29*G15,"")</f>
        <v/>
      </c>
      <c r="N15" s="32" t="str">
        <f>IFERROR($N$29*G15,"")</f>
        <v/>
      </c>
      <c r="O15" s="32" t="str">
        <f>IFERROR($O$29*G15,"")</f>
        <v/>
      </c>
      <c r="P15" s="32" t="str">
        <f>IFERROR($P$29*G15,"")</f>
        <v/>
      </c>
      <c r="Q15" s="32" t="str">
        <f>IFERROR($Q$29*G15,"")</f>
        <v/>
      </c>
      <c r="R15" s="32" t="str">
        <f>IFERROR($R$29*G15,"")</f>
        <v/>
      </c>
      <c r="S15" s="33" t="str">
        <f t="shared" si="0"/>
        <v/>
      </c>
    </row>
    <row r="16" spans="2:19" ht="21" thickBot="1">
      <c r="B16" s="58"/>
      <c r="C16" s="10" t="s">
        <v>3</v>
      </c>
      <c r="D16" s="35">
        <f t="shared" ref="D16:R16" si="1">SUM(D6:D15)</f>
        <v>0</v>
      </c>
      <c r="E16" s="11">
        <f t="shared" si="1"/>
        <v>0</v>
      </c>
      <c r="F16" s="35">
        <f t="shared" si="1"/>
        <v>0</v>
      </c>
      <c r="G16" s="12">
        <f t="shared" si="1"/>
        <v>0</v>
      </c>
      <c r="H16" s="34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5">
        <f t="shared" si="1"/>
        <v>0</v>
      </c>
      <c r="P16" s="35">
        <f t="shared" si="1"/>
        <v>0</v>
      </c>
      <c r="Q16" s="35">
        <f t="shared" si="1"/>
        <v>0</v>
      </c>
      <c r="R16" s="35">
        <f t="shared" si="1"/>
        <v>0</v>
      </c>
      <c r="S16" s="36">
        <f t="shared" ref="S16:S27" si="2">F16</f>
        <v>0</v>
      </c>
    </row>
    <row r="17" spans="2:19" ht="21" thickTop="1">
      <c r="B17" s="59" t="s">
        <v>1</v>
      </c>
      <c r="C17" s="4" t="s">
        <v>16</v>
      </c>
      <c r="D17" s="46"/>
      <c r="E17" s="5" t="str">
        <f>IFERROR(D17/$D$29,"")</f>
        <v/>
      </c>
      <c r="F17" s="46"/>
      <c r="G17" s="6" t="str">
        <f>IFERROR(F17/$F$29,"")</f>
        <v/>
      </c>
      <c r="H17" s="28" t="str">
        <f>IFERROR(G17*$H$29,"")</f>
        <v/>
      </c>
      <c r="I17" s="29" t="str">
        <f>IFERROR($I$29*G17,"")</f>
        <v/>
      </c>
      <c r="J17" s="29" t="str">
        <f>IFERROR($J$29*G17,"")</f>
        <v/>
      </c>
      <c r="K17" s="29" t="str">
        <f>IFERROR($K$29*G17,"")</f>
        <v/>
      </c>
      <c r="L17" s="29" t="str">
        <f>IFERROR($I$29*G17,"")</f>
        <v/>
      </c>
      <c r="M17" s="29" t="str">
        <f>IFERROR($M$29*G17,"")</f>
        <v/>
      </c>
      <c r="N17" s="29" t="str">
        <f>IFERROR($N$29*G17,"")</f>
        <v/>
      </c>
      <c r="O17" s="29" t="str">
        <f>IFERROR($O$29*G17,"")</f>
        <v/>
      </c>
      <c r="P17" s="29" t="str">
        <f>IFERROR($P$29*G17,"")</f>
        <v/>
      </c>
      <c r="Q17" s="29" t="str">
        <f>IFERROR($Q$29*G17,"")</f>
        <v/>
      </c>
      <c r="R17" s="29" t="str">
        <f>IFERROR($R$29*G17,"")</f>
        <v/>
      </c>
      <c r="S17" s="30" t="str">
        <f>IFERROR($S$29*G17,"")</f>
        <v/>
      </c>
    </row>
    <row r="18" spans="2:19">
      <c r="B18" s="60"/>
      <c r="C18" s="7" t="s">
        <v>17</v>
      </c>
      <c r="D18" s="47"/>
      <c r="E18" s="8" t="str">
        <f>IFERROR(D18/$D$29,"")</f>
        <v/>
      </c>
      <c r="F18" s="47"/>
      <c r="G18" s="9" t="str">
        <f>IFERROR(F18/$F$29,"")</f>
        <v/>
      </c>
      <c r="H18" s="31" t="str">
        <f>IFERROR(G18*$H$29,"")</f>
        <v/>
      </c>
      <c r="I18" s="32" t="str">
        <f>IFERROR($I$29*G18,"")</f>
        <v/>
      </c>
      <c r="J18" s="32" t="str">
        <f>IFERROR($J$29*G18,"")</f>
        <v/>
      </c>
      <c r="K18" s="32" t="str">
        <f>IFERROR($K$29*G18,"")</f>
        <v/>
      </c>
      <c r="L18" s="32" t="str">
        <f>IFERROR($I$29*G18,"")</f>
        <v/>
      </c>
      <c r="M18" s="32" t="str">
        <f>IFERROR($M$29*G18,"")</f>
        <v/>
      </c>
      <c r="N18" s="32" t="str">
        <f>IFERROR($N$29*G18,"")</f>
        <v/>
      </c>
      <c r="O18" s="32" t="str">
        <f>IFERROR($O$29*G18,"")</f>
        <v/>
      </c>
      <c r="P18" s="32" t="str">
        <f>IFERROR($P$29*G18,"")</f>
        <v/>
      </c>
      <c r="Q18" s="32" t="str">
        <f>IFERROR($Q$29*G18,"")</f>
        <v/>
      </c>
      <c r="R18" s="32" t="str">
        <f>IFERROR($R$29*G18,"")</f>
        <v/>
      </c>
      <c r="S18" s="33" t="str">
        <f t="shared" ref="S18:S26" si="3">IFERROR($S$29*G18,"")</f>
        <v/>
      </c>
    </row>
    <row r="19" spans="2:19">
      <c r="B19" s="60"/>
      <c r="C19" s="7" t="s">
        <v>18</v>
      </c>
      <c r="D19" s="47"/>
      <c r="E19" s="8" t="str">
        <f>IFERROR(D19/$D$29,"")</f>
        <v/>
      </c>
      <c r="F19" s="47"/>
      <c r="G19" s="9" t="str">
        <f>IFERROR(F19/$F$29,"")</f>
        <v/>
      </c>
      <c r="H19" s="31" t="str">
        <f>IFERROR(G19*$H$29,"")</f>
        <v/>
      </c>
      <c r="I19" s="32" t="str">
        <f>IFERROR($I$29*G19,"")</f>
        <v/>
      </c>
      <c r="J19" s="32" t="str">
        <f>IFERROR($J$29*G19,"")</f>
        <v/>
      </c>
      <c r="K19" s="32" t="str">
        <f>IFERROR($K$29*G19,"")</f>
        <v/>
      </c>
      <c r="L19" s="32" t="str">
        <f>IFERROR($I$29*G19,"")</f>
        <v/>
      </c>
      <c r="M19" s="32" t="str">
        <f>IFERROR($M$29*G19,"")</f>
        <v/>
      </c>
      <c r="N19" s="32" t="str">
        <f>IFERROR($N$29*G19,"")</f>
        <v/>
      </c>
      <c r="O19" s="32" t="str">
        <f>IFERROR($O$29*G19,"")</f>
        <v/>
      </c>
      <c r="P19" s="32" t="str">
        <f>IFERROR($P$29*G19,"")</f>
        <v/>
      </c>
      <c r="Q19" s="32" t="str">
        <f>IFERROR($Q$29*G19,"")</f>
        <v/>
      </c>
      <c r="R19" s="32" t="str">
        <f>IFERROR($R$29*G19,"")</f>
        <v/>
      </c>
      <c r="S19" s="33" t="str">
        <f t="shared" si="3"/>
        <v/>
      </c>
    </row>
    <row r="20" spans="2:19">
      <c r="B20" s="60"/>
      <c r="C20" s="7" t="s">
        <v>19</v>
      </c>
      <c r="D20" s="47"/>
      <c r="E20" s="8" t="str">
        <f>IFERROR(D20/$D$29,"")</f>
        <v/>
      </c>
      <c r="F20" s="47"/>
      <c r="G20" s="9" t="str">
        <f>IFERROR(F20/$F$29,"")</f>
        <v/>
      </c>
      <c r="H20" s="31" t="str">
        <f>IFERROR(G20*$H$29,"")</f>
        <v/>
      </c>
      <c r="I20" s="32" t="str">
        <f>IFERROR($I$29*G20,"")</f>
        <v/>
      </c>
      <c r="J20" s="32" t="str">
        <f>IFERROR($J$29*G20,"")</f>
        <v/>
      </c>
      <c r="K20" s="32" t="str">
        <f>IFERROR($K$29*G20,"")</f>
        <v/>
      </c>
      <c r="L20" s="32" t="str">
        <f>IFERROR($I$29*G20,"")</f>
        <v/>
      </c>
      <c r="M20" s="32" t="str">
        <f>IFERROR($M$29*G20,"")</f>
        <v/>
      </c>
      <c r="N20" s="32" t="str">
        <f>IFERROR($N$29*G20,"")</f>
        <v/>
      </c>
      <c r="O20" s="32" t="str">
        <f>IFERROR($O$29*G20,"")</f>
        <v/>
      </c>
      <c r="P20" s="32" t="str">
        <f>IFERROR($P$29*G20,"")</f>
        <v/>
      </c>
      <c r="Q20" s="32" t="str">
        <f>IFERROR($Q$29*G20,"")</f>
        <v/>
      </c>
      <c r="R20" s="32" t="str">
        <f>IFERROR($R$29*G20,"")</f>
        <v/>
      </c>
      <c r="S20" s="33" t="str">
        <f t="shared" si="3"/>
        <v/>
      </c>
    </row>
    <row r="21" spans="2:19">
      <c r="B21" s="60"/>
      <c r="C21" s="7" t="s">
        <v>20</v>
      </c>
      <c r="D21" s="47"/>
      <c r="E21" s="8" t="str">
        <f>IFERROR(D21/$D$29,"")</f>
        <v/>
      </c>
      <c r="F21" s="47"/>
      <c r="G21" s="9" t="str">
        <f>IFERROR(F21/$F$29,"")</f>
        <v/>
      </c>
      <c r="H21" s="31" t="str">
        <f>IFERROR(G21*$H$29,"")</f>
        <v/>
      </c>
      <c r="I21" s="32" t="str">
        <f>IFERROR($I$29*G21,"")</f>
        <v/>
      </c>
      <c r="J21" s="32" t="str">
        <f>IFERROR($J$29*G21,"")</f>
        <v/>
      </c>
      <c r="K21" s="32" t="str">
        <f>IFERROR($K$29*G21,"")</f>
        <v/>
      </c>
      <c r="L21" s="32" t="str">
        <f>IFERROR($I$29*G21,"")</f>
        <v/>
      </c>
      <c r="M21" s="32" t="str">
        <f>IFERROR($M$29*G21,"")</f>
        <v/>
      </c>
      <c r="N21" s="32" t="str">
        <f>IFERROR($N$29*G21,"")</f>
        <v/>
      </c>
      <c r="O21" s="32" t="str">
        <f>IFERROR($O$29*G21,"")</f>
        <v/>
      </c>
      <c r="P21" s="32" t="str">
        <f>IFERROR($P$29*G21,"")</f>
        <v/>
      </c>
      <c r="Q21" s="32" t="str">
        <f>IFERROR($Q$29*G21,"")</f>
        <v/>
      </c>
      <c r="R21" s="32" t="str">
        <f>IFERROR($R$29*G21,"")</f>
        <v/>
      </c>
      <c r="S21" s="33" t="str">
        <f t="shared" si="3"/>
        <v/>
      </c>
    </row>
    <row r="22" spans="2:19">
      <c r="B22" s="60"/>
      <c r="C22" s="7" t="s">
        <v>21</v>
      </c>
      <c r="D22" s="47"/>
      <c r="E22" s="8" t="str">
        <f>IFERROR(D22/$D$29,"")</f>
        <v/>
      </c>
      <c r="F22" s="47"/>
      <c r="G22" s="9" t="str">
        <f>IFERROR(F22/$F$29,"")</f>
        <v/>
      </c>
      <c r="H22" s="31" t="str">
        <f>IFERROR(G22*$H$29,"")</f>
        <v/>
      </c>
      <c r="I22" s="32" t="str">
        <f>IFERROR($I$29*G22,"")</f>
        <v/>
      </c>
      <c r="J22" s="32" t="str">
        <f>IFERROR($J$29*G22,"")</f>
        <v/>
      </c>
      <c r="K22" s="32" t="str">
        <f>IFERROR($K$29*G22,"")</f>
        <v/>
      </c>
      <c r="L22" s="32" t="str">
        <f>IFERROR($I$29*G22,"")</f>
        <v/>
      </c>
      <c r="M22" s="32" t="str">
        <f>IFERROR($M$29*G22,"")</f>
        <v/>
      </c>
      <c r="N22" s="32" t="str">
        <f>IFERROR($N$29*G22,"")</f>
        <v/>
      </c>
      <c r="O22" s="32" t="str">
        <f>IFERROR($O$29*G22,"")</f>
        <v/>
      </c>
      <c r="P22" s="32" t="str">
        <f>IFERROR($P$29*G22,"")</f>
        <v/>
      </c>
      <c r="Q22" s="32" t="str">
        <f>IFERROR($Q$29*G22,"")</f>
        <v/>
      </c>
      <c r="R22" s="32" t="str">
        <f>IFERROR($R$29*G22,"")</f>
        <v/>
      </c>
      <c r="S22" s="33" t="str">
        <f t="shared" si="3"/>
        <v/>
      </c>
    </row>
    <row r="23" spans="2:19">
      <c r="B23" s="60"/>
      <c r="C23" s="7"/>
      <c r="D23" s="47"/>
      <c r="E23" s="8" t="str">
        <f>IFERROR(D23/$D$29,"")</f>
        <v/>
      </c>
      <c r="F23" s="47"/>
      <c r="G23" s="9" t="str">
        <f>IFERROR(F23/$F$29,"")</f>
        <v/>
      </c>
      <c r="H23" s="31" t="str">
        <f>IFERROR(G23*$H$29,"")</f>
        <v/>
      </c>
      <c r="I23" s="32" t="str">
        <f>IFERROR($I$29*G23,"")</f>
        <v/>
      </c>
      <c r="J23" s="32" t="str">
        <f>IFERROR($J$29*G23,"")</f>
        <v/>
      </c>
      <c r="K23" s="32" t="str">
        <f>IFERROR($K$29*G23,"")</f>
        <v/>
      </c>
      <c r="L23" s="32" t="str">
        <f>IFERROR($I$29*G23,"")</f>
        <v/>
      </c>
      <c r="M23" s="32" t="str">
        <f>IFERROR($M$29*G23,"")</f>
        <v/>
      </c>
      <c r="N23" s="32" t="str">
        <f>IFERROR($N$29*G23,"")</f>
        <v/>
      </c>
      <c r="O23" s="32" t="str">
        <f>IFERROR($O$29*G23,"")</f>
        <v/>
      </c>
      <c r="P23" s="32" t="str">
        <f>IFERROR($P$29*G23,"")</f>
        <v/>
      </c>
      <c r="Q23" s="32" t="str">
        <f>IFERROR($Q$29*G23,"")</f>
        <v/>
      </c>
      <c r="R23" s="32" t="str">
        <f>IFERROR($R$29*G23,"")</f>
        <v/>
      </c>
      <c r="S23" s="33" t="str">
        <f t="shared" si="3"/>
        <v/>
      </c>
    </row>
    <row r="24" spans="2:19">
      <c r="B24" s="60"/>
      <c r="C24" s="7"/>
      <c r="D24" s="47"/>
      <c r="E24" s="8" t="str">
        <f>IFERROR(D24/$D$29,"")</f>
        <v/>
      </c>
      <c r="F24" s="47"/>
      <c r="G24" s="9" t="str">
        <f>IFERROR(F24/$F$29,"")</f>
        <v/>
      </c>
      <c r="H24" s="31" t="str">
        <f>IFERROR(G24*$H$29,"")</f>
        <v/>
      </c>
      <c r="I24" s="32" t="str">
        <f>IFERROR($I$29*G24,"")</f>
        <v/>
      </c>
      <c r="J24" s="32" t="str">
        <f>IFERROR($J$29*G24,"")</f>
        <v/>
      </c>
      <c r="K24" s="32" t="str">
        <f>IFERROR($K$29*G24,"")</f>
        <v/>
      </c>
      <c r="L24" s="32" t="str">
        <f>IFERROR($I$29*G24,"")</f>
        <v/>
      </c>
      <c r="M24" s="32" t="str">
        <f>IFERROR($M$29*G24,"")</f>
        <v/>
      </c>
      <c r="N24" s="32" t="str">
        <f>IFERROR($N$29*G24,"")</f>
        <v/>
      </c>
      <c r="O24" s="32" t="str">
        <f>IFERROR($O$29*G24,"")</f>
        <v/>
      </c>
      <c r="P24" s="32" t="str">
        <f>IFERROR($P$29*G24,"")</f>
        <v/>
      </c>
      <c r="Q24" s="32" t="str">
        <f>IFERROR($Q$29*G24,"")</f>
        <v/>
      </c>
      <c r="R24" s="32" t="str">
        <f>IFERROR($R$29*G24,"")</f>
        <v/>
      </c>
      <c r="S24" s="33" t="str">
        <f t="shared" si="3"/>
        <v/>
      </c>
    </row>
    <row r="25" spans="2:19">
      <c r="B25" s="60"/>
      <c r="C25" s="7"/>
      <c r="D25" s="47"/>
      <c r="E25" s="8" t="str">
        <f>IFERROR(D25/$D$29,"")</f>
        <v/>
      </c>
      <c r="F25" s="47"/>
      <c r="G25" s="9" t="str">
        <f>IFERROR(F25/$F$29,"")</f>
        <v/>
      </c>
      <c r="H25" s="31" t="str">
        <f>IFERROR(G25*$H$29,"")</f>
        <v/>
      </c>
      <c r="I25" s="32" t="str">
        <f>IFERROR($I$29*G25,"")</f>
        <v/>
      </c>
      <c r="J25" s="32" t="str">
        <f>IFERROR($J$29*G25,"")</f>
        <v/>
      </c>
      <c r="K25" s="32" t="str">
        <f>IFERROR($K$29*G25,"")</f>
        <v/>
      </c>
      <c r="L25" s="32" t="str">
        <f>IFERROR($I$29*G25,"")</f>
        <v/>
      </c>
      <c r="M25" s="32" t="str">
        <f>IFERROR($M$29*G25,"")</f>
        <v/>
      </c>
      <c r="N25" s="32" t="str">
        <f>IFERROR($N$29*G25,"")</f>
        <v/>
      </c>
      <c r="O25" s="32" t="str">
        <f>IFERROR($O$29*G25,"")</f>
        <v/>
      </c>
      <c r="P25" s="32" t="str">
        <f>IFERROR($P$29*G25,"")</f>
        <v/>
      </c>
      <c r="Q25" s="32" t="str">
        <f>IFERROR($Q$29*G25,"")</f>
        <v/>
      </c>
      <c r="R25" s="32" t="str">
        <f>IFERROR($R$29*G25,"")</f>
        <v/>
      </c>
      <c r="S25" s="33" t="str">
        <f t="shared" si="3"/>
        <v/>
      </c>
    </row>
    <row r="26" spans="2:19">
      <c r="B26" s="60"/>
      <c r="C26" s="7"/>
      <c r="D26" s="47"/>
      <c r="E26" s="8" t="str">
        <f>IFERROR(D26/$D$29,"")</f>
        <v/>
      </c>
      <c r="F26" s="47"/>
      <c r="G26" s="9" t="str">
        <f>IFERROR(F26/$F$29,"")</f>
        <v/>
      </c>
      <c r="H26" s="31" t="str">
        <f>IFERROR(G26*$H$29,"")</f>
        <v/>
      </c>
      <c r="I26" s="32" t="str">
        <f>IFERROR($I$29*G26,"")</f>
        <v/>
      </c>
      <c r="J26" s="32" t="str">
        <f>IFERROR($J$29*G26,"")</f>
        <v/>
      </c>
      <c r="K26" s="32" t="str">
        <f>IFERROR($K$29*G26,"")</f>
        <v/>
      </c>
      <c r="L26" s="32" t="str">
        <f>IFERROR($I$29*G26,"")</f>
        <v/>
      </c>
      <c r="M26" s="32" t="str">
        <f>IFERROR($M$29*G26,"")</f>
        <v/>
      </c>
      <c r="N26" s="32" t="str">
        <f>IFERROR($N$29*G26,"")</f>
        <v/>
      </c>
      <c r="O26" s="32" t="str">
        <f>IFERROR($O$29*G26,"")</f>
        <v/>
      </c>
      <c r="P26" s="32" t="str">
        <f>IFERROR($P$29*G26,"")</f>
        <v/>
      </c>
      <c r="Q26" s="32" t="str">
        <f>IFERROR($Q$29*G26,"")</f>
        <v/>
      </c>
      <c r="R26" s="32" t="str">
        <f>IFERROR($R$29*G26,"")</f>
        <v/>
      </c>
      <c r="S26" s="33" t="str">
        <f t="shared" si="3"/>
        <v/>
      </c>
    </row>
    <row r="27" spans="2:19" ht="21" thickBot="1">
      <c r="B27" s="61"/>
      <c r="C27" s="13" t="s">
        <v>3</v>
      </c>
      <c r="D27" s="38">
        <f t="shared" ref="D27:R27" si="4">SUM(D17:D26)</f>
        <v>0</v>
      </c>
      <c r="E27" s="14">
        <f t="shared" si="4"/>
        <v>0</v>
      </c>
      <c r="F27" s="38">
        <f t="shared" si="4"/>
        <v>0</v>
      </c>
      <c r="G27" s="15">
        <f t="shared" si="4"/>
        <v>0</v>
      </c>
      <c r="H27" s="37">
        <f t="shared" si="4"/>
        <v>0</v>
      </c>
      <c r="I27" s="38">
        <f t="shared" si="4"/>
        <v>0</v>
      </c>
      <c r="J27" s="38">
        <f t="shared" si="4"/>
        <v>0</v>
      </c>
      <c r="K27" s="38">
        <f t="shared" si="4"/>
        <v>0</v>
      </c>
      <c r="L27" s="38">
        <f t="shared" si="4"/>
        <v>0</v>
      </c>
      <c r="M27" s="38">
        <f t="shared" si="4"/>
        <v>0</v>
      </c>
      <c r="N27" s="38">
        <f t="shared" si="4"/>
        <v>0</v>
      </c>
      <c r="O27" s="38">
        <f t="shared" si="4"/>
        <v>0</v>
      </c>
      <c r="P27" s="38">
        <f t="shared" si="4"/>
        <v>0</v>
      </c>
      <c r="Q27" s="38">
        <f t="shared" si="4"/>
        <v>0</v>
      </c>
      <c r="R27" s="38">
        <f t="shared" si="4"/>
        <v>0</v>
      </c>
      <c r="S27" s="39">
        <f t="shared" si="2"/>
        <v>0</v>
      </c>
    </row>
    <row r="28" spans="2:19" ht="22" thickTop="1" thickBot="1">
      <c r="B28" s="52" t="s">
        <v>2</v>
      </c>
      <c r="C28" s="53"/>
      <c r="D28" s="16"/>
      <c r="E28" s="17" t="str">
        <f>IFERROR(D28/$D$29,"")</f>
        <v/>
      </c>
      <c r="F28" s="18"/>
      <c r="G28" s="19" t="str">
        <f>IFERROR(F28/$F$29,"")</f>
        <v/>
      </c>
      <c r="H28" s="20" t="str">
        <f>IFERROR(G28*$H$29,"")</f>
        <v/>
      </c>
      <c r="I28" s="21" t="str">
        <f>IFERROR(G28*$I$29,"")</f>
        <v/>
      </c>
      <c r="J28" s="21" t="str">
        <f>IFERROR(G28*$J$29,"")</f>
        <v/>
      </c>
      <c r="K28" s="21" t="str">
        <f>IFERROR(G28*$K$29,"")</f>
        <v/>
      </c>
      <c r="L28" s="21" t="str">
        <f>IFERROR(G28*$L$29,"")</f>
        <v/>
      </c>
      <c r="M28" s="21" t="str">
        <f>IFERROR(G28*$M$29,"")</f>
        <v/>
      </c>
      <c r="N28" s="21" t="str">
        <f>IFERROR(G28*$N$29,"")</f>
        <v/>
      </c>
      <c r="O28" s="21" t="str">
        <f>IFERROR(G28*$O$29,"")</f>
        <v/>
      </c>
      <c r="P28" s="21" t="str">
        <f>IFERROR(G28*$P$29,"")</f>
        <v/>
      </c>
      <c r="Q28" s="21" t="str">
        <f>IFERROR(G28*$Q$29,"")</f>
        <v/>
      </c>
      <c r="R28" s="21" t="str">
        <f>IFERROR(G28*$R$29,"")</f>
        <v/>
      </c>
      <c r="S28" s="22" t="str">
        <f>IFERROR(G28*$S$29,"")</f>
        <v/>
      </c>
    </row>
    <row r="29" spans="2:19" ht="22" thickTop="1" thickBot="1">
      <c r="B29" s="63" t="s">
        <v>34</v>
      </c>
      <c r="C29" s="64"/>
      <c r="D29" s="50">
        <f>SUM(D16,D28,D27)</f>
        <v>0</v>
      </c>
      <c r="E29" s="23">
        <f>SUM(E16,E28,E27)</f>
        <v>0</v>
      </c>
      <c r="F29" s="51">
        <f>SUM(F16,F28,F27)</f>
        <v>0</v>
      </c>
      <c r="G29" s="24">
        <f>SUM(G16,G28,G27)</f>
        <v>0</v>
      </c>
      <c r="H29" s="43">
        <f>($F$29-$D$29)/12+$D$29</f>
        <v>0</v>
      </c>
      <c r="I29" s="44">
        <f>($F$29-$D$29)/12*2+$D$29</f>
        <v>0</v>
      </c>
      <c r="J29" s="44">
        <f>($F$29-$D$29)/12*3+$D$29</f>
        <v>0</v>
      </c>
      <c r="K29" s="44">
        <f>($F$29-$D$29)/12*4+$D$29</f>
        <v>0</v>
      </c>
      <c r="L29" s="44">
        <f>($F$29-$D$29)/12*5+$D$29</f>
        <v>0</v>
      </c>
      <c r="M29" s="44">
        <f>($F$29-$D$29)/12*6+$D$29</f>
        <v>0</v>
      </c>
      <c r="N29" s="44">
        <f>($F$29-$D$29)/12*7+$D$29</f>
        <v>0</v>
      </c>
      <c r="O29" s="44">
        <f>($F$29-$D$29)/12*8+$D$29</f>
        <v>0</v>
      </c>
      <c r="P29" s="44">
        <f>($F$29-$D$29)/12*9+$D$29</f>
        <v>0</v>
      </c>
      <c r="Q29" s="44">
        <f>($F$29-$D$29)/12*10+$D$29</f>
        <v>0</v>
      </c>
      <c r="R29" s="44">
        <f>($F$29-$D$29)/12*11+$D$29</f>
        <v>0</v>
      </c>
      <c r="S29" s="45">
        <f>($F$29-$D$29)+$D$29</f>
        <v>0</v>
      </c>
    </row>
    <row r="30" spans="2:19" ht="21" thickTop="1"/>
  </sheetData>
  <mergeCells count="6">
    <mergeCell ref="B29:C29"/>
    <mergeCell ref="D5:E5"/>
    <mergeCell ref="F5:G5"/>
    <mergeCell ref="B6:B16"/>
    <mergeCell ref="B17:B27"/>
    <mergeCell ref="B28:C2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Ideal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 Arita</dc:creator>
  <cp:lastModifiedBy>Akai Arita</cp:lastModifiedBy>
  <dcterms:created xsi:type="dcterms:W3CDTF">2021-08-09T06:01:26Z</dcterms:created>
  <dcterms:modified xsi:type="dcterms:W3CDTF">2022-07-10T07:06:43Z</dcterms:modified>
</cp:coreProperties>
</file>