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0"/>
  <workbookPr/>
  <mc:AlternateContent xmlns:mc="http://schemas.openxmlformats.org/markup-compatibility/2006">
    <mc:Choice Requires="x15">
      <x15ac:absPath xmlns:x15ac="http://schemas.microsoft.com/office/spreadsheetml/2010/11/ac" url="/Users/arita/Downloads/お金を分類/eng-お金を分類/"/>
    </mc:Choice>
  </mc:AlternateContent>
  <xr:revisionPtr revIDLastSave="0" documentId="13_ncr:1_{F5B2650C-780A-6B49-8AFD-C993D6669B91}" xr6:coauthVersionLast="47" xr6:coauthVersionMax="47" xr10:uidLastSave="{00000000-0000-0000-0000-000000000000}"/>
  <bookViews>
    <workbookView xWindow="0" yWindow="500" windowWidth="28800" windowHeight="15720" xr2:uid="{00000000-000D-0000-FFFF-FFFF00000000}"/>
  </bookViews>
  <sheets>
    <sheet name="Guide" sheetId="6" r:id="rId1"/>
    <sheet name="Sample" sheetId="4" r:id="rId2"/>
    <sheet name="Allocation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9" i="7" l="1"/>
  <c r="M9" i="7"/>
  <c r="K9" i="7"/>
  <c r="T6" i="7"/>
  <c r="S6" i="7"/>
  <c r="T5" i="7"/>
  <c r="S5" i="7"/>
  <c r="T4" i="7"/>
  <c r="T10" i="7" s="1"/>
  <c r="S4" i="7"/>
  <c r="S10" i="7" s="1"/>
  <c r="F4" i="7"/>
  <c r="F8" i="7" s="1"/>
  <c r="S10" i="4"/>
  <c r="G23" i="6"/>
  <c r="E23" i="6"/>
  <c r="C23" i="6"/>
  <c r="F4" i="6"/>
  <c r="F8" i="6" s="1"/>
  <c r="H8" i="6" s="1"/>
  <c r="O9" i="4"/>
  <c r="M9" i="4"/>
  <c r="T6" i="4" s="1"/>
  <c r="K9" i="4"/>
  <c r="F6" i="7" l="1"/>
  <c r="H6" i="7" s="1"/>
  <c r="T11" i="7" s="1"/>
  <c r="H8" i="7"/>
  <c r="S12" i="7" s="1"/>
  <c r="U6" i="7"/>
  <c r="U4" i="7"/>
  <c r="U10" i="7" s="1"/>
  <c r="F6" i="6"/>
  <c r="H6" i="6" s="1"/>
  <c r="S6" i="4"/>
  <c r="S5" i="4"/>
  <c r="S4" i="4"/>
  <c r="F4" i="4"/>
  <c r="F6" i="4" s="1"/>
  <c r="H6" i="4" s="1"/>
  <c r="T4" i="4"/>
  <c r="T10" i="4" s="1"/>
  <c r="T5" i="4"/>
  <c r="U12" i="7" l="1"/>
  <c r="U5" i="7"/>
  <c r="U11" i="7" s="1"/>
  <c r="S11" i="7"/>
  <c r="T12" i="7"/>
  <c r="T11" i="4"/>
  <c r="S11" i="4"/>
  <c r="F8" i="4"/>
  <c r="U6" i="4" s="1"/>
  <c r="U4" i="4"/>
  <c r="U10" i="4" s="1"/>
  <c r="U5" i="4"/>
  <c r="U11" i="4" s="1"/>
  <c r="H8" i="4" l="1"/>
  <c r="U12" i="4" s="1"/>
  <c r="T12" i="4" l="1"/>
  <c r="S12" i="4"/>
</calcChain>
</file>

<file path=xl/sharedStrings.xml><?xml version="1.0" encoding="utf-8"?>
<sst xmlns="http://schemas.openxmlformats.org/spreadsheetml/2006/main" count="80" uniqueCount="21">
  <si>
    <t>＝</t>
    <phoneticPr fontId="1"/>
  </si>
  <si>
    <t>＋</t>
    <phoneticPr fontId="1"/>
  </si>
  <si>
    <t>↓</t>
    <phoneticPr fontId="1"/>
  </si>
  <si>
    <t>Money to spend</t>
  </si>
  <si>
    <t>Money to save</t>
  </si>
  <si>
    <t>Money to increase</t>
  </si>
  <si>
    <t>Asset</t>
  </si>
  <si>
    <t>Total</t>
  </si>
  <si>
    <t>current</t>
  </si>
  <si>
    <t>XX Bank</t>
  </si>
  <si>
    <t>XX</t>
  </si>
  <si>
    <t>https://ari-mama.com/eng/asset-allocation/</t>
  </si>
  <si>
    <t>The areas to be entered are money to spend, money to save, and assets (at the top) in a slightly darker green color.</t>
  </si>
  <si>
    <t>The amount of money to be increased is automatically entered.</t>
  </si>
  <si>
    <t>The -20% is the amount of money that assumes a 20% drop in the stock or other asset, and the 20% is the amount of money that rises.</t>
  </si>
  <si>
    <t>Money to spend and money to save can be created in the table below.</t>
  </si>
  <si>
    <t>(You can also type directly without using it.)</t>
  </si>
  <si>
    <t>Money to spend - Liquid funds</t>
  </si>
  <si>
    <t>Money to save - safety fund</t>
  </si>
  <si>
    <t>Money to increase - Profitable funds</t>
  </si>
  <si>
    <t>For more information,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</si>
</sst>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5" formatCode="0.0%"/>
    <numFmt numFmtId="166" formatCode="[$$-C09]#,##0;[Red]\-[$$-C09]#,##0"/>
    <numFmt numFmtId="167" formatCode="[$$-409]#,##0_);[Red]\([$$-409]#,##0\)"/>
  </numFmts>
  <fonts count="12" x14ac:knownFonts="1">
    <font>
      <sz val="11"/>
      <color theme="1"/>
      <name val="Calibri"/>
      <family val="2"/>
      <scheme val="minor"/>
    </font>
    <font>
      <sz val="6"/>
      <name val="Calibri"/>
      <family val="3"/>
      <charset val="128"/>
      <scheme val="minor"/>
    </font>
    <font>
      <b/>
      <sz val="11"/>
      <color theme="0"/>
      <name val="Calibri"/>
      <family val="3"/>
      <charset val="128"/>
      <scheme val="minor"/>
    </font>
    <font>
      <b/>
      <sz val="11"/>
      <name val="Calibri"/>
      <family val="3"/>
      <charset val="128"/>
      <scheme val="minor"/>
    </font>
    <font>
      <b/>
      <sz val="11"/>
      <color theme="1"/>
      <name val="Calibri"/>
      <family val="3"/>
      <charset val="128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3"/>
      <charset val="128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3"/>
      <charset val="128"/>
      <scheme val="minor"/>
    </font>
    <font>
      <sz val="11"/>
      <color theme="0"/>
      <name val="Calibri"/>
      <family val="2"/>
      <scheme val="minor"/>
    </font>
    <font>
      <sz val="11"/>
      <color theme="0"/>
      <name val="Helvetica"/>
      <family val="2"/>
    </font>
    <font>
      <sz val="11"/>
      <color theme="3"/>
      <name val="Calibri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/>
      <right/>
      <top style="thin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/>
      <diagonal/>
    </border>
    <border>
      <left/>
      <right style="thin">
        <color theme="9" tint="-0.24994659260841701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0" fillId="0" borderId="0" xfId="0" applyBorder="1"/>
    <xf numFmtId="0" fontId="0" fillId="3" borderId="1" xfId="0" applyFill="1" applyBorder="1"/>
    <xf numFmtId="0" fontId="0" fillId="0" borderId="7" xfId="0" applyBorder="1"/>
    <xf numFmtId="0" fontId="6" fillId="0" borderId="0" xfId="0" applyFont="1" applyBorder="1"/>
    <xf numFmtId="9" fontId="6" fillId="0" borderId="0" xfId="0" applyNumberFormat="1" applyFont="1" applyBorder="1" applyAlignment="1">
      <alignment horizontal="center" vertical="center"/>
    </xf>
    <xf numFmtId="0" fontId="6" fillId="0" borderId="0" xfId="0" applyFont="1"/>
    <xf numFmtId="165" fontId="6" fillId="0" borderId="0" xfId="1" applyNumberFormat="1" applyFont="1" applyBorder="1" applyAlignment="1"/>
    <xf numFmtId="0" fontId="7" fillId="0" borderId="0" xfId="2"/>
    <xf numFmtId="166" fontId="4" fillId="5" borderId="0" xfId="0" applyNumberFormat="1" applyFont="1" applyFill="1" applyAlignment="1">
      <alignment horizontal="center" vertical="center"/>
    </xf>
    <xf numFmtId="166" fontId="3" fillId="4" borderId="0" xfId="0" applyNumberFormat="1" applyFont="1" applyFill="1" applyAlignment="1">
      <alignment horizontal="center" vertical="center"/>
    </xf>
    <xf numFmtId="166" fontId="4" fillId="4" borderId="0" xfId="0" applyNumberFormat="1" applyFont="1" applyFill="1" applyAlignment="1">
      <alignment horizontal="center" vertical="center"/>
    </xf>
    <xf numFmtId="166" fontId="3" fillId="5" borderId="0" xfId="0" applyNumberFormat="1" applyFont="1" applyFill="1" applyAlignment="1">
      <alignment horizontal="center" vertical="center"/>
    </xf>
    <xf numFmtId="166" fontId="3" fillId="3" borderId="0" xfId="0" applyNumberFormat="1" applyFont="1" applyFill="1" applyAlignment="1">
      <alignment horizontal="center" vertical="center"/>
    </xf>
    <xf numFmtId="166" fontId="0" fillId="3" borderId="2" xfId="0" applyNumberFormat="1" applyFill="1" applyBorder="1"/>
    <xf numFmtId="166" fontId="0" fillId="0" borderId="0" xfId="0" applyNumberFormat="1" applyBorder="1"/>
    <xf numFmtId="166" fontId="0" fillId="0" borderId="8" xfId="0" applyNumberFormat="1" applyBorder="1"/>
    <xf numFmtId="166" fontId="0" fillId="3" borderId="3" xfId="0" applyNumberFormat="1" applyFill="1" applyBorder="1"/>
    <xf numFmtId="0" fontId="8" fillId="0" borderId="0" xfId="0" applyFont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167" fontId="6" fillId="0" borderId="0" xfId="0" applyNumberFormat="1" applyFont="1" applyBorder="1"/>
  </cellXfs>
  <cellStyles count="3">
    <cellStyle name="Hyperlink" xfId="2" builtinId="8"/>
    <cellStyle name="Normal" xfId="0" builtinId="0"/>
    <cellStyle name="Percent" xfId="1" builtinId="5"/>
  </cellStyles>
  <dxfs count="0"/>
  <tableStyles count="1" defaultTableStyle="TableStyleMedium2" defaultPivotStyle="PivotStyleLight16">
    <tableStyle name="Invisible" pivot="0" table="0" count="0" xr9:uid="{DD863AA6-EAD1-4262-B075-EAAA42B6EA6A}"/>
  </tableStyles>
  <colors>
    <mruColors>
      <color rgb="FFEFF7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ja-JP"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000"/>
              <a:t>Current risk allocation</a:t>
            </a:r>
            <a:endParaRPr lang="ja-JP" altLang="en-US" sz="1000"/>
          </a:p>
        </c:rich>
      </c:tx>
      <c:layout>
        <c:manualLayout>
          <c:xMode val="edge"/>
          <c:yMode val="edge"/>
          <c:x val="3.6232065509698715E-2"/>
          <c:y val="3.43347691054365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JP"/>
        </a:p>
      </c:txPr>
    </c:title>
    <c:autoTitleDeleted val="0"/>
    <c:plotArea>
      <c:layout>
        <c:manualLayout>
          <c:layoutTarget val="inner"/>
          <c:xMode val="edge"/>
          <c:yMode val="edge"/>
          <c:x val="0.1830748700902026"/>
          <c:y val="0.15623491470528422"/>
          <c:w val="0.62060000824244477"/>
          <c:h val="0.71471141221038115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A04-4845-9533-581898DE483C}"/>
              </c:ext>
            </c:extLst>
          </c:dPt>
          <c:dPt>
            <c:idx val="1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EA04-4845-9533-581898DE483C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A04-4845-9533-581898DE483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(Sample!$B$3,Sample!$D$3,Sample!$F$3)</c:f>
              <c:strCache>
                <c:ptCount val="3"/>
                <c:pt idx="0">
                  <c:v>Money to spend</c:v>
                </c:pt>
                <c:pt idx="1">
                  <c:v>Money to save</c:v>
                </c:pt>
                <c:pt idx="2">
                  <c:v>Money to increase</c:v>
                </c:pt>
              </c:strCache>
            </c:strRef>
          </c:cat>
          <c:val>
            <c:numRef>
              <c:f>(Sample!$B$4,Sample!$D$4,Sample!$F$4)</c:f>
              <c:numCache>
                <c:formatCode>[$$-C09]#,##0;[Red]\-[$$-C09]#,##0</c:formatCode>
                <c:ptCount val="3"/>
                <c:pt idx="0">
                  <c:v>10000</c:v>
                </c:pt>
                <c:pt idx="1">
                  <c:v>10000</c:v>
                </c:pt>
                <c:pt idx="2">
                  <c:v>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04-4845-9533-581898DE4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713975524491074E-2"/>
          <c:y val="0.90394694386713115"/>
          <c:w val="0.93133913349584696"/>
          <c:h val="6.4378142660214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1464491869114"/>
          <c:y val="0.11191508188671265"/>
          <c:w val="0.84300920665448387"/>
          <c:h val="0.764000476467141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Sample!$S$3</c:f>
              <c:strCache>
                <c:ptCount val="1"/>
                <c:pt idx="0">
                  <c:v>Money to spend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strRef>
                  <c:f>Sample!$S$10</c:f>
                  <c:strCache>
                    <c:ptCount val="1"/>
                    <c:pt idx="0">
                      <c:v>20.0%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{98C5F755-0B78-3540-BDFB-E3C894C3439F}</c15:txfldGUID>
                      <c15:f>Sample!$S$10</c15:f>
                      <c15:dlblFieldTableCache>
                        <c:ptCount val="1"/>
                        <c:pt idx="0">
                          <c:v>20.0%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3B91-4B8C-A5E3-932BA5261358}"/>
                </c:ext>
              </c:extLst>
            </c:dLbl>
            <c:dLbl>
              <c:idx val="1"/>
              <c:tx>
                <c:strRef>
                  <c:f>Sample!$S$11</c:f>
                  <c:strCache>
                    <c:ptCount val="1"/>
                    <c:pt idx="0">
                      <c:v>22.7%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{1F0717F8-B0FA-3444-9797-765E7901BCBC}</c15:txfldGUID>
                      <c15:f>Sample!$S$11</c15:f>
                      <c15:dlblFieldTableCache>
                        <c:ptCount val="1"/>
                        <c:pt idx="0">
                          <c:v>22.7%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3B91-4B8C-A5E3-932BA5261358}"/>
                </c:ext>
              </c:extLst>
            </c:dLbl>
            <c:dLbl>
              <c:idx val="2"/>
              <c:tx>
                <c:strRef>
                  <c:f>Sample!$S$12</c:f>
                  <c:strCache>
                    <c:ptCount val="1"/>
                    <c:pt idx="0">
                      <c:v>17.9%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{B3E30DE3-407B-CD43-BAB0-98D49FEC13BC}</c15:txfldGUID>
                      <c15:f>Sample!$S$12</c15:f>
                      <c15:dlblFieldTableCache>
                        <c:ptCount val="1"/>
                        <c:pt idx="0">
                          <c:v>17.9%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3B91-4B8C-A5E3-932BA52613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Sample!$R$4:$R$6</c:f>
              <c:strCache>
                <c:ptCount val="3"/>
                <c:pt idx="0">
                  <c:v>current</c:v>
                </c:pt>
                <c:pt idx="1">
                  <c:v>-20%</c:v>
                </c:pt>
                <c:pt idx="2">
                  <c:v>20%</c:v>
                </c:pt>
              </c:strCache>
            </c:strRef>
          </c:cat>
          <c:val>
            <c:numRef>
              <c:f>Sample!$S$4:$S$6</c:f>
              <c:numCache>
                <c:formatCode>[$$-409]#,##0_);[Red]\([$$-409]#,##0\)</c:formatCode>
                <c:ptCount val="3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8C-466C-84A1-6E63C1860CE1}"/>
            </c:ext>
          </c:extLst>
        </c:ser>
        <c:ser>
          <c:idx val="1"/>
          <c:order val="1"/>
          <c:tx>
            <c:strRef>
              <c:f>Sample!$T$3</c:f>
              <c:strCache>
                <c:ptCount val="1"/>
                <c:pt idx="0">
                  <c:v>Money to save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strRef>
                  <c:f>Sample!$T$10</c:f>
                  <c:strCache>
                    <c:ptCount val="1"/>
                    <c:pt idx="0">
                      <c:v>20.0%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{0F1858FF-2406-CD4A-91D5-52F17E501827}</c15:txfldGUID>
                      <c15:f>Sample!$T$10</c15:f>
                      <c15:dlblFieldTableCache>
                        <c:ptCount val="1"/>
                        <c:pt idx="0">
                          <c:v>20.0%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3B91-4B8C-A5E3-932BA5261358}"/>
                </c:ext>
              </c:extLst>
            </c:dLbl>
            <c:dLbl>
              <c:idx val="1"/>
              <c:tx>
                <c:strRef>
                  <c:f>Sample!$T$11</c:f>
                  <c:strCache>
                    <c:ptCount val="1"/>
                    <c:pt idx="0">
                      <c:v>22.7%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{598A81E1-2605-EE41-9033-E44A68738ECF}</c15:txfldGUID>
                      <c15:f>Sample!$T$11</c15:f>
                      <c15:dlblFieldTableCache>
                        <c:ptCount val="1"/>
                        <c:pt idx="0">
                          <c:v>22.7%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3B91-4B8C-A5E3-932BA5261358}"/>
                </c:ext>
              </c:extLst>
            </c:dLbl>
            <c:dLbl>
              <c:idx val="2"/>
              <c:tx>
                <c:strRef>
                  <c:f>Sample!$T$12</c:f>
                  <c:strCache>
                    <c:ptCount val="1"/>
                    <c:pt idx="0">
                      <c:v>17.9%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{142806F9-9187-BE46-B939-B23F75490095}</c15:txfldGUID>
                      <c15:f>Sample!$T$12</c15:f>
                      <c15:dlblFieldTableCache>
                        <c:ptCount val="1"/>
                        <c:pt idx="0">
                          <c:v>17.9%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3B91-4B8C-A5E3-932BA52613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Sample!$R$4:$R$6</c:f>
              <c:strCache>
                <c:ptCount val="3"/>
                <c:pt idx="0">
                  <c:v>current</c:v>
                </c:pt>
                <c:pt idx="1">
                  <c:v>-20%</c:v>
                </c:pt>
                <c:pt idx="2">
                  <c:v>20%</c:v>
                </c:pt>
              </c:strCache>
            </c:strRef>
          </c:cat>
          <c:val>
            <c:numRef>
              <c:f>Sample!$T$4:$T$6</c:f>
              <c:numCache>
                <c:formatCode>[$$-409]#,##0_);[Red]\([$$-409]#,##0\)</c:formatCode>
                <c:ptCount val="3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8C-466C-84A1-6E63C1860CE1}"/>
            </c:ext>
          </c:extLst>
        </c:ser>
        <c:ser>
          <c:idx val="2"/>
          <c:order val="2"/>
          <c:tx>
            <c:strRef>
              <c:f>Sample!$U$3</c:f>
              <c:strCache>
                <c:ptCount val="1"/>
                <c:pt idx="0">
                  <c:v>Money to increase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strRef>
                  <c:f>Sample!$U$10</c:f>
                  <c:strCache>
                    <c:ptCount val="1"/>
                    <c:pt idx="0">
                      <c:v>60.0%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{116CFA45-0285-DC4E-84D8-33773D8F857F}</c15:txfldGUID>
                      <c15:f>Sample!$U$10</c15:f>
                      <c15:dlblFieldTableCache>
                        <c:ptCount val="1"/>
                        <c:pt idx="0">
                          <c:v>60.0%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3B91-4B8C-A5E3-932BA5261358}"/>
                </c:ext>
              </c:extLst>
            </c:dLbl>
            <c:dLbl>
              <c:idx val="1"/>
              <c:tx>
                <c:strRef>
                  <c:f>Sample!$U$11</c:f>
                  <c:strCache>
                    <c:ptCount val="1"/>
                    <c:pt idx="0">
                      <c:v>54.5%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{F687D897-FCA3-3B44-B3EC-AB252CCE83F1}</c15:txfldGUID>
                      <c15:f>Sample!$U$11</c15:f>
                      <c15:dlblFieldTableCache>
                        <c:ptCount val="1"/>
                        <c:pt idx="0">
                          <c:v>54.5%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3B91-4B8C-A5E3-932BA5261358}"/>
                </c:ext>
              </c:extLst>
            </c:dLbl>
            <c:dLbl>
              <c:idx val="2"/>
              <c:tx>
                <c:strRef>
                  <c:f>Sample!$U$12</c:f>
                  <c:strCache>
                    <c:ptCount val="1"/>
                    <c:pt idx="0">
                      <c:v>64.3%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{46318E62-2907-9B41-815F-EA07D9A15C80}</c15:txfldGUID>
                      <c15:f>Sample!$U$12</c15:f>
                      <c15:dlblFieldTableCache>
                        <c:ptCount val="1"/>
                        <c:pt idx="0">
                          <c:v>64.3%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3B91-4B8C-A5E3-932BA52613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Sample!$R$4:$R$6</c:f>
              <c:strCache>
                <c:ptCount val="3"/>
                <c:pt idx="0">
                  <c:v>current</c:v>
                </c:pt>
                <c:pt idx="1">
                  <c:v>-20%</c:v>
                </c:pt>
                <c:pt idx="2">
                  <c:v>20%</c:v>
                </c:pt>
              </c:strCache>
            </c:strRef>
          </c:cat>
          <c:val>
            <c:numRef>
              <c:f>Sample!$U$4:$U$6</c:f>
              <c:numCache>
                <c:formatCode>[$$-409]#,##0_);[Red]\([$$-409]#,##0\)</c:formatCode>
                <c:ptCount val="3"/>
                <c:pt idx="0">
                  <c:v>30000</c:v>
                </c:pt>
                <c:pt idx="1">
                  <c:v>24000</c:v>
                </c:pt>
                <c:pt idx="2">
                  <c:v>36000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8C-466C-84A1-6E63C1860CE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82691984"/>
        <c:axId val="382693296"/>
      </c:barChart>
      <c:catAx>
        <c:axId val="38269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JP"/>
          </a:p>
        </c:txPr>
        <c:crossAx val="382693296"/>
        <c:crosses val="autoZero"/>
        <c:auto val="1"/>
        <c:lblAlgn val="ctr"/>
        <c:lblOffset val="100"/>
        <c:noMultiLvlLbl val="0"/>
      </c:catAx>
      <c:valAx>
        <c:axId val="382693296"/>
        <c:scaling>
          <c:orientation val="minMax"/>
        </c:scaling>
        <c:delete val="0"/>
        <c:axPos val="l"/>
        <c:numFmt formatCode="[$$-409]#,##0_);[Red]\([$$-409]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JP"/>
          </a:p>
        </c:txPr>
        <c:crossAx val="382691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646279669512848"/>
          <c:y val="6.6881561791983249E-2"/>
          <c:w val="0.61847989686040572"/>
          <c:h val="6.51234560398287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ja-JP"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000"/>
              <a:t>Current risk allocation</a:t>
            </a:r>
            <a:endParaRPr lang="ja-JP" altLang="en-US" sz="1000"/>
          </a:p>
        </c:rich>
      </c:tx>
      <c:layout>
        <c:manualLayout>
          <c:xMode val="edge"/>
          <c:yMode val="edge"/>
          <c:x val="3.6232065509698715E-2"/>
          <c:y val="3.43347691054365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JP"/>
        </a:p>
      </c:txPr>
    </c:title>
    <c:autoTitleDeleted val="0"/>
    <c:plotArea>
      <c:layout>
        <c:manualLayout>
          <c:layoutTarget val="inner"/>
          <c:xMode val="edge"/>
          <c:yMode val="edge"/>
          <c:x val="0.1830748700902026"/>
          <c:y val="0.15623491470528422"/>
          <c:w val="0.62060000824244477"/>
          <c:h val="0.71471141221038115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52F-684C-9D0A-A7BA6313F350}"/>
              </c:ext>
            </c:extLst>
          </c:dPt>
          <c:dPt>
            <c:idx val="1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52F-684C-9D0A-A7BA6313F350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52F-684C-9D0A-A7BA6313F35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(Allocation!$B$3,Allocation!$D$3,Allocation!$F$3)</c:f>
              <c:strCache>
                <c:ptCount val="3"/>
                <c:pt idx="0">
                  <c:v>Money to spend</c:v>
                </c:pt>
                <c:pt idx="1">
                  <c:v>Money to save</c:v>
                </c:pt>
                <c:pt idx="2">
                  <c:v>Money to increase</c:v>
                </c:pt>
              </c:strCache>
            </c:strRef>
          </c:cat>
          <c:val>
            <c:numRef>
              <c:f>(Allocation!$B$4,Allocation!$D$4,Allocation!$F$4)</c:f>
              <c:numCache>
                <c:formatCode>[$$-C09]#,##0;[Red]\-[$$-C09]#,##0</c:formatCode>
                <c:ptCount val="3"/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52F-684C-9D0A-A7BA6313F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713975524491074E-2"/>
          <c:y val="0.90394694386713115"/>
          <c:w val="0.93133913349584696"/>
          <c:h val="6.4378142660214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1464491869114"/>
          <c:y val="0.11191508188671265"/>
          <c:w val="0.84300920665448387"/>
          <c:h val="0.764000476467141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Allocation!$S$3</c:f>
              <c:strCache>
                <c:ptCount val="1"/>
                <c:pt idx="0">
                  <c:v>Money to spend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strRef>
                  <c:f>Allocation!$S$10</c:f>
                  <c:strCache>
                    <c:ptCount val="1"/>
                    <c:pt idx="0">
                      <c:v>#DIV/0!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{981EF698-4CFC-E348-ADA1-CD9BFBB0C117}</c15:txfldGUID>
                      <c15:f>Allocation!$S$10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CC44-2D4F-8606-21C13D35DEF4}"/>
                </c:ext>
              </c:extLst>
            </c:dLbl>
            <c:dLbl>
              <c:idx val="1"/>
              <c:tx>
                <c:strRef>
                  <c:f>Allocation!$S$11</c:f>
                  <c:strCache>
                    <c:ptCount val="1"/>
                    <c:pt idx="0">
                      <c:v>#DIV/0!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{A1C2BFFE-481E-204D-A1B7-5D1A53E6BB23}</c15:txfldGUID>
                      <c15:f>Allocation!$S$11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CC44-2D4F-8606-21C13D35DEF4}"/>
                </c:ext>
              </c:extLst>
            </c:dLbl>
            <c:dLbl>
              <c:idx val="2"/>
              <c:tx>
                <c:strRef>
                  <c:f>Allocation!$S$12</c:f>
                  <c:strCache>
                    <c:ptCount val="1"/>
                    <c:pt idx="0">
                      <c:v>#DIV/0!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{054FB3E8-A364-C347-923D-885E640B29DC}</c15:txfldGUID>
                      <c15:f>Allocation!$S$12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CC44-2D4F-8606-21C13D35DE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Allocation!$R$4:$R$6</c:f>
              <c:strCache>
                <c:ptCount val="3"/>
                <c:pt idx="0">
                  <c:v>current</c:v>
                </c:pt>
                <c:pt idx="1">
                  <c:v>-20%</c:v>
                </c:pt>
                <c:pt idx="2">
                  <c:v>20%</c:v>
                </c:pt>
              </c:strCache>
            </c:strRef>
          </c:cat>
          <c:val>
            <c:numRef>
              <c:f>Allocation!$S$4:$S$6</c:f>
              <c:numCache>
                <c:formatCode>[$$-409]#,##0_);[Red]\([$$-409]#,##0\)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44-2D4F-8606-21C13D35DEF4}"/>
            </c:ext>
          </c:extLst>
        </c:ser>
        <c:ser>
          <c:idx val="1"/>
          <c:order val="1"/>
          <c:tx>
            <c:strRef>
              <c:f>Allocation!$T$3</c:f>
              <c:strCache>
                <c:ptCount val="1"/>
                <c:pt idx="0">
                  <c:v>Money to save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strRef>
                  <c:f>Allocation!$T$10</c:f>
                  <c:strCache>
                    <c:ptCount val="1"/>
                    <c:pt idx="0">
                      <c:v>#DIV/0!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{7E34EAA2-08D0-5649-9A51-AE88F3773A82}</c15:txfldGUID>
                      <c15:f>Allocation!$T$10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CC44-2D4F-8606-21C13D35DEF4}"/>
                </c:ext>
              </c:extLst>
            </c:dLbl>
            <c:dLbl>
              <c:idx val="1"/>
              <c:tx>
                <c:strRef>
                  <c:f>Allocation!$T$11</c:f>
                  <c:strCache>
                    <c:ptCount val="1"/>
                    <c:pt idx="0">
                      <c:v>#DIV/0!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{760AAE28-C6B7-9140-9463-EE958C6F7332}</c15:txfldGUID>
                      <c15:f>Allocation!$T$11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CC44-2D4F-8606-21C13D35DEF4}"/>
                </c:ext>
              </c:extLst>
            </c:dLbl>
            <c:dLbl>
              <c:idx val="2"/>
              <c:tx>
                <c:strRef>
                  <c:f>Allocation!$T$12</c:f>
                  <c:strCache>
                    <c:ptCount val="1"/>
                    <c:pt idx="0">
                      <c:v>#DIV/0!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{B394E9C0-BD71-BA45-AF7A-206B64503CB7}</c15:txfldGUID>
                      <c15:f>Allocation!$T$12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CC44-2D4F-8606-21C13D35DE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Allocation!$R$4:$R$6</c:f>
              <c:strCache>
                <c:ptCount val="3"/>
                <c:pt idx="0">
                  <c:v>current</c:v>
                </c:pt>
                <c:pt idx="1">
                  <c:v>-20%</c:v>
                </c:pt>
                <c:pt idx="2">
                  <c:v>20%</c:v>
                </c:pt>
              </c:strCache>
            </c:strRef>
          </c:cat>
          <c:val>
            <c:numRef>
              <c:f>Allocation!$T$4:$T$6</c:f>
              <c:numCache>
                <c:formatCode>[$$-409]#,##0_);[Red]\([$$-409]#,##0\)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C44-2D4F-8606-21C13D35DEF4}"/>
            </c:ext>
          </c:extLst>
        </c:ser>
        <c:ser>
          <c:idx val="2"/>
          <c:order val="2"/>
          <c:tx>
            <c:strRef>
              <c:f>Allocation!$U$3</c:f>
              <c:strCache>
                <c:ptCount val="1"/>
                <c:pt idx="0">
                  <c:v>Money to increase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strRef>
                  <c:f>Allocation!$U$10</c:f>
                  <c:strCache>
                    <c:ptCount val="1"/>
                    <c:pt idx="0">
                      <c:v>#DIV/0!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{5942C7F8-AE3E-FB42-9EF2-187974D5C65E}</c15:txfldGUID>
                      <c15:f>Allocation!$U$10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CC44-2D4F-8606-21C13D35DEF4}"/>
                </c:ext>
              </c:extLst>
            </c:dLbl>
            <c:dLbl>
              <c:idx val="1"/>
              <c:tx>
                <c:strRef>
                  <c:f>Allocation!$U$11</c:f>
                  <c:strCache>
                    <c:ptCount val="1"/>
                    <c:pt idx="0">
                      <c:v>#DIV/0!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{0CE0188E-A694-FD49-A1F1-E1A25656A346}</c15:txfldGUID>
                      <c15:f>Allocation!$U$11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CC44-2D4F-8606-21C13D35DEF4}"/>
                </c:ext>
              </c:extLst>
            </c:dLbl>
            <c:dLbl>
              <c:idx val="2"/>
              <c:tx>
                <c:strRef>
                  <c:f>Allocation!$U$12</c:f>
                  <c:strCache>
                    <c:ptCount val="1"/>
                    <c:pt idx="0">
                      <c:v>#DIV/0!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{B8B8D039-6BF4-A744-9F0D-6584931FD709}</c15:txfldGUID>
                      <c15:f>Allocation!$U$12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CC44-2D4F-8606-21C13D35DE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Allocation!$R$4:$R$6</c:f>
              <c:strCache>
                <c:ptCount val="3"/>
                <c:pt idx="0">
                  <c:v>current</c:v>
                </c:pt>
                <c:pt idx="1">
                  <c:v>-20%</c:v>
                </c:pt>
                <c:pt idx="2">
                  <c:v>20%</c:v>
                </c:pt>
              </c:strCache>
            </c:strRef>
          </c:cat>
          <c:val>
            <c:numRef>
              <c:f>Allocation!$U$4:$U$6</c:f>
              <c:numCache>
                <c:formatCode>[$$-409]#,##0_);[Red]\([$$-409]#,##0\)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C44-2D4F-8606-21C13D35DEF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82691984"/>
        <c:axId val="382693296"/>
      </c:barChart>
      <c:catAx>
        <c:axId val="38269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JP"/>
          </a:p>
        </c:txPr>
        <c:crossAx val="382693296"/>
        <c:crosses val="autoZero"/>
        <c:auto val="1"/>
        <c:lblAlgn val="ctr"/>
        <c:lblOffset val="100"/>
        <c:noMultiLvlLbl val="0"/>
      </c:catAx>
      <c:valAx>
        <c:axId val="382693296"/>
        <c:scaling>
          <c:orientation val="minMax"/>
        </c:scaling>
        <c:delete val="0"/>
        <c:axPos val="l"/>
        <c:numFmt formatCode="[$$-409]#,##0_);[Red]\([$$-409]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JP"/>
          </a:p>
        </c:txPr>
        <c:crossAx val="382691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646279669512848"/>
          <c:y val="6.6881561791983249E-2"/>
          <c:w val="0.61847989686040572"/>
          <c:h val="6.51234560398287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233362</xdr:colOff>
      <xdr:row>10</xdr:row>
      <xdr:rowOff>152400</xdr:rowOff>
    </xdr:from>
    <xdr:to>
      <xdr:col>7</xdr:col>
      <xdr:colOff>368300</xdr:colOff>
      <xdr:row>30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ADDD9EB-D0D1-4980-BF06-5592616134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938212</xdr:colOff>
      <xdr:row>11</xdr:row>
      <xdr:rowOff>36512</xdr:rowOff>
    </xdr:from>
    <xdr:to>
      <xdr:col>18</xdr:col>
      <xdr:colOff>393700</xdr:colOff>
      <xdr:row>30</xdr:row>
      <xdr:rowOff>101600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51E46AA-8F0B-4194-8130-DFB481038E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233362</xdr:colOff>
      <xdr:row>10</xdr:row>
      <xdr:rowOff>152400</xdr:rowOff>
    </xdr:from>
    <xdr:to>
      <xdr:col>7</xdr:col>
      <xdr:colOff>368300</xdr:colOff>
      <xdr:row>30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5142C0B-F5C8-1842-9A08-3C80F190FA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938212</xdr:colOff>
      <xdr:row>11</xdr:row>
      <xdr:rowOff>36512</xdr:rowOff>
    </xdr:from>
    <xdr:to>
      <xdr:col>18</xdr:col>
      <xdr:colOff>393700</xdr:colOff>
      <xdr:row>30</xdr:row>
      <xdr:rowOff>101600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0973663-3709-D34D-9AEE-0CBE505216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ri-mama.com/eng/asset-allocation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E09D1-2B55-45D0-AC31-F1B8E557DA24}">
  <dimension ref="B2:H30"/>
  <sheetViews>
    <sheetView showGridLines="0" tabSelected="1" workbookViewId="0"/>
  </sheetViews>
  <sheetFormatPr baseColWidth="10" defaultColWidth="8.83203125" defaultRowHeight="15" x14ac:dyDescent="0.2"/>
  <cols>
    <col min="1" max="1" width="3.6640625" customWidth="1"/>
    <col min="2" max="2" width="14.33203125" customWidth="1"/>
    <col min="4" max="4" width="12.1640625" customWidth="1"/>
    <col min="5" max="5" width="10.6640625" bestFit="1" customWidth="1"/>
    <col min="6" max="6" width="15.1640625" customWidth="1"/>
    <col min="8" max="8" width="16.6640625" customWidth="1"/>
  </cols>
  <sheetData>
    <row r="2" spans="2:8" x14ac:dyDescent="0.2">
      <c r="E2" s="1"/>
    </row>
    <row r="3" spans="2:8" x14ac:dyDescent="0.2">
      <c r="B3" s="2" t="s">
        <v>3</v>
      </c>
      <c r="C3" s="1"/>
      <c r="D3" s="2" t="s">
        <v>4</v>
      </c>
      <c r="E3" s="1"/>
      <c r="F3" s="2" t="s">
        <v>5</v>
      </c>
      <c r="H3" s="2" t="s">
        <v>6</v>
      </c>
    </row>
    <row r="4" spans="2:8" x14ac:dyDescent="0.2">
      <c r="B4" s="12">
        <v>10000</v>
      </c>
      <c r="C4" s="1" t="s">
        <v>1</v>
      </c>
      <c r="D4" s="12">
        <v>10000</v>
      </c>
      <c r="E4" s="1" t="s">
        <v>1</v>
      </c>
      <c r="F4" s="13">
        <f>H4-(B4+D4)</f>
        <v>30000</v>
      </c>
      <c r="G4" s="1" t="s">
        <v>0</v>
      </c>
      <c r="H4" s="15">
        <v>50000</v>
      </c>
    </row>
    <row r="5" spans="2:8" x14ac:dyDescent="0.2">
      <c r="E5" s="1"/>
      <c r="F5" s="1" t="s">
        <v>2</v>
      </c>
    </row>
    <row r="6" spans="2:8" x14ac:dyDescent="0.2">
      <c r="E6" s="3">
        <v>-0.2</v>
      </c>
      <c r="F6" s="14">
        <f>F4*0.8</f>
        <v>24000</v>
      </c>
      <c r="G6" s="1" t="s">
        <v>0</v>
      </c>
      <c r="H6" s="16">
        <f>B4+D4+F6</f>
        <v>44000</v>
      </c>
    </row>
    <row r="7" spans="2:8" x14ac:dyDescent="0.2">
      <c r="E7" s="3"/>
      <c r="F7" s="1"/>
    </row>
    <row r="8" spans="2:8" x14ac:dyDescent="0.2">
      <c r="E8" s="3">
        <v>0.2</v>
      </c>
      <c r="F8" s="14">
        <f>F4*1.2</f>
        <v>36000</v>
      </c>
      <c r="G8" s="1" t="s">
        <v>0</v>
      </c>
      <c r="H8" s="16">
        <f>B4+D4+F8</f>
        <v>56000</v>
      </c>
    </row>
    <row r="11" spans="2:8" x14ac:dyDescent="0.2">
      <c r="B11" t="s">
        <v>12</v>
      </c>
    </row>
    <row r="12" spans="2:8" x14ac:dyDescent="0.2">
      <c r="B12" t="s">
        <v>13</v>
      </c>
    </row>
    <row r="13" spans="2:8" x14ac:dyDescent="0.2">
      <c r="B13" t="s">
        <v>14</v>
      </c>
    </row>
    <row r="14" spans="2:8" x14ac:dyDescent="0.2">
      <c r="B14" t="s">
        <v>15</v>
      </c>
    </row>
    <row r="15" spans="2:8" x14ac:dyDescent="0.2">
      <c r="B15" t="s">
        <v>16</v>
      </c>
    </row>
    <row r="17" spans="2:7" x14ac:dyDescent="0.2">
      <c r="B17" s="22" t="s">
        <v>3</v>
      </c>
      <c r="C17" s="23"/>
      <c r="D17" s="22" t="s">
        <v>4</v>
      </c>
      <c r="E17" s="24"/>
      <c r="F17" s="23" t="s">
        <v>5</v>
      </c>
      <c r="G17" s="24"/>
    </row>
    <row r="18" spans="2:7" x14ac:dyDescent="0.2">
      <c r="B18" s="6" t="s">
        <v>9</v>
      </c>
      <c r="C18" s="18">
        <v>500000</v>
      </c>
      <c r="D18" s="6" t="s">
        <v>9</v>
      </c>
      <c r="E18" s="19">
        <v>10000</v>
      </c>
      <c r="F18" s="4" t="s">
        <v>10</v>
      </c>
      <c r="G18" s="19"/>
    </row>
    <row r="19" spans="2:7" x14ac:dyDescent="0.2">
      <c r="B19" s="6"/>
      <c r="C19" s="18"/>
      <c r="D19" s="6"/>
      <c r="E19" s="19"/>
      <c r="F19" s="4"/>
      <c r="G19" s="19"/>
    </row>
    <row r="20" spans="2:7" x14ac:dyDescent="0.2">
      <c r="B20" s="6"/>
      <c r="C20" s="18"/>
      <c r="D20" s="6"/>
      <c r="E20" s="19"/>
      <c r="F20" s="4"/>
      <c r="G20" s="19"/>
    </row>
    <row r="21" spans="2:7" x14ac:dyDescent="0.2">
      <c r="B21" s="6"/>
      <c r="C21" s="18"/>
      <c r="D21" s="6"/>
      <c r="E21" s="19"/>
      <c r="F21" s="4"/>
      <c r="G21" s="19"/>
    </row>
    <row r="22" spans="2:7" x14ac:dyDescent="0.2">
      <c r="B22" s="6"/>
      <c r="C22" s="18"/>
      <c r="D22" s="6"/>
      <c r="E22" s="19"/>
      <c r="F22" s="4"/>
      <c r="G22" s="19"/>
    </row>
    <row r="23" spans="2:7" x14ac:dyDescent="0.2">
      <c r="B23" s="5" t="s">
        <v>7</v>
      </c>
      <c r="C23" s="17">
        <f>SUM(C18:C22)</f>
        <v>500000</v>
      </c>
      <c r="D23" s="5" t="s">
        <v>7</v>
      </c>
      <c r="E23" s="20">
        <f>SUM(E18:E22)</f>
        <v>10000</v>
      </c>
      <c r="F23" s="5" t="s">
        <v>7</v>
      </c>
      <c r="G23" s="20">
        <f>SUM(G18:G22)</f>
        <v>0</v>
      </c>
    </row>
    <row r="25" spans="2:7" x14ac:dyDescent="0.2">
      <c r="B25" t="s">
        <v>17</v>
      </c>
    </row>
    <row r="26" spans="2:7" x14ac:dyDescent="0.2">
      <c r="B26" t="s">
        <v>18</v>
      </c>
    </row>
    <row r="27" spans="2:7" x14ac:dyDescent="0.2">
      <c r="B27" t="s">
        <v>19</v>
      </c>
    </row>
    <row r="29" spans="2:7" x14ac:dyDescent="0.2">
      <c r="B29" t="s">
        <v>20</v>
      </c>
    </row>
    <row r="30" spans="2:7" x14ac:dyDescent="0.2">
      <c r="B30" s="11" t="s">
        <v>11</v>
      </c>
    </row>
  </sheetData>
  <mergeCells count="3">
    <mergeCell ref="B17:C17"/>
    <mergeCell ref="D17:E17"/>
    <mergeCell ref="F17:G17"/>
  </mergeCells>
  <phoneticPr fontId="1"/>
  <hyperlinks>
    <hyperlink ref="B30" r:id="rId1" xr:uid="{B141C3A9-CD7E-AC4A-97B4-D20E3961C4D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C35B2-BD7E-4975-9123-A03A433D6E79}">
  <dimension ref="B2:V15"/>
  <sheetViews>
    <sheetView showGridLines="0" zoomScale="110" zoomScaleNormal="110" workbookViewId="0"/>
  </sheetViews>
  <sheetFormatPr baseColWidth="10" defaultColWidth="8.83203125" defaultRowHeight="15" x14ac:dyDescent="0.2"/>
  <cols>
    <col min="1" max="1" width="7.1640625" customWidth="1"/>
    <col min="2" max="2" width="17.6640625" customWidth="1"/>
    <col min="3" max="3" width="4.1640625" customWidth="1"/>
    <col min="4" max="4" width="16.1640625" customWidth="1"/>
    <col min="5" max="5" width="5.1640625" style="1" customWidth="1"/>
    <col min="6" max="6" width="18.6640625" customWidth="1"/>
    <col min="8" max="8" width="19.1640625" customWidth="1"/>
    <col min="10" max="14" width="10.6640625" customWidth="1"/>
    <col min="15" max="15" width="10.83203125" customWidth="1"/>
    <col min="18" max="19" width="9" style="9"/>
    <col min="20" max="20" width="11" style="9" bestFit="1" customWidth="1"/>
    <col min="21" max="21" width="10.6640625" style="9" bestFit="1" customWidth="1"/>
  </cols>
  <sheetData>
    <row r="2" spans="2:22" x14ac:dyDescent="0.2">
      <c r="R2" s="21"/>
      <c r="S2" s="21"/>
      <c r="T2" s="21"/>
      <c r="U2" s="21"/>
    </row>
    <row r="3" spans="2:22" x14ac:dyDescent="0.2">
      <c r="B3" s="2" t="s">
        <v>3</v>
      </c>
      <c r="C3" s="1"/>
      <c r="D3" s="2" t="s">
        <v>4</v>
      </c>
      <c r="F3" s="2" t="s">
        <v>5</v>
      </c>
      <c r="H3" s="2" t="s">
        <v>6</v>
      </c>
      <c r="J3" s="22" t="s">
        <v>3</v>
      </c>
      <c r="K3" s="23"/>
      <c r="L3" s="22" t="s">
        <v>4</v>
      </c>
      <c r="M3" s="24"/>
      <c r="N3" s="23" t="s">
        <v>5</v>
      </c>
      <c r="O3" s="24"/>
      <c r="R3" s="7"/>
      <c r="S3" s="25" t="s">
        <v>3</v>
      </c>
      <c r="T3" s="25" t="s">
        <v>4</v>
      </c>
      <c r="U3" s="25" t="s">
        <v>5</v>
      </c>
      <c r="V3" s="26"/>
    </row>
    <row r="4" spans="2:22" ht="20" customHeight="1" x14ac:dyDescent="0.2">
      <c r="B4" s="12">
        <v>10000</v>
      </c>
      <c r="C4" s="1" t="s">
        <v>1</v>
      </c>
      <c r="D4" s="12">
        <v>10000</v>
      </c>
      <c r="E4" s="1" t="s">
        <v>1</v>
      </c>
      <c r="F4" s="13">
        <f>H4-(B4+D4)</f>
        <v>30000</v>
      </c>
      <c r="G4" s="1" t="s">
        <v>0</v>
      </c>
      <c r="H4" s="15">
        <v>50000</v>
      </c>
      <c r="J4" s="6" t="s">
        <v>9</v>
      </c>
      <c r="K4" s="18">
        <v>500000</v>
      </c>
      <c r="L4" s="6" t="s">
        <v>9</v>
      </c>
      <c r="M4" s="19">
        <v>10000</v>
      </c>
      <c r="N4" s="4" t="s">
        <v>10</v>
      </c>
      <c r="O4" s="19"/>
      <c r="R4" s="27" t="s">
        <v>8</v>
      </c>
      <c r="S4" s="29">
        <f>B4</f>
        <v>10000</v>
      </c>
      <c r="T4" s="29">
        <f>D4</f>
        <v>10000</v>
      </c>
      <c r="U4" s="29">
        <f>F4</f>
        <v>30000</v>
      </c>
      <c r="V4" s="26"/>
    </row>
    <row r="5" spans="2:22" ht="20" customHeight="1" x14ac:dyDescent="0.2">
      <c r="F5" s="1" t="s">
        <v>2</v>
      </c>
      <c r="J5" s="6"/>
      <c r="K5" s="18"/>
      <c r="L5" s="6"/>
      <c r="M5" s="19"/>
      <c r="N5" s="4"/>
      <c r="O5" s="19"/>
      <c r="R5" s="8">
        <v>-0.2</v>
      </c>
      <c r="S5" s="29">
        <f>B4</f>
        <v>10000</v>
      </c>
      <c r="T5" s="29">
        <f>D4</f>
        <v>10000</v>
      </c>
      <c r="U5" s="29">
        <f>F6</f>
        <v>24000</v>
      </c>
      <c r="V5" s="26"/>
    </row>
    <row r="6" spans="2:22" ht="20" customHeight="1" x14ac:dyDescent="0.2">
      <c r="E6" s="3">
        <v>-0.2</v>
      </c>
      <c r="F6" s="14">
        <f>F4*0.8</f>
        <v>24000</v>
      </c>
      <c r="G6" s="1" t="s">
        <v>0</v>
      </c>
      <c r="H6" s="16">
        <f>B4+D4+F6</f>
        <v>44000</v>
      </c>
      <c r="J6" s="6"/>
      <c r="K6" s="18"/>
      <c r="L6" s="6"/>
      <c r="M6" s="19"/>
      <c r="N6" s="4"/>
      <c r="O6" s="19"/>
      <c r="R6" s="8">
        <v>0.2</v>
      </c>
      <c r="S6" s="29">
        <f>B4</f>
        <v>10000</v>
      </c>
      <c r="T6" s="29">
        <f>D4</f>
        <v>10000</v>
      </c>
      <c r="U6" s="29">
        <f>F8</f>
        <v>36000</v>
      </c>
      <c r="V6" s="26"/>
    </row>
    <row r="7" spans="2:22" ht="20" customHeight="1" x14ac:dyDescent="0.2">
      <c r="E7" s="3"/>
      <c r="F7" s="1"/>
      <c r="J7" s="6"/>
      <c r="K7" s="18"/>
      <c r="L7" s="6"/>
      <c r="M7" s="19"/>
      <c r="N7" s="4"/>
      <c r="O7" s="19"/>
      <c r="V7" s="26"/>
    </row>
    <row r="8" spans="2:22" ht="20" customHeight="1" x14ac:dyDescent="0.2">
      <c r="E8" s="3">
        <v>0.2</v>
      </c>
      <c r="F8" s="14">
        <f>F4*1.2</f>
        <v>36000</v>
      </c>
      <c r="G8" s="1" t="s">
        <v>0</v>
      </c>
      <c r="H8" s="16">
        <f>B4+D4+F8</f>
        <v>56000</v>
      </c>
      <c r="J8" s="6"/>
      <c r="K8" s="18"/>
      <c r="L8" s="6"/>
      <c r="M8" s="19"/>
      <c r="N8" s="4"/>
      <c r="O8" s="19"/>
      <c r="V8" s="26"/>
    </row>
    <row r="9" spans="2:22" ht="20" customHeight="1" x14ac:dyDescent="0.2">
      <c r="F9" s="1"/>
      <c r="J9" s="5" t="s">
        <v>7</v>
      </c>
      <c r="K9" s="17">
        <f>SUM(K4:K8)</f>
        <v>500000</v>
      </c>
      <c r="L9" s="5" t="s">
        <v>7</v>
      </c>
      <c r="M9" s="20">
        <f>SUM(M4:M8)</f>
        <v>10000</v>
      </c>
      <c r="N9" s="5" t="s">
        <v>7</v>
      </c>
      <c r="O9" s="20">
        <f>SUM(O4:O8)</f>
        <v>0</v>
      </c>
      <c r="S9" s="25" t="s">
        <v>3</v>
      </c>
      <c r="T9" s="25" t="s">
        <v>4</v>
      </c>
      <c r="U9" s="25" t="s">
        <v>5</v>
      </c>
      <c r="V9" s="26"/>
    </row>
    <row r="10" spans="2:22" x14ac:dyDescent="0.2">
      <c r="R10" s="27" t="s">
        <v>8</v>
      </c>
      <c r="S10" s="10">
        <f>S4/H4</f>
        <v>0.2</v>
      </c>
      <c r="T10" s="10">
        <f>T4/H4</f>
        <v>0.2</v>
      </c>
      <c r="U10" s="10">
        <f>U4/H4</f>
        <v>0.6</v>
      </c>
      <c r="V10" s="26"/>
    </row>
    <row r="11" spans="2:22" x14ac:dyDescent="0.2">
      <c r="R11" s="8">
        <v>-0.2</v>
      </c>
      <c r="S11" s="10">
        <f>S5/H6</f>
        <v>0.22727272727272727</v>
      </c>
      <c r="T11" s="10">
        <f>T5/H6</f>
        <v>0.22727272727272727</v>
      </c>
      <c r="U11" s="10">
        <f>U5/H6</f>
        <v>0.54545454545454541</v>
      </c>
      <c r="V11" s="26"/>
    </row>
    <row r="12" spans="2:22" x14ac:dyDescent="0.2">
      <c r="R12" s="8">
        <v>0.2</v>
      </c>
      <c r="S12" s="10">
        <f>S6/H8</f>
        <v>0.17857142857142858</v>
      </c>
      <c r="T12" s="10">
        <f>T6/H8</f>
        <v>0.17857142857142858</v>
      </c>
      <c r="U12" s="10">
        <f>U6/H8</f>
        <v>0.6428571428571429</v>
      </c>
      <c r="V12" s="26"/>
    </row>
    <row r="13" spans="2:22" x14ac:dyDescent="0.2">
      <c r="S13" s="28"/>
      <c r="T13" s="28"/>
      <c r="U13" s="28"/>
    </row>
    <row r="14" spans="2:22" x14ac:dyDescent="0.2">
      <c r="S14" s="28"/>
      <c r="T14" s="28"/>
      <c r="U14" s="28"/>
    </row>
    <row r="15" spans="2:22" x14ac:dyDescent="0.2">
      <c r="S15" s="28"/>
      <c r="T15" s="28"/>
      <c r="U15" s="28"/>
    </row>
  </sheetData>
  <mergeCells count="3">
    <mergeCell ref="J3:K3"/>
    <mergeCell ref="L3:M3"/>
    <mergeCell ref="N3:O3"/>
  </mergeCells>
  <phoneticPr fontId="1"/>
  <pageMargins left="0.7" right="0.7" top="0.75" bottom="0.75" header="0.3" footer="0.3"/>
  <pageSetup paperSize="281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43412-CFCA-B148-98D5-BF9FABA3C8C0}">
  <dimension ref="B2:V15"/>
  <sheetViews>
    <sheetView showGridLines="0" zoomScale="110" zoomScaleNormal="110" workbookViewId="0"/>
  </sheetViews>
  <sheetFormatPr baseColWidth="10" defaultColWidth="8.83203125" defaultRowHeight="15" x14ac:dyDescent="0.2"/>
  <cols>
    <col min="1" max="1" width="7.1640625" customWidth="1"/>
    <col min="2" max="2" width="17.6640625" customWidth="1"/>
    <col min="3" max="3" width="4.1640625" customWidth="1"/>
    <col min="4" max="4" width="16.1640625" customWidth="1"/>
    <col min="5" max="5" width="5.1640625" style="1" customWidth="1"/>
    <col min="6" max="6" width="18.6640625" customWidth="1"/>
    <col min="8" max="8" width="19.1640625" customWidth="1"/>
    <col min="10" max="14" width="10.6640625" customWidth="1"/>
    <col min="15" max="15" width="10.83203125" customWidth="1"/>
    <col min="18" max="19" width="8.83203125" style="9"/>
    <col min="20" max="20" width="11" style="9" bestFit="1" customWidth="1"/>
    <col min="21" max="21" width="10.6640625" style="9" bestFit="1" customWidth="1"/>
  </cols>
  <sheetData>
    <row r="2" spans="2:22" x14ac:dyDescent="0.2">
      <c r="R2" s="21"/>
      <c r="S2" s="21"/>
      <c r="T2" s="21"/>
      <c r="U2" s="21"/>
    </row>
    <row r="3" spans="2:22" x14ac:dyDescent="0.2">
      <c r="B3" s="2" t="s">
        <v>3</v>
      </c>
      <c r="C3" s="1"/>
      <c r="D3" s="2" t="s">
        <v>4</v>
      </c>
      <c r="F3" s="2" t="s">
        <v>5</v>
      </c>
      <c r="H3" s="2" t="s">
        <v>6</v>
      </c>
      <c r="J3" s="22" t="s">
        <v>3</v>
      </c>
      <c r="K3" s="23"/>
      <c r="L3" s="22" t="s">
        <v>4</v>
      </c>
      <c r="M3" s="24"/>
      <c r="N3" s="23" t="s">
        <v>5</v>
      </c>
      <c r="O3" s="24"/>
      <c r="R3" s="7"/>
      <c r="S3" s="25" t="s">
        <v>3</v>
      </c>
      <c r="T3" s="25" t="s">
        <v>4</v>
      </c>
      <c r="U3" s="25" t="s">
        <v>5</v>
      </c>
      <c r="V3" s="26"/>
    </row>
    <row r="4" spans="2:22" ht="20" customHeight="1" x14ac:dyDescent="0.2">
      <c r="B4" s="12"/>
      <c r="C4" s="1" t="s">
        <v>1</v>
      </c>
      <c r="D4" s="12"/>
      <c r="E4" s="1" t="s">
        <v>1</v>
      </c>
      <c r="F4" s="13">
        <f>H4-(B4+D4)</f>
        <v>0</v>
      </c>
      <c r="G4" s="1" t="s">
        <v>0</v>
      </c>
      <c r="H4" s="15"/>
      <c r="J4" s="6"/>
      <c r="K4" s="18"/>
      <c r="L4" s="6"/>
      <c r="M4" s="19"/>
      <c r="N4" s="4"/>
      <c r="O4" s="19"/>
      <c r="R4" s="27" t="s">
        <v>8</v>
      </c>
      <c r="S4" s="29">
        <f>B4</f>
        <v>0</v>
      </c>
      <c r="T4" s="29">
        <f>D4</f>
        <v>0</v>
      </c>
      <c r="U4" s="29">
        <f>F4</f>
        <v>0</v>
      </c>
      <c r="V4" s="26"/>
    </row>
    <row r="5" spans="2:22" ht="20" customHeight="1" x14ac:dyDescent="0.2">
      <c r="F5" s="1" t="s">
        <v>2</v>
      </c>
      <c r="J5" s="6"/>
      <c r="K5" s="18"/>
      <c r="L5" s="6"/>
      <c r="M5" s="19"/>
      <c r="N5" s="4"/>
      <c r="O5" s="19"/>
      <c r="R5" s="8">
        <v>-0.2</v>
      </c>
      <c r="S5" s="29">
        <f>B4</f>
        <v>0</v>
      </c>
      <c r="T5" s="29">
        <f>D4</f>
        <v>0</v>
      </c>
      <c r="U5" s="29">
        <f>F6</f>
        <v>0</v>
      </c>
      <c r="V5" s="26"/>
    </row>
    <row r="6" spans="2:22" ht="20" customHeight="1" x14ac:dyDescent="0.2">
      <c r="E6" s="3">
        <v>-0.2</v>
      </c>
      <c r="F6" s="14">
        <f>F4*0.8</f>
        <v>0</v>
      </c>
      <c r="G6" s="1" t="s">
        <v>0</v>
      </c>
      <c r="H6" s="16">
        <f>B4+D4+F6</f>
        <v>0</v>
      </c>
      <c r="J6" s="6"/>
      <c r="K6" s="18"/>
      <c r="L6" s="6"/>
      <c r="M6" s="19"/>
      <c r="N6" s="4"/>
      <c r="O6" s="19"/>
      <c r="R6" s="8">
        <v>0.2</v>
      </c>
      <c r="S6" s="29">
        <f>B4</f>
        <v>0</v>
      </c>
      <c r="T6" s="29">
        <f>D4</f>
        <v>0</v>
      </c>
      <c r="U6" s="29">
        <f>F8</f>
        <v>0</v>
      </c>
      <c r="V6" s="26"/>
    </row>
    <row r="7" spans="2:22" ht="20" customHeight="1" x14ac:dyDescent="0.2">
      <c r="E7" s="3"/>
      <c r="F7" s="1"/>
      <c r="J7" s="6"/>
      <c r="K7" s="18"/>
      <c r="L7" s="6"/>
      <c r="M7" s="19"/>
      <c r="N7" s="4"/>
      <c r="O7" s="19"/>
    </row>
    <row r="8" spans="2:22" ht="20" customHeight="1" x14ac:dyDescent="0.2">
      <c r="E8" s="3">
        <v>0.2</v>
      </c>
      <c r="F8" s="14">
        <f>F4*1.2</f>
        <v>0</v>
      </c>
      <c r="G8" s="1" t="s">
        <v>0</v>
      </c>
      <c r="H8" s="16">
        <f>B4+D4+F8</f>
        <v>0</v>
      </c>
      <c r="J8" s="6"/>
      <c r="K8" s="18"/>
      <c r="L8" s="6"/>
      <c r="M8" s="19"/>
      <c r="N8" s="4"/>
      <c r="O8" s="19"/>
    </row>
    <row r="9" spans="2:22" ht="20" customHeight="1" x14ac:dyDescent="0.2">
      <c r="F9" s="1"/>
      <c r="J9" s="5" t="s">
        <v>7</v>
      </c>
      <c r="K9" s="17">
        <f>SUM(K4:K8)</f>
        <v>0</v>
      </c>
      <c r="L9" s="5" t="s">
        <v>7</v>
      </c>
      <c r="M9" s="20">
        <f>SUM(M4:M8)</f>
        <v>0</v>
      </c>
      <c r="N9" s="5" t="s">
        <v>7</v>
      </c>
      <c r="O9" s="20">
        <f>SUM(O4:O8)</f>
        <v>0</v>
      </c>
      <c r="S9" s="25" t="s">
        <v>3</v>
      </c>
      <c r="T9" s="25" t="s">
        <v>4</v>
      </c>
      <c r="U9" s="25" t="s">
        <v>5</v>
      </c>
    </row>
    <row r="10" spans="2:22" x14ac:dyDescent="0.2">
      <c r="R10" s="27" t="s">
        <v>8</v>
      </c>
      <c r="S10" s="10" t="e">
        <f>S4/H4</f>
        <v>#DIV/0!</v>
      </c>
      <c r="T10" s="10" t="e">
        <f>T4/H4</f>
        <v>#DIV/0!</v>
      </c>
      <c r="U10" s="10" t="e">
        <f>U4/H4</f>
        <v>#DIV/0!</v>
      </c>
    </row>
    <row r="11" spans="2:22" x14ac:dyDescent="0.2">
      <c r="R11" s="8">
        <v>-0.2</v>
      </c>
      <c r="S11" s="10" t="e">
        <f>S5/H6</f>
        <v>#DIV/0!</v>
      </c>
      <c r="T11" s="10" t="e">
        <f>T5/H6</f>
        <v>#DIV/0!</v>
      </c>
      <c r="U11" s="10" t="e">
        <f>U5/H6</f>
        <v>#DIV/0!</v>
      </c>
    </row>
    <row r="12" spans="2:22" x14ac:dyDescent="0.2">
      <c r="R12" s="8">
        <v>0.2</v>
      </c>
      <c r="S12" s="10" t="e">
        <f>S6/H8</f>
        <v>#DIV/0!</v>
      </c>
      <c r="T12" s="10" t="e">
        <f>T6/H8</f>
        <v>#DIV/0!</v>
      </c>
      <c r="U12" s="10" t="e">
        <f>U6/H8</f>
        <v>#DIV/0!</v>
      </c>
    </row>
    <row r="13" spans="2:22" x14ac:dyDescent="0.2">
      <c r="S13" s="28"/>
      <c r="T13" s="28"/>
      <c r="U13" s="28"/>
    </row>
    <row r="14" spans="2:22" x14ac:dyDescent="0.2">
      <c r="S14" s="28"/>
      <c r="T14" s="28"/>
      <c r="U14" s="28"/>
    </row>
    <row r="15" spans="2:22" x14ac:dyDescent="0.2">
      <c r="S15" s="28"/>
      <c r="T15" s="28"/>
      <c r="U15" s="28"/>
    </row>
  </sheetData>
  <mergeCells count="3">
    <mergeCell ref="J3:K3"/>
    <mergeCell ref="L3:M3"/>
    <mergeCell ref="N3:O3"/>
  </mergeCells>
  <pageMargins left="0.7" right="0.7" top="0.75" bottom="0.75" header="0.3" footer="0.3"/>
  <pageSetup paperSize="281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Guide</vt:lpstr>
      <vt:lpstr>Sample</vt:lpstr>
      <vt:lpstr>Allocation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</dc:creator>
  <cp:lastModifiedBy>Akai Arita</cp:lastModifiedBy>
  <dcterms:created xsi:type="dcterms:W3CDTF">2015-06-05T18:19:34Z</dcterms:created>
  <dcterms:modified xsi:type="dcterms:W3CDTF">2022-06-01T02:54:03Z</dcterms:modified>
</cp:coreProperties>
</file>