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rita/Desktop/自分家計簿/eng自分家計簿/"/>
    </mc:Choice>
  </mc:AlternateContent>
  <xr:revisionPtr revIDLastSave="0" documentId="13_ncr:1_{100FF85D-B893-4E4D-9022-6B4C816D38F0}" xr6:coauthVersionLast="47" xr6:coauthVersionMax="47" xr10:uidLastSave="{00000000-0000-0000-0000-000000000000}"/>
  <bookViews>
    <workbookView xWindow="0" yWindow="0" windowWidth="28800" windowHeight="18000" xr2:uid="{6D4A6B46-F8B9-4D7D-BA67-70E44FFE0845}"/>
  </bookViews>
  <sheets>
    <sheet name="Guide" sheetId="86" r:id="rId1"/>
    <sheet name="Setting" sheetId="5" r:id="rId2"/>
    <sheet name="Sample" sheetId="113" r:id="rId3"/>
    <sheet name="Jan." sheetId="101" r:id="rId4"/>
    <sheet name="Feb." sheetId="102" r:id="rId5"/>
    <sheet name="Mar." sheetId="103" r:id="rId6"/>
    <sheet name="Apr." sheetId="104" r:id="rId7"/>
    <sheet name="May" sheetId="105" r:id="rId8"/>
    <sheet name="June" sheetId="106" r:id="rId9"/>
    <sheet name="July" sheetId="107" r:id="rId10"/>
    <sheet name="Aug." sheetId="108" r:id="rId11"/>
    <sheet name="Sep." sheetId="109" r:id="rId12"/>
    <sheet name="Oct." sheetId="110" r:id="rId13"/>
    <sheet name="Nov." sheetId="111" r:id="rId14"/>
    <sheet name="Dec." sheetId="112" r:id="rId15"/>
    <sheet name="Spedial" sheetId="49" r:id="rId16"/>
    <sheet name="Annual" sheetId="21" r:id="rId17"/>
  </sheets>
  <definedNames>
    <definedName name="_xlnm._FilterDatabase" localSheetId="16" hidden="1">Annual!$B$3:$P$61</definedName>
    <definedName name="_xlnm._FilterDatabase" localSheetId="3" hidden="1">Jan.!#REF!</definedName>
    <definedName name="_xlnm._FilterDatabase" localSheetId="2" hidden="1">Sample!#REF!</definedName>
    <definedName name="_xlnm._FilterDatabase" localSheetId="15" hidden="1">Spedial!#REF!</definedName>
    <definedName name="_xlnm.Print_Area" localSheetId="16">Annual!$B$1:$P$61</definedName>
    <definedName name="_xlnm.Print_Area" localSheetId="6">Apr.!#REF!</definedName>
    <definedName name="_xlnm.Print_Area" localSheetId="10">Aug.!#REF!</definedName>
    <definedName name="_xlnm.Print_Area" localSheetId="14">Dec.!#REF!</definedName>
    <definedName name="_xlnm.Print_Area" localSheetId="4">Feb.!#REF!</definedName>
    <definedName name="_xlnm.Print_Area" localSheetId="3">Jan.!$B$2:$K$51</definedName>
    <definedName name="_xlnm.Print_Area" localSheetId="9">July!#REF!</definedName>
    <definedName name="_xlnm.Print_Area" localSheetId="8">June!#REF!</definedName>
    <definedName name="_xlnm.Print_Area" localSheetId="5">Mar.!#REF!</definedName>
    <definedName name="_xlnm.Print_Area" localSheetId="7">May!#REF!</definedName>
    <definedName name="_xlnm.Print_Area" localSheetId="13">Nov.!#REF!</definedName>
    <definedName name="_xlnm.Print_Area" localSheetId="12">Oct.!#REF!</definedName>
    <definedName name="_xlnm.Print_Area" localSheetId="2">Sample!$B$2:$N$54</definedName>
    <definedName name="_xlnm.Print_Area" localSheetId="11">Sep.!#REF!</definedName>
    <definedName name="_xlnm.Print_Area" localSheetId="15">Spedial!$B$1:$P$77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10" l="1"/>
  <c r="M9" i="110"/>
  <c r="N35" i="86"/>
  <c r="M35" i="86"/>
  <c r="K35" i="86"/>
  <c r="J35" i="86"/>
  <c r="H35" i="86"/>
  <c r="G35" i="86"/>
  <c r="E35" i="86"/>
  <c r="P30" i="86" s="1"/>
  <c r="D35" i="86"/>
  <c r="O30" i="86" s="1"/>
  <c r="N29" i="86"/>
  <c r="M29" i="86"/>
  <c r="K29" i="86"/>
  <c r="J29" i="86"/>
  <c r="J21" i="86" s="1"/>
  <c r="H29" i="86"/>
  <c r="H21" i="86" s="1"/>
  <c r="G29" i="86"/>
  <c r="G21" i="86" s="1"/>
  <c r="E29" i="86"/>
  <c r="P24" i="86" s="1"/>
  <c r="P21" i="86" s="1"/>
  <c r="D29" i="86"/>
  <c r="O24" i="86" s="1"/>
  <c r="O21" i="86" s="1"/>
  <c r="N21" i="86"/>
  <c r="M21" i="86"/>
  <c r="K21" i="86"/>
  <c r="E21" i="86"/>
  <c r="D21" i="86" l="1"/>
  <c r="N77" i="49" l="1"/>
  <c r="M77" i="49"/>
  <c r="K77" i="49"/>
  <c r="J77" i="49"/>
  <c r="H77" i="49"/>
  <c r="G77" i="49"/>
  <c r="E77" i="49"/>
  <c r="P72" i="49" s="1"/>
  <c r="D77" i="49"/>
  <c r="O72" i="49" s="1"/>
  <c r="N71" i="49"/>
  <c r="M71" i="49"/>
  <c r="K71" i="49"/>
  <c r="K3" i="49" s="1"/>
  <c r="J71" i="49"/>
  <c r="H71" i="49"/>
  <c r="G71" i="49"/>
  <c r="O66" i="49" s="1"/>
  <c r="E71" i="49"/>
  <c r="P66" i="49" s="1"/>
  <c r="D71" i="49"/>
  <c r="N65" i="49"/>
  <c r="M65" i="49"/>
  <c r="K65" i="49"/>
  <c r="J65" i="49"/>
  <c r="H65" i="49"/>
  <c r="G65" i="49"/>
  <c r="E65" i="49"/>
  <c r="D65" i="49"/>
  <c r="P60" i="49"/>
  <c r="O60" i="49"/>
  <c r="N59" i="49"/>
  <c r="M59" i="49"/>
  <c r="K59" i="49"/>
  <c r="J59" i="49"/>
  <c r="H59" i="49"/>
  <c r="G59" i="49"/>
  <c r="E59" i="49"/>
  <c r="P54" i="49" s="1"/>
  <c r="D59" i="49"/>
  <c r="O54" i="49" s="1"/>
  <c r="N53" i="49"/>
  <c r="M53" i="49"/>
  <c r="K53" i="49"/>
  <c r="J53" i="49"/>
  <c r="H53" i="49"/>
  <c r="G53" i="49"/>
  <c r="E53" i="49"/>
  <c r="P48" i="49" s="1"/>
  <c r="D53" i="49"/>
  <c r="O48" i="49" s="1"/>
  <c r="N47" i="49"/>
  <c r="M47" i="49"/>
  <c r="K47" i="49"/>
  <c r="J47" i="49"/>
  <c r="J3" i="49" s="1"/>
  <c r="H47" i="49"/>
  <c r="P42" i="49" s="1"/>
  <c r="G47" i="49"/>
  <c r="O42" i="49" s="1"/>
  <c r="E47" i="49"/>
  <c r="D47" i="49"/>
  <c r="N41" i="49"/>
  <c r="M41" i="49"/>
  <c r="K41" i="49"/>
  <c r="J41" i="49"/>
  <c r="H41" i="49"/>
  <c r="G41" i="49"/>
  <c r="E41" i="49"/>
  <c r="D41" i="49"/>
  <c r="P36" i="49"/>
  <c r="O36" i="49"/>
  <c r="N35" i="49"/>
  <c r="M35" i="49"/>
  <c r="K35" i="49"/>
  <c r="J35" i="49"/>
  <c r="H35" i="49"/>
  <c r="G35" i="49"/>
  <c r="E35" i="49"/>
  <c r="P30" i="49" s="1"/>
  <c r="D35" i="49"/>
  <c r="O30" i="49" s="1"/>
  <c r="N29" i="49"/>
  <c r="M29" i="49"/>
  <c r="K29" i="49"/>
  <c r="J29" i="49"/>
  <c r="H29" i="49"/>
  <c r="H3" i="49" s="1"/>
  <c r="G29" i="49"/>
  <c r="G3" i="49" s="1"/>
  <c r="E29" i="49"/>
  <c r="P24" i="49" s="1"/>
  <c r="D29" i="49"/>
  <c r="O24" i="49" s="1"/>
  <c r="N23" i="49"/>
  <c r="M23" i="49"/>
  <c r="K23" i="49"/>
  <c r="J23" i="49"/>
  <c r="H23" i="49"/>
  <c r="P18" i="49" s="1"/>
  <c r="G23" i="49"/>
  <c r="O18" i="49" s="1"/>
  <c r="E23" i="49"/>
  <c r="D23" i="49"/>
  <c r="N17" i="49"/>
  <c r="M17" i="49"/>
  <c r="K17" i="49"/>
  <c r="J17" i="49"/>
  <c r="H17" i="49"/>
  <c r="G17" i="49"/>
  <c r="E17" i="49"/>
  <c r="D17" i="49"/>
  <c r="P12" i="49"/>
  <c r="O12" i="49"/>
  <c r="N11" i="49"/>
  <c r="N3" i="49" s="1"/>
  <c r="M11" i="49"/>
  <c r="M3" i="49" s="1"/>
  <c r="K11" i="49"/>
  <c r="J11" i="49"/>
  <c r="H11" i="49"/>
  <c r="G11" i="49"/>
  <c r="E11" i="49"/>
  <c r="E3" i="49" s="1"/>
  <c r="D11" i="49"/>
  <c r="D3" i="49" s="1"/>
  <c r="O6" i="49" l="1"/>
  <c r="O3" i="49" s="1"/>
  <c r="P6" i="49"/>
  <c r="P3" i="49" s="1"/>
  <c r="I19" i="112" l="1"/>
  <c r="G19" i="112"/>
  <c r="E19" i="112"/>
  <c r="C19" i="112"/>
  <c r="I19" i="111"/>
  <c r="G19" i="111"/>
  <c r="E19" i="111"/>
  <c r="C19" i="111"/>
  <c r="I19" i="110"/>
  <c r="G19" i="110"/>
  <c r="E19" i="110"/>
  <c r="C19" i="110"/>
  <c r="I19" i="109"/>
  <c r="G19" i="109"/>
  <c r="E19" i="109"/>
  <c r="C19" i="109"/>
  <c r="I19" i="108"/>
  <c r="G19" i="108"/>
  <c r="E19" i="108"/>
  <c r="C19" i="108"/>
  <c r="I19" i="107"/>
  <c r="G19" i="107"/>
  <c r="E19" i="107"/>
  <c r="C19" i="107"/>
  <c r="I19" i="106"/>
  <c r="G19" i="106"/>
  <c r="E19" i="106"/>
  <c r="C19" i="106"/>
  <c r="I19" i="105"/>
  <c r="G19" i="105"/>
  <c r="E19" i="105"/>
  <c r="C19" i="105"/>
  <c r="I19" i="104"/>
  <c r="G19" i="104"/>
  <c r="E19" i="104"/>
  <c r="C19" i="104"/>
  <c r="I19" i="103"/>
  <c r="G19" i="103"/>
  <c r="E19" i="103"/>
  <c r="C19" i="103"/>
  <c r="I19" i="102"/>
  <c r="G19" i="102"/>
  <c r="E19" i="102"/>
  <c r="C19" i="102"/>
  <c r="I19" i="113"/>
  <c r="G19" i="113"/>
  <c r="E19" i="113"/>
  <c r="D5" i="113" s="1"/>
  <c r="C19" i="113"/>
  <c r="F42" i="101" l="1"/>
  <c r="F43" i="101"/>
  <c r="F44" i="101"/>
  <c r="F45" i="101"/>
  <c r="F46" i="101"/>
  <c r="F47" i="101"/>
  <c r="F48" i="101"/>
  <c r="F49" i="101"/>
  <c r="F50" i="101"/>
  <c r="F51" i="101"/>
  <c r="F52" i="101"/>
  <c r="F53" i="101"/>
  <c r="H18" i="112"/>
  <c r="F18" i="112"/>
  <c r="D18" i="112"/>
  <c r="B18" i="112"/>
  <c r="H17" i="112"/>
  <c r="F17" i="112"/>
  <c r="D17" i="112"/>
  <c r="B17" i="112"/>
  <c r="H16" i="112"/>
  <c r="F16" i="112"/>
  <c r="D16" i="112"/>
  <c r="B16" i="112"/>
  <c r="H15" i="112"/>
  <c r="F15" i="112"/>
  <c r="D15" i="112"/>
  <c r="B15" i="112"/>
  <c r="H14" i="112"/>
  <c r="F14" i="112"/>
  <c r="D14" i="112"/>
  <c r="B14" i="112"/>
  <c r="H13" i="112"/>
  <c r="F13" i="112"/>
  <c r="D13" i="112"/>
  <c r="B13" i="112"/>
  <c r="H12" i="112"/>
  <c r="F12" i="112"/>
  <c r="D12" i="112"/>
  <c r="B12" i="112"/>
  <c r="H11" i="112"/>
  <c r="F11" i="112"/>
  <c r="D11" i="112"/>
  <c r="B11" i="112"/>
  <c r="H10" i="112"/>
  <c r="F10" i="112"/>
  <c r="D10" i="112"/>
  <c r="B10" i="112"/>
  <c r="H9" i="112"/>
  <c r="F9" i="112"/>
  <c r="D9" i="112"/>
  <c r="B9" i="112"/>
  <c r="H18" i="111"/>
  <c r="F18" i="111"/>
  <c r="D18" i="111"/>
  <c r="B18" i="111"/>
  <c r="H17" i="111"/>
  <c r="F17" i="111"/>
  <c r="D17" i="111"/>
  <c r="B17" i="111"/>
  <c r="H16" i="111"/>
  <c r="F16" i="111"/>
  <c r="D16" i="111"/>
  <c r="B16" i="111"/>
  <c r="H15" i="111"/>
  <c r="F15" i="111"/>
  <c r="D15" i="111"/>
  <c r="B15" i="111"/>
  <c r="H14" i="111"/>
  <c r="F14" i="111"/>
  <c r="D14" i="111"/>
  <c r="B14" i="111"/>
  <c r="H13" i="111"/>
  <c r="F13" i="111"/>
  <c r="D13" i="111"/>
  <c r="B13" i="111"/>
  <c r="H12" i="111"/>
  <c r="F12" i="111"/>
  <c r="D12" i="111"/>
  <c r="B12" i="111"/>
  <c r="H11" i="111"/>
  <c r="F11" i="111"/>
  <c r="D11" i="111"/>
  <c r="B11" i="111"/>
  <c r="H10" i="111"/>
  <c r="F10" i="111"/>
  <c r="D10" i="111"/>
  <c r="B10" i="111"/>
  <c r="H9" i="111"/>
  <c r="F9" i="111"/>
  <c r="D9" i="111"/>
  <c r="B9" i="111"/>
  <c r="H18" i="110"/>
  <c r="F18" i="110"/>
  <c r="D18" i="110"/>
  <c r="B18" i="110"/>
  <c r="H17" i="110"/>
  <c r="F17" i="110"/>
  <c r="D17" i="110"/>
  <c r="B17" i="110"/>
  <c r="H16" i="110"/>
  <c r="F16" i="110"/>
  <c r="D16" i="110"/>
  <c r="B16" i="110"/>
  <c r="H15" i="110"/>
  <c r="F15" i="110"/>
  <c r="D15" i="110"/>
  <c r="B15" i="110"/>
  <c r="H14" i="110"/>
  <c r="F14" i="110"/>
  <c r="D14" i="110"/>
  <c r="B14" i="110"/>
  <c r="H13" i="110"/>
  <c r="F13" i="110"/>
  <c r="D13" i="110"/>
  <c r="B13" i="110"/>
  <c r="H12" i="110"/>
  <c r="F12" i="110"/>
  <c r="D12" i="110"/>
  <c r="B12" i="110"/>
  <c r="H11" i="110"/>
  <c r="F11" i="110"/>
  <c r="D11" i="110"/>
  <c r="B11" i="110"/>
  <c r="H10" i="110"/>
  <c r="F10" i="110"/>
  <c r="D10" i="110"/>
  <c r="B10" i="110"/>
  <c r="H9" i="110"/>
  <c r="F9" i="110"/>
  <c r="D9" i="110"/>
  <c r="B9" i="110"/>
  <c r="H18" i="109"/>
  <c r="F18" i="109"/>
  <c r="D18" i="109"/>
  <c r="B18" i="109"/>
  <c r="H17" i="109"/>
  <c r="F17" i="109"/>
  <c r="D17" i="109"/>
  <c r="B17" i="109"/>
  <c r="H16" i="109"/>
  <c r="F16" i="109"/>
  <c r="D16" i="109"/>
  <c r="B16" i="109"/>
  <c r="H15" i="109"/>
  <c r="F15" i="109"/>
  <c r="D15" i="109"/>
  <c r="B15" i="109"/>
  <c r="H14" i="109"/>
  <c r="F14" i="109"/>
  <c r="D14" i="109"/>
  <c r="B14" i="109"/>
  <c r="H13" i="109"/>
  <c r="F13" i="109"/>
  <c r="D13" i="109"/>
  <c r="B13" i="109"/>
  <c r="H12" i="109"/>
  <c r="F12" i="109"/>
  <c r="D12" i="109"/>
  <c r="B12" i="109"/>
  <c r="H11" i="109"/>
  <c r="F11" i="109"/>
  <c r="D11" i="109"/>
  <c r="B11" i="109"/>
  <c r="H10" i="109"/>
  <c r="F10" i="109"/>
  <c r="D10" i="109"/>
  <c r="B10" i="109"/>
  <c r="H9" i="109"/>
  <c r="F9" i="109"/>
  <c r="D9" i="109"/>
  <c r="B9" i="109"/>
  <c r="H18" i="108"/>
  <c r="F18" i="108"/>
  <c r="D18" i="108"/>
  <c r="B18" i="108"/>
  <c r="H17" i="108"/>
  <c r="F17" i="108"/>
  <c r="D17" i="108"/>
  <c r="B17" i="108"/>
  <c r="H16" i="108"/>
  <c r="F16" i="108"/>
  <c r="D16" i="108"/>
  <c r="B16" i="108"/>
  <c r="H15" i="108"/>
  <c r="F15" i="108"/>
  <c r="D15" i="108"/>
  <c r="B15" i="108"/>
  <c r="H14" i="108"/>
  <c r="F14" i="108"/>
  <c r="D14" i="108"/>
  <c r="B14" i="108"/>
  <c r="H13" i="108"/>
  <c r="F13" i="108"/>
  <c r="D13" i="108"/>
  <c r="B13" i="108"/>
  <c r="H12" i="108"/>
  <c r="F12" i="108"/>
  <c r="D12" i="108"/>
  <c r="B12" i="108"/>
  <c r="H11" i="108"/>
  <c r="F11" i="108"/>
  <c r="D11" i="108"/>
  <c r="B11" i="108"/>
  <c r="H10" i="108"/>
  <c r="F10" i="108"/>
  <c r="D10" i="108"/>
  <c r="B10" i="108"/>
  <c r="H9" i="108"/>
  <c r="F9" i="108"/>
  <c r="D9" i="108"/>
  <c r="B9" i="108"/>
  <c r="H18" i="107"/>
  <c r="F18" i="107"/>
  <c r="D18" i="107"/>
  <c r="B18" i="107"/>
  <c r="H17" i="107"/>
  <c r="F17" i="107"/>
  <c r="D17" i="107"/>
  <c r="B17" i="107"/>
  <c r="H16" i="107"/>
  <c r="F16" i="107"/>
  <c r="D16" i="107"/>
  <c r="B16" i="107"/>
  <c r="H15" i="107"/>
  <c r="F15" i="107"/>
  <c r="D15" i="107"/>
  <c r="B15" i="107"/>
  <c r="H14" i="107"/>
  <c r="F14" i="107"/>
  <c r="D14" i="107"/>
  <c r="B14" i="107"/>
  <c r="H13" i="107"/>
  <c r="F13" i="107"/>
  <c r="D13" i="107"/>
  <c r="B13" i="107"/>
  <c r="H12" i="107"/>
  <c r="F12" i="107"/>
  <c r="D12" i="107"/>
  <c r="B12" i="107"/>
  <c r="H11" i="107"/>
  <c r="F11" i="107"/>
  <c r="D11" i="107"/>
  <c r="B11" i="107"/>
  <c r="H10" i="107"/>
  <c r="F10" i="107"/>
  <c r="D10" i="107"/>
  <c r="B10" i="107"/>
  <c r="H9" i="107"/>
  <c r="F9" i="107"/>
  <c r="D9" i="107"/>
  <c r="B9" i="107"/>
  <c r="H18" i="106"/>
  <c r="F18" i="106"/>
  <c r="D18" i="106"/>
  <c r="B18" i="106"/>
  <c r="H17" i="106"/>
  <c r="F17" i="106"/>
  <c r="D17" i="106"/>
  <c r="B17" i="106"/>
  <c r="H16" i="106"/>
  <c r="F16" i="106"/>
  <c r="D16" i="106"/>
  <c r="B16" i="106"/>
  <c r="H15" i="106"/>
  <c r="F15" i="106"/>
  <c r="D15" i="106"/>
  <c r="B15" i="106"/>
  <c r="H14" i="106"/>
  <c r="F14" i="106"/>
  <c r="D14" i="106"/>
  <c r="B14" i="106"/>
  <c r="H13" i="106"/>
  <c r="F13" i="106"/>
  <c r="D13" i="106"/>
  <c r="B13" i="106"/>
  <c r="H12" i="106"/>
  <c r="F12" i="106"/>
  <c r="D12" i="106"/>
  <c r="B12" i="106"/>
  <c r="H11" i="106"/>
  <c r="F11" i="106"/>
  <c r="D11" i="106"/>
  <c r="B11" i="106"/>
  <c r="H10" i="106"/>
  <c r="F10" i="106"/>
  <c r="D10" i="106"/>
  <c r="B10" i="106"/>
  <c r="H9" i="106"/>
  <c r="F9" i="106"/>
  <c r="D9" i="106"/>
  <c r="B9" i="106"/>
  <c r="H18" i="105"/>
  <c r="F18" i="105"/>
  <c r="D18" i="105"/>
  <c r="B18" i="105"/>
  <c r="H17" i="105"/>
  <c r="F17" i="105"/>
  <c r="D17" i="105"/>
  <c r="B17" i="105"/>
  <c r="H16" i="105"/>
  <c r="F16" i="105"/>
  <c r="D16" i="105"/>
  <c r="B16" i="105"/>
  <c r="H15" i="105"/>
  <c r="F15" i="105"/>
  <c r="D15" i="105"/>
  <c r="B15" i="105"/>
  <c r="H14" i="105"/>
  <c r="F14" i="105"/>
  <c r="D14" i="105"/>
  <c r="B14" i="105"/>
  <c r="H13" i="105"/>
  <c r="F13" i="105"/>
  <c r="D13" i="105"/>
  <c r="B13" i="105"/>
  <c r="H12" i="105"/>
  <c r="F12" i="105"/>
  <c r="D12" i="105"/>
  <c r="B12" i="105"/>
  <c r="H11" i="105"/>
  <c r="F11" i="105"/>
  <c r="D11" i="105"/>
  <c r="B11" i="105"/>
  <c r="H10" i="105"/>
  <c r="F10" i="105"/>
  <c r="D10" i="105"/>
  <c r="B10" i="105"/>
  <c r="H9" i="105"/>
  <c r="F9" i="105"/>
  <c r="D9" i="105"/>
  <c r="B9" i="105"/>
  <c r="H18" i="104"/>
  <c r="F18" i="104"/>
  <c r="D18" i="104"/>
  <c r="B18" i="104"/>
  <c r="H17" i="104"/>
  <c r="F17" i="104"/>
  <c r="D17" i="104"/>
  <c r="B17" i="104"/>
  <c r="H16" i="104"/>
  <c r="F16" i="104"/>
  <c r="D16" i="104"/>
  <c r="B16" i="104"/>
  <c r="H15" i="104"/>
  <c r="F15" i="104"/>
  <c r="D15" i="104"/>
  <c r="B15" i="104"/>
  <c r="H14" i="104"/>
  <c r="F14" i="104"/>
  <c r="D14" i="104"/>
  <c r="B14" i="104"/>
  <c r="H13" i="104"/>
  <c r="F13" i="104"/>
  <c r="D13" i="104"/>
  <c r="B13" i="104"/>
  <c r="H12" i="104"/>
  <c r="F12" i="104"/>
  <c r="D12" i="104"/>
  <c r="B12" i="104"/>
  <c r="H11" i="104"/>
  <c r="F11" i="104"/>
  <c r="D11" i="104"/>
  <c r="B11" i="104"/>
  <c r="H10" i="104"/>
  <c r="F10" i="104"/>
  <c r="D10" i="104"/>
  <c r="B10" i="104"/>
  <c r="H9" i="104"/>
  <c r="F9" i="104"/>
  <c r="D9" i="104"/>
  <c r="B9" i="104"/>
  <c r="H18" i="103"/>
  <c r="F18" i="103"/>
  <c r="D18" i="103"/>
  <c r="B18" i="103"/>
  <c r="H17" i="103"/>
  <c r="F17" i="103"/>
  <c r="D17" i="103"/>
  <c r="B17" i="103"/>
  <c r="H16" i="103"/>
  <c r="F16" i="103"/>
  <c r="D16" i="103"/>
  <c r="B16" i="103"/>
  <c r="H15" i="103"/>
  <c r="F15" i="103"/>
  <c r="D15" i="103"/>
  <c r="B15" i="103"/>
  <c r="H14" i="103"/>
  <c r="F14" i="103"/>
  <c r="D14" i="103"/>
  <c r="B14" i="103"/>
  <c r="H13" i="103"/>
  <c r="F13" i="103"/>
  <c r="D13" i="103"/>
  <c r="B13" i="103"/>
  <c r="H12" i="103"/>
  <c r="F12" i="103"/>
  <c r="D12" i="103"/>
  <c r="B12" i="103"/>
  <c r="H11" i="103"/>
  <c r="F11" i="103"/>
  <c r="D11" i="103"/>
  <c r="B11" i="103"/>
  <c r="H10" i="103"/>
  <c r="F10" i="103"/>
  <c r="D10" i="103"/>
  <c r="B10" i="103"/>
  <c r="H9" i="103"/>
  <c r="F9" i="103"/>
  <c r="D9" i="103"/>
  <c r="B9" i="103"/>
  <c r="H18" i="102"/>
  <c r="F18" i="102"/>
  <c r="D18" i="102"/>
  <c r="B18" i="102"/>
  <c r="H17" i="102"/>
  <c r="F17" i="102"/>
  <c r="D17" i="102"/>
  <c r="B17" i="102"/>
  <c r="H16" i="102"/>
  <c r="F16" i="102"/>
  <c r="D16" i="102"/>
  <c r="B16" i="102"/>
  <c r="H15" i="102"/>
  <c r="F15" i="102"/>
  <c r="D15" i="102"/>
  <c r="B15" i="102"/>
  <c r="H14" i="102"/>
  <c r="F14" i="102"/>
  <c r="D14" i="102"/>
  <c r="B14" i="102"/>
  <c r="H13" i="102"/>
  <c r="F13" i="102"/>
  <c r="D13" i="102"/>
  <c r="B13" i="102"/>
  <c r="H12" i="102"/>
  <c r="F12" i="102"/>
  <c r="D12" i="102"/>
  <c r="B12" i="102"/>
  <c r="H11" i="102"/>
  <c r="F11" i="102"/>
  <c r="D11" i="102"/>
  <c r="B11" i="102"/>
  <c r="H10" i="102"/>
  <c r="F10" i="102"/>
  <c r="D10" i="102"/>
  <c r="B10" i="102"/>
  <c r="H9" i="102"/>
  <c r="F9" i="102"/>
  <c r="D9" i="102"/>
  <c r="B9" i="102"/>
  <c r="B9" i="101"/>
  <c r="D9" i="101"/>
  <c r="F9" i="101"/>
  <c r="H9" i="101"/>
  <c r="B10" i="101"/>
  <c r="D10" i="101"/>
  <c r="F10" i="101"/>
  <c r="H10" i="101"/>
  <c r="B11" i="101"/>
  <c r="D11" i="101"/>
  <c r="F11" i="101"/>
  <c r="H11" i="101"/>
  <c r="B12" i="101"/>
  <c r="D12" i="101"/>
  <c r="F12" i="101"/>
  <c r="H12" i="101"/>
  <c r="B13" i="101"/>
  <c r="D13" i="101"/>
  <c r="F13" i="101"/>
  <c r="H13" i="101"/>
  <c r="B14" i="101"/>
  <c r="D14" i="101"/>
  <c r="F14" i="101"/>
  <c r="H14" i="101"/>
  <c r="B15" i="101"/>
  <c r="D15" i="101"/>
  <c r="F15" i="101"/>
  <c r="H15" i="101"/>
  <c r="B16" i="101"/>
  <c r="D16" i="101"/>
  <c r="F16" i="101"/>
  <c r="H16" i="101"/>
  <c r="B17" i="101"/>
  <c r="D17" i="101"/>
  <c r="F17" i="101"/>
  <c r="H17" i="101"/>
  <c r="B18" i="101"/>
  <c r="D18" i="101"/>
  <c r="F18" i="101"/>
  <c r="H18" i="101"/>
  <c r="F54" i="113"/>
  <c r="L10" i="113"/>
  <c r="M10" i="113"/>
  <c r="L11" i="113"/>
  <c r="M11" i="113"/>
  <c r="L12" i="113"/>
  <c r="M12" i="113"/>
  <c r="L13" i="113"/>
  <c r="M13" i="113"/>
  <c r="L14" i="113"/>
  <c r="M14" i="113"/>
  <c r="L15" i="113"/>
  <c r="M15" i="113"/>
  <c r="L16" i="113"/>
  <c r="M16" i="113"/>
  <c r="L17" i="113"/>
  <c r="M17" i="113"/>
  <c r="L18" i="113"/>
  <c r="M18" i="113"/>
  <c r="M9" i="113"/>
  <c r="L9" i="113"/>
  <c r="O48" i="21"/>
  <c r="N48" i="21"/>
  <c r="M48" i="21"/>
  <c r="L48" i="21"/>
  <c r="K48" i="21"/>
  <c r="J48" i="21"/>
  <c r="I48" i="21"/>
  <c r="H48" i="21"/>
  <c r="G48" i="21"/>
  <c r="F48" i="21"/>
  <c r="E48" i="21"/>
  <c r="O46" i="21"/>
  <c r="O45" i="21"/>
  <c r="O44" i="21"/>
  <c r="O43" i="21"/>
  <c r="O42" i="21"/>
  <c r="O41" i="21"/>
  <c r="O40" i="21"/>
  <c r="O39" i="21"/>
  <c r="O38" i="21"/>
  <c r="O37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3" i="21"/>
  <c r="O12" i="21"/>
  <c r="O11" i="21"/>
  <c r="O10" i="21"/>
  <c r="O9" i="21"/>
  <c r="O8" i="21"/>
  <c r="O7" i="21"/>
  <c r="O6" i="21"/>
  <c r="O5" i="21"/>
  <c r="O4" i="21"/>
  <c r="N46" i="21"/>
  <c r="N45" i="21"/>
  <c r="N44" i="21"/>
  <c r="N43" i="21"/>
  <c r="N42" i="21"/>
  <c r="N41" i="21"/>
  <c r="N40" i="21"/>
  <c r="N39" i="21"/>
  <c r="N38" i="21"/>
  <c r="N37" i="21"/>
  <c r="N35" i="21"/>
  <c r="N34" i="21"/>
  <c r="N33" i="21"/>
  <c r="N32" i="21"/>
  <c r="N31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5" i="21"/>
  <c r="N4" i="21"/>
  <c r="M46" i="21"/>
  <c r="M45" i="21"/>
  <c r="M44" i="21"/>
  <c r="M43" i="21"/>
  <c r="M42" i="21"/>
  <c r="M41" i="21"/>
  <c r="M40" i="21"/>
  <c r="M39" i="21"/>
  <c r="M38" i="21"/>
  <c r="M37" i="21"/>
  <c r="M35" i="21"/>
  <c r="M34" i="21"/>
  <c r="M33" i="21"/>
  <c r="M32" i="21"/>
  <c r="M31" i="21"/>
  <c r="M30" i="21"/>
  <c r="M29" i="21"/>
  <c r="M28" i="21"/>
  <c r="M27" i="21"/>
  <c r="M26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M5" i="21"/>
  <c r="M4" i="21"/>
  <c r="L46" i="21"/>
  <c r="L45" i="21"/>
  <c r="L44" i="21"/>
  <c r="L43" i="21"/>
  <c r="L42" i="21"/>
  <c r="L41" i="21"/>
  <c r="L40" i="21"/>
  <c r="L39" i="21"/>
  <c r="L38" i="21"/>
  <c r="L37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3" i="21"/>
  <c r="L12" i="21"/>
  <c r="L11" i="21"/>
  <c r="L10" i="21"/>
  <c r="L9" i="21"/>
  <c r="L8" i="21"/>
  <c r="L7" i="21"/>
  <c r="L6" i="21"/>
  <c r="L5" i="21"/>
  <c r="L4" i="21"/>
  <c r="K46" i="21"/>
  <c r="K45" i="21"/>
  <c r="K44" i="21"/>
  <c r="K43" i="21"/>
  <c r="K42" i="21"/>
  <c r="K41" i="21"/>
  <c r="K40" i="21"/>
  <c r="K39" i="21"/>
  <c r="K38" i="21"/>
  <c r="K37" i="21"/>
  <c r="K35" i="21"/>
  <c r="K34" i="21"/>
  <c r="K33" i="21"/>
  <c r="K32" i="21"/>
  <c r="K31" i="21"/>
  <c r="K30" i="21"/>
  <c r="K29" i="21"/>
  <c r="K28" i="21"/>
  <c r="K27" i="21"/>
  <c r="K26" i="21"/>
  <c r="K24" i="21"/>
  <c r="K23" i="21"/>
  <c r="K22" i="21"/>
  <c r="K21" i="21"/>
  <c r="K20" i="21"/>
  <c r="K19" i="21"/>
  <c r="K18" i="21"/>
  <c r="K17" i="21"/>
  <c r="K16" i="21"/>
  <c r="K15" i="21"/>
  <c r="K13" i="21"/>
  <c r="K12" i="21"/>
  <c r="K11" i="21"/>
  <c r="K10" i="21"/>
  <c r="K9" i="21"/>
  <c r="K8" i="21"/>
  <c r="K7" i="21"/>
  <c r="K6" i="21"/>
  <c r="K5" i="21"/>
  <c r="K4" i="21"/>
  <c r="J46" i="21"/>
  <c r="J45" i="21"/>
  <c r="J44" i="21"/>
  <c r="J43" i="21"/>
  <c r="J42" i="21"/>
  <c r="J41" i="21"/>
  <c r="J40" i="21"/>
  <c r="J39" i="21"/>
  <c r="J38" i="21"/>
  <c r="J37" i="21"/>
  <c r="J35" i="21"/>
  <c r="J34" i="21"/>
  <c r="J33" i="21"/>
  <c r="J32" i="21"/>
  <c r="J31" i="21"/>
  <c r="J30" i="21"/>
  <c r="J29" i="21"/>
  <c r="J28" i="21"/>
  <c r="J27" i="21"/>
  <c r="J26" i="21"/>
  <c r="J24" i="21"/>
  <c r="J23" i="21"/>
  <c r="J22" i="21"/>
  <c r="J21" i="21"/>
  <c r="J20" i="21"/>
  <c r="J19" i="21"/>
  <c r="J18" i="21"/>
  <c r="J17" i="21"/>
  <c r="J16" i="21"/>
  <c r="J15" i="21"/>
  <c r="J13" i="21"/>
  <c r="J12" i="21"/>
  <c r="J11" i="21"/>
  <c r="J10" i="21"/>
  <c r="J9" i="21"/>
  <c r="J8" i="21"/>
  <c r="J7" i="21"/>
  <c r="J6" i="21"/>
  <c r="J5" i="21"/>
  <c r="J4" i="21"/>
  <c r="I46" i="21"/>
  <c r="I45" i="21"/>
  <c r="I44" i="21"/>
  <c r="I43" i="21"/>
  <c r="I42" i="21"/>
  <c r="I41" i="21"/>
  <c r="I40" i="21"/>
  <c r="I39" i="21"/>
  <c r="I38" i="21"/>
  <c r="I37" i="21"/>
  <c r="I35" i="21"/>
  <c r="I34" i="21"/>
  <c r="I33" i="21"/>
  <c r="I32" i="21"/>
  <c r="I31" i="21"/>
  <c r="I30" i="21"/>
  <c r="I29" i="21"/>
  <c r="I28" i="21"/>
  <c r="I27" i="21"/>
  <c r="I26" i="21"/>
  <c r="I24" i="21"/>
  <c r="I23" i="21"/>
  <c r="I22" i="21"/>
  <c r="I21" i="21"/>
  <c r="I20" i="21"/>
  <c r="I19" i="21"/>
  <c r="I18" i="21"/>
  <c r="I17" i="21"/>
  <c r="I16" i="21"/>
  <c r="I15" i="21"/>
  <c r="I13" i="21"/>
  <c r="I12" i="21"/>
  <c r="I11" i="21"/>
  <c r="I10" i="21"/>
  <c r="I9" i="21"/>
  <c r="I8" i="21"/>
  <c r="I7" i="21"/>
  <c r="I6" i="21"/>
  <c r="I5" i="21"/>
  <c r="I4" i="21"/>
  <c r="H46" i="21"/>
  <c r="H45" i="21"/>
  <c r="H44" i="21"/>
  <c r="H43" i="21"/>
  <c r="H42" i="21"/>
  <c r="H41" i="21"/>
  <c r="H40" i="21"/>
  <c r="H39" i="21"/>
  <c r="H38" i="21"/>
  <c r="H37" i="21"/>
  <c r="H35" i="21"/>
  <c r="H34" i="21"/>
  <c r="H33" i="21"/>
  <c r="H32" i="21"/>
  <c r="H31" i="21"/>
  <c r="H30" i="21"/>
  <c r="H29" i="21"/>
  <c r="H28" i="21"/>
  <c r="H27" i="21"/>
  <c r="H26" i="21"/>
  <c r="H24" i="21"/>
  <c r="H23" i="21"/>
  <c r="H22" i="21"/>
  <c r="H21" i="21"/>
  <c r="H20" i="21"/>
  <c r="H19" i="21"/>
  <c r="H18" i="21"/>
  <c r="H17" i="21"/>
  <c r="H16" i="21"/>
  <c r="H15" i="21"/>
  <c r="H13" i="21"/>
  <c r="H12" i="21"/>
  <c r="H11" i="21"/>
  <c r="H10" i="21"/>
  <c r="H9" i="21"/>
  <c r="H8" i="21"/>
  <c r="H7" i="21"/>
  <c r="H6" i="21"/>
  <c r="H5" i="21"/>
  <c r="H4" i="21"/>
  <c r="G46" i="21"/>
  <c r="G45" i="21"/>
  <c r="G44" i="21"/>
  <c r="G43" i="21"/>
  <c r="G42" i="21"/>
  <c r="G41" i="21"/>
  <c r="G40" i="21"/>
  <c r="G39" i="21"/>
  <c r="G38" i="21"/>
  <c r="G37" i="21"/>
  <c r="G35" i="21"/>
  <c r="G34" i="21"/>
  <c r="G33" i="21"/>
  <c r="G32" i="21"/>
  <c r="G31" i="21"/>
  <c r="G30" i="21"/>
  <c r="G29" i="21"/>
  <c r="G28" i="21"/>
  <c r="G27" i="21"/>
  <c r="G26" i="21"/>
  <c r="G24" i="21"/>
  <c r="G23" i="21"/>
  <c r="G22" i="21"/>
  <c r="G21" i="21"/>
  <c r="G20" i="21"/>
  <c r="G19" i="21"/>
  <c r="G18" i="21"/>
  <c r="G17" i="21"/>
  <c r="G16" i="21"/>
  <c r="G15" i="21"/>
  <c r="G13" i="21"/>
  <c r="G12" i="21"/>
  <c r="G11" i="21"/>
  <c r="G10" i="21"/>
  <c r="G9" i="21"/>
  <c r="G8" i="21"/>
  <c r="G7" i="21"/>
  <c r="G6" i="21"/>
  <c r="G5" i="21"/>
  <c r="G4" i="21"/>
  <c r="F46" i="21"/>
  <c r="F45" i="21"/>
  <c r="F44" i="21"/>
  <c r="F43" i="21"/>
  <c r="F42" i="21"/>
  <c r="F41" i="21"/>
  <c r="F40" i="21"/>
  <c r="F39" i="21"/>
  <c r="F38" i="21"/>
  <c r="F37" i="21"/>
  <c r="F35" i="21"/>
  <c r="F34" i="21"/>
  <c r="F33" i="21"/>
  <c r="F32" i="21"/>
  <c r="F31" i="21"/>
  <c r="F30" i="21"/>
  <c r="F29" i="21"/>
  <c r="F28" i="21"/>
  <c r="F27" i="21"/>
  <c r="F26" i="21"/>
  <c r="F24" i="21"/>
  <c r="F23" i="21"/>
  <c r="F22" i="21"/>
  <c r="F21" i="21"/>
  <c r="F20" i="21"/>
  <c r="F19" i="21"/>
  <c r="F18" i="21"/>
  <c r="F17" i="21"/>
  <c r="F16" i="21"/>
  <c r="F15" i="21"/>
  <c r="F13" i="21"/>
  <c r="F12" i="21"/>
  <c r="F11" i="21"/>
  <c r="F10" i="21"/>
  <c r="F9" i="21"/>
  <c r="F8" i="21"/>
  <c r="F7" i="21"/>
  <c r="F6" i="21"/>
  <c r="F5" i="21"/>
  <c r="F4" i="21"/>
  <c r="E46" i="21"/>
  <c r="E45" i="21"/>
  <c r="E44" i="21"/>
  <c r="E43" i="21"/>
  <c r="E42" i="21"/>
  <c r="E41" i="21"/>
  <c r="E40" i="21"/>
  <c r="E39" i="21"/>
  <c r="E38" i="21"/>
  <c r="E37" i="21"/>
  <c r="E35" i="21"/>
  <c r="E34" i="21"/>
  <c r="E33" i="21"/>
  <c r="E32" i="21"/>
  <c r="E31" i="21"/>
  <c r="E30" i="21"/>
  <c r="E29" i="21"/>
  <c r="E28" i="21"/>
  <c r="E27" i="21"/>
  <c r="E26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J5" i="112"/>
  <c r="J5" i="111"/>
  <c r="J5" i="110"/>
  <c r="J5" i="109"/>
  <c r="C30" i="109" s="1"/>
  <c r="J5" i="108"/>
  <c r="J5" i="107"/>
  <c r="J5" i="106"/>
  <c r="C30" i="106" s="1"/>
  <c r="J5" i="105"/>
  <c r="C30" i="105" s="1"/>
  <c r="J5" i="104"/>
  <c r="J5" i="102"/>
  <c r="C30" i="102" s="1"/>
  <c r="J5" i="103"/>
  <c r="F53" i="112"/>
  <c r="F52" i="112"/>
  <c r="F51" i="112"/>
  <c r="F50" i="112"/>
  <c r="F49" i="112"/>
  <c r="F48" i="112"/>
  <c r="F47" i="112"/>
  <c r="F46" i="112"/>
  <c r="F45" i="112"/>
  <c r="F44" i="112"/>
  <c r="F43" i="112"/>
  <c r="F42" i="112"/>
  <c r="K19" i="112"/>
  <c r="C29" i="112"/>
  <c r="C28" i="112"/>
  <c r="C27" i="112"/>
  <c r="D26" i="112"/>
  <c r="D32" i="112" s="1"/>
  <c r="M18" i="112"/>
  <c r="L18" i="112"/>
  <c r="O58" i="21" s="1"/>
  <c r="J18" i="112"/>
  <c r="M17" i="112"/>
  <c r="L17" i="112"/>
  <c r="O57" i="21" s="1"/>
  <c r="J17" i="112"/>
  <c r="M16" i="112"/>
  <c r="L16" i="112"/>
  <c r="O56" i="21" s="1"/>
  <c r="J16" i="112"/>
  <c r="M15" i="112"/>
  <c r="L15" i="112"/>
  <c r="O55" i="21" s="1"/>
  <c r="J15" i="112"/>
  <c r="M14" i="112"/>
  <c r="L14" i="112"/>
  <c r="O54" i="21" s="1"/>
  <c r="J14" i="112"/>
  <c r="M13" i="112"/>
  <c r="L13" i="112"/>
  <c r="O53" i="21" s="1"/>
  <c r="J13" i="112"/>
  <c r="M12" i="112"/>
  <c r="L12" i="112"/>
  <c r="O52" i="21" s="1"/>
  <c r="J12" i="112"/>
  <c r="M11" i="112"/>
  <c r="L11" i="112"/>
  <c r="O51" i="21" s="1"/>
  <c r="J11" i="112"/>
  <c r="M10" i="112"/>
  <c r="L10" i="112"/>
  <c r="O50" i="21" s="1"/>
  <c r="J10" i="112"/>
  <c r="M9" i="112"/>
  <c r="L9" i="112"/>
  <c r="J9" i="112"/>
  <c r="H5" i="112"/>
  <c r="F5" i="112"/>
  <c r="B5" i="112"/>
  <c r="F53" i="111"/>
  <c r="F52" i="111"/>
  <c r="F51" i="111"/>
  <c r="F50" i="111"/>
  <c r="F49" i="111"/>
  <c r="F48" i="111"/>
  <c r="F47" i="111"/>
  <c r="F46" i="111"/>
  <c r="F45" i="111"/>
  <c r="F44" i="111"/>
  <c r="F43" i="111"/>
  <c r="F42" i="111"/>
  <c r="K19" i="111"/>
  <c r="C29" i="111"/>
  <c r="C28" i="111"/>
  <c r="C27" i="111"/>
  <c r="D26" i="111"/>
  <c r="D32" i="111" s="1"/>
  <c r="M18" i="111"/>
  <c r="L18" i="111"/>
  <c r="N58" i="21" s="1"/>
  <c r="J18" i="111"/>
  <c r="M17" i="111"/>
  <c r="L17" i="111"/>
  <c r="N57" i="21" s="1"/>
  <c r="J17" i="111"/>
  <c r="M16" i="111"/>
  <c r="L16" i="111"/>
  <c r="N56" i="21" s="1"/>
  <c r="J16" i="111"/>
  <c r="M15" i="111"/>
  <c r="L15" i="111"/>
  <c r="N55" i="21" s="1"/>
  <c r="J15" i="111"/>
  <c r="M14" i="111"/>
  <c r="L14" i="111"/>
  <c r="N54" i="21" s="1"/>
  <c r="J14" i="111"/>
  <c r="M13" i="111"/>
  <c r="L13" i="111"/>
  <c r="N53" i="21" s="1"/>
  <c r="J13" i="111"/>
  <c r="M12" i="111"/>
  <c r="L12" i="111"/>
  <c r="N52" i="21" s="1"/>
  <c r="J12" i="111"/>
  <c r="M11" i="111"/>
  <c r="L11" i="111"/>
  <c r="N51" i="21" s="1"/>
  <c r="J11" i="111"/>
  <c r="M10" i="111"/>
  <c r="L10" i="111"/>
  <c r="N50" i="21" s="1"/>
  <c r="J10" i="111"/>
  <c r="M9" i="111"/>
  <c r="L9" i="111"/>
  <c r="J9" i="111"/>
  <c r="F5" i="111"/>
  <c r="F53" i="110"/>
  <c r="F52" i="110"/>
  <c r="F51" i="110"/>
  <c r="F50" i="110"/>
  <c r="F49" i="110"/>
  <c r="F48" i="110"/>
  <c r="F47" i="110"/>
  <c r="F46" i="110"/>
  <c r="F45" i="110"/>
  <c r="F44" i="110"/>
  <c r="F43" i="110"/>
  <c r="F42" i="110"/>
  <c r="K19" i="110"/>
  <c r="C29" i="110"/>
  <c r="C28" i="110"/>
  <c r="C27" i="110"/>
  <c r="D26" i="110"/>
  <c r="D32" i="110" s="1"/>
  <c r="M18" i="110"/>
  <c r="L18" i="110"/>
  <c r="M58" i="21" s="1"/>
  <c r="J18" i="110"/>
  <c r="M17" i="110"/>
  <c r="L17" i="110"/>
  <c r="M57" i="21" s="1"/>
  <c r="J17" i="110"/>
  <c r="M16" i="110"/>
  <c r="L16" i="110"/>
  <c r="M56" i="21" s="1"/>
  <c r="J16" i="110"/>
  <c r="M15" i="110"/>
  <c r="L15" i="110"/>
  <c r="M55" i="21" s="1"/>
  <c r="J15" i="110"/>
  <c r="M14" i="110"/>
  <c r="L14" i="110"/>
  <c r="M54" i="21" s="1"/>
  <c r="J14" i="110"/>
  <c r="M13" i="110"/>
  <c r="L13" i="110"/>
  <c r="M53" i="21" s="1"/>
  <c r="J13" i="110"/>
  <c r="M12" i="110"/>
  <c r="L12" i="110"/>
  <c r="M52" i="21" s="1"/>
  <c r="J12" i="110"/>
  <c r="M11" i="110"/>
  <c r="L11" i="110"/>
  <c r="M51" i="21" s="1"/>
  <c r="J11" i="110"/>
  <c r="M10" i="110"/>
  <c r="L10" i="110"/>
  <c r="M50" i="21" s="1"/>
  <c r="J10" i="110"/>
  <c r="J9" i="110"/>
  <c r="C30" i="110"/>
  <c r="H5" i="110"/>
  <c r="F5" i="110"/>
  <c r="D5" i="110"/>
  <c r="F53" i="109"/>
  <c r="F52" i="109"/>
  <c r="F51" i="109"/>
  <c r="F50" i="109"/>
  <c r="F49" i="109"/>
  <c r="F48" i="109"/>
  <c r="F47" i="109"/>
  <c r="F46" i="109"/>
  <c r="F45" i="109"/>
  <c r="F44" i="109"/>
  <c r="F43" i="109"/>
  <c r="F42" i="109"/>
  <c r="K19" i="109"/>
  <c r="C29" i="109"/>
  <c r="C28" i="109"/>
  <c r="C27" i="109"/>
  <c r="B5" i="109"/>
  <c r="M18" i="109"/>
  <c r="L18" i="109"/>
  <c r="L58" i="21" s="1"/>
  <c r="J18" i="109"/>
  <c r="M17" i="109"/>
  <c r="L17" i="109"/>
  <c r="L57" i="21" s="1"/>
  <c r="J17" i="109"/>
  <c r="M16" i="109"/>
  <c r="L16" i="109"/>
  <c r="L56" i="21" s="1"/>
  <c r="J16" i="109"/>
  <c r="M15" i="109"/>
  <c r="L15" i="109"/>
  <c r="L55" i="21" s="1"/>
  <c r="J15" i="109"/>
  <c r="M14" i="109"/>
  <c r="L14" i="109"/>
  <c r="L54" i="21" s="1"/>
  <c r="J14" i="109"/>
  <c r="M13" i="109"/>
  <c r="L13" i="109"/>
  <c r="L53" i="21" s="1"/>
  <c r="J13" i="109"/>
  <c r="M12" i="109"/>
  <c r="L12" i="109"/>
  <c r="L52" i="21" s="1"/>
  <c r="J12" i="109"/>
  <c r="M11" i="109"/>
  <c r="L11" i="109"/>
  <c r="L51" i="21" s="1"/>
  <c r="J11" i="109"/>
  <c r="M10" i="109"/>
  <c r="L10" i="109"/>
  <c r="L50" i="21" s="1"/>
  <c r="J10" i="109"/>
  <c r="M9" i="109"/>
  <c r="L9" i="109"/>
  <c r="J9" i="109"/>
  <c r="H5" i="109"/>
  <c r="F5" i="109"/>
  <c r="F53" i="108"/>
  <c r="F52" i="108"/>
  <c r="F51" i="108"/>
  <c r="F50" i="108"/>
  <c r="F49" i="108"/>
  <c r="F48" i="108"/>
  <c r="F47" i="108"/>
  <c r="F46" i="108"/>
  <c r="F45" i="108"/>
  <c r="F44" i="108"/>
  <c r="F43" i="108"/>
  <c r="F42" i="108"/>
  <c r="K19" i="108"/>
  <c r="C29" i="108"/>
  <c r="C28" i="108"/>
  <c r="C27" i="108"/>
  <c r="D26" i="108"/>
  <c r="D32" i="108" s="1"/>
  <c r="M18" i="108"/>
  <c r="L18" i="108"/>
  <c r="K58" i="21" s="1"/>
  <c r="J18" i="108"/>
  <c r="M17" i="108"/>
  <c r="L17" i="108"/>
  <c r="K57" i="21" s="1"/>
  <c r="J17" i="108"/>
  <c r="M16" i="108"/>
  <c r="L16" i="108"/>
  <c r="K56" i="21" s="1"/>
  <c r="J16" i="108"/>
  <c r="M15" i="108"/>
  <c r="L15" i="108"/>
  <c r="K55" i="21" s="1"/>
  <c r="J15" i="108"/>
  <c r="M14" i="108"/>
  <c r="L14" i="108"/>
  <c r="K54" i="21" s="1"/>
  <c r="J14" i="108"/>
  <c r="M13" i="108"/>
  <c r="L13" i="108"/>
  <c r="K53" i="21" s="1"/>
  <c r="J13" i="108"/>
  <c r="M12" i="108"/>
  <c r="L12" i="108"/>
  <c r="K52" i="21" s="1"/>
  <c r="J12" i="108"/>
  <c r="M11" i="108"/>
  <c r="L11" i="108"/>
  <c r="K51" i="21" s="1"/>
  <c r="J11" i="108"/>
  <c r="M10" i="108"/>
  <c r="L10" i="108"/>
  <c r="K50" i="21" s="1"/>
  <c r="J10" i="108"/>
  <c r="M9" i="108"/>
  <c r="L9" i="108"/>
  <c r="J9" i="108"/>
  <c r="C30" i="108"/>
  <c r="H5" i="108"/>
  <c r="B5" i="108"/>
  <c r="F53" i="107"/>
  <c r="F52" i="107"/>
  <c r="F51" i="107"/>
  <c r="F50" i="107"/>
  <c r="F49" i="107"/>
  <c r="F48" i="107"/>
  <c r="F47" i="107"/>
  <c r="F46" i="107"/>
  <c r="F45" i="107"/>
  <c r="F44" i="107"/>
  <c r="F43" i="107"/>
  <c r="F42" i="107"/>
  <c r="C30" i="107"/>
  <c r="K19" i="107"/>
  <c r="C29" i="107"/>
  <c r="C28" i="107"/>
  <c r="C27" i="107"/>
  <c r="D26" i="107"/>
  <c r="D32" i="107" s="1"/>
  <c r="M18" i="107"/>
  <c r="L18" i="107"/>
  <c r="J58" i="21" s="1"/>
  <c r="J18" i="107"/>
  <c r="M17" i="107"/>
  <c r="L17" i="107"/>
  <c r="J57" i="21" s="1"/>
  <c r="J17" i="107"/>
  <c r="M16" i="107"/>
  <c r="L16" i="107"/>
  <c r="J56" i="21" s="1"/>
  <c r="J16" i="107"/>
  <c r="M15" i="107"/>
  <c r="L15" i="107"/>
  <c r="J55" i="21" s="1"/>
  <c r="J15" i="107"/>
  <c r="M14" i="107"/>
  <c r="L14" i="107"/>
  <c r="J54" i="21" s="1"/>
  <c r="J14" i="107"/>
  <c r="M13" i="107"/>
  <c r="L13" i="107"/>
  <c r="J53" i="21" s="1"/>
  <c r="J13" i="107"/>
  <c r="M12" i="107"/>
  <c r="L12" i="107"/>
  <c r="J52" i="21" s="1"/>
  <c r="J12" i="107"/>
  <c r="M11" i="107"/>
  <c r="L11" i="107"/>
  <c r="J51" i="21" s="1"/>
  <c r="J11" i="107"/>
  <c r="M10" i="107"/>
  <c r="L10" i="107"/>
  <c r="J50" i="21" s="1"/>
  <c r="J10" i="107"/>
  <c r="M9" i="107"/>
  <c r="L9" i="107"/>
  <c r="J9" i="107"/>
  <c r="H5" i="107"/>
  <c r="F53" i="106"/>
  <c r="F52" i="106"/>
  <c r="F51" i="106"/>
  <c r="F50" i="106"/>
  <c r="F49" i="106"/>
  <c r="F48" i="106"/>
  <c r="F47" i="106"/>
  <c r="F46" i="106"/>
  <c r="F45" i="106"/>
  <c r="F44" i="106"/>
  <c r="F43" i="106"/>
  <c r="F42" i="106"/>
  <c r="K19" i="106"/>
  <c r="C29" i="106"/>
  <c r="C28" i="106"/>
  <c r="C27" i="106"/>
  <c r="D26" i="106"/>
  <c r="D32" i="106" s="1"/>
  <c r="M18" i="106"/>
  <c r="L18" i="106"/>
  <c r="I58" i="21" s="1"/>
  <c r="J18" i="106"/>
  <c r="M17" i="106"/>
  <c r="L17" i="106"/>
  <c r="I57" i="21" s="1"/>
  <c r="J17" i="106"/>
  <c r="M16" i="106"/>
  <c r="L16" i="106"/>
  <c r="I56" i="21" s="1"/>
  <c r="J16" i="106"/>
  <c r="M15" i="106"/>
  <c r="L15" i="106"/>
  <c r="I55" i="21" s="1"/>
  <c r="J15" i="106"/>
  <c r="M14" i="106"/>
  <c r="L14" i="106"/>
  <c r="I54" i="21" s="1"/>
  <c r="J14" i="106"/>
  <c r="M13" i="106"/>
  <c r="L13" i="106"/>
  <c r="I53" i="21" s="1"/>
  <c r="J13" i="106"/>
  <c r="M12" i="106"/>
  <c r="L12" i="106"/>
  <c r="I52" i="21" s="1"/>
  <c r="J12" i="106"/>
  <c r="M11" i="106"/>
  <c r="L11" i="106"/>
  <c r="I51" i="21" s="1"/>
  <c r="J11" i="106"/>
  <c r="M10" i="106"/>
  <c r="L10" i="106"/>
  <c r="I50" i="21" s="1"/>
  <c r="J10" i="106"/>
  <c r="M9" i="106"/>
  <c r="L9" i="106"/>
  <c r="J9" i="106"/>
  <c r="F53" i="105"/>
  <c r="F52" i="105"/>
  <c r="F51" i="105"/>
  <c r="F50" i="105"/>
  <c r="F49" i="105"/>
  <c r="F48" i="105"/>
  <c r="F47" i="105"/>
  <c r="F46" i="105"/>
  <c r="F45" i="105"/>
  <c r="F44" i="105"/>
  <c r="F43" i="105"/>
  <c r="F42" i="105"/>
  <c r="K19" i="105"/>
  <c r="C29" i="105"/>
  <c r="C28" i="105"/>
  <c r="C27" i="105"/>
  <c r="D26" i="105"/>
  <c r="D32" i="105" s="1"/>
  <c r="M18" i="105"/>
  <c r="L18" i="105"/>
  <c r="H58" i="21" s="1"/>
  <c r="J18" i="105"/>
  <c r="M17" i="105"/>
  <c r="L17" i="105"/>
  <c r="H57" i="21" s="1"/>
  <c r="J17" i="105"/>
  <c r="M16" i="105"/>
  <c r="L16" i="105"/>
  <c r="H56" i="21" s="1"/>
  <c r="J16" i="105"/>
  <c r="M15" i="105"/>
  <c r="L15" i="105"/>
  <c r="H55" i="21" s="1"/>
  <c r="J15" i="105"/>
  <c r="M14" i="105"/>
  <c r="L14" i="105"/>
  <c r="H54" i="21" s="1"/>
  <c r="J14" i="105"/>
  <c r="M13" i="105"/>
  <c r="L13" i="105"/>
  <c r="H53" i="21" s="1"/>
  <c r="J13" i="105"/>
  <c r="M12" i="105"/>
  <c r="L12" i="105"/>
  <c r="H52" i="21" s="1"/>
  <c r="J12" i="105"/>
  <c r="M11" i="105"/>
  <c r="L11" i="105"/>
  <c r="H51" i="21" s="1"/>
  <c r="J11" i="105"/>
  <c r="M10" i="105"/>
  <c r="L10" i="105"/>
  <c r="H50" i="21" s="1"/>
  <c r="J10" i="105"/>
  <c r="M9" i="105"/>
  <c r="L9" i="105"/>
  <c r="J9" i="105"/>
  <c r="F53" i="104"/>
  <c r="F52" i="104"/>
  <c r="F51" i="104"/>
  <c r="F50" i="104"/>
  <c r="F49" i="104"/>
  <c r="F48" i="104"/>
  <c r="F47" i="104"/>
  <c r="F46" i="104"/>
  <c r="F45" i="104"/>
  <c r="F44" i="104"/>
  <c r="F43" i="104"/>
  <c r="F42" i="104"/>
  <c r="C30" i="104"/>
  <c r="K19" i="104"/>
  <c r="C29" i="104"/>
  <c r="C28" i="104"/>
  <c r="C27" i="104"/>
  <c r="D26" i="104"/>
  <c r="D32" i="104" s="1"/>
  <c r="M18" i="104"/>
  <c r="L18" i="104"/>
  <c r="G58" i="21" s="1"/>
  <c r="J18" i="104"/>
  <c r="M17" i="104"/>
  <c r="L17" i="104"/>
  <c r="G57" i="21" s="1"/>
  <c r="J17" i="104"/>
  <c r="M16" i="104"/>
  <c r="L16" i="104"/>
  <c r="G56" i="21" s="1"/>
  <c r="J16" i="104"/>
  <c r="M15" i="104"/>
  <c r="L15" i="104"/>
  <c r="G55" i="21" s="1"/>
  <c r="J15" i="104"/>
  <c r="M14" i="104"/>
  <c r="L14" i="104"/>
  <c r="G54" i="21" s="1"/>
  <c r="J14" i="104"/>
  <c r="M13" i="104"/>
  <c r="L13" i="104"/>
  <c r="G53" i="21" s="1"/>
  <c r="J13" i="104"/>
  <c r="M12" i="104"/>
  <c r="L12" i="104"/>
  <c r="G52" i="21" s="1"/>
  <c r="J12" i="104"/>
  <c r="M11" i="104"/>
  <c r="L11" i="104"/>
  <c r="G51" i="21" s="1"/>
  <c r="J11" i="104"/>
  <c r="M10" i="104"/>
  <c r="L10" i="104"/>
  <c r="G50" i="21" s="1"/>
  <c r="J10" i="104"/>
  <c r="M9" i="104"/>
  <c r="L9" i="104"/>
  <c r="J9" i="104"/>
  <c r="H5" i="104"/>
  <c r="D5" i="104"/>
  <c r="B5" i="104"/>
  <c r="F53" i="103"/>
  <c r="F52" i="103"/>
  <c r="F51" i="103"/>
  <c r="F50" i="103"/>
  <c r="F49" i="103"/>
  <c r="F48" i="103"/>
  <c r="F47" i="103"/>
  <c r="F46" i="103"/>
  <c r="F45" i="103"/>
  <c r="F44" i="103"/>
  <c r="F43" i="103"/>
  <c r="F42" i="103"/>
  <c r="C30" i="103"/>
  <c r="K19" i="103"/>
  <c r="C29" i="103"/>
  <c r="C28" i="103"/>
  <c r="C27" i="103"/>
  <c r="D26" i="103"/>
  <c r="D32" i="103" s="1"/>
  <c r="M18" i="103"/>
  <c r="L18" i="103"/>
  <c r="F58" i="21" s="1"/>
  <c r="J18" i="103"/>
  <c r="M17" i="103"/>
  <c r="L17" i="103"/>
  <c r="F57" i="21" s="1"/>
  <c r="J17" i="103"/>
  <c r="M16" i="103"/>
  <c r="L16" i="103"/>
  <c r="F56" i="21" s="1"/>
  <c r="J16" i="103"/>
  <c r="M15" i="103"/>
  <c r="L15" i="103"/>
  <c r="F55" i="21" s="1"/>
  <c r="J15" i="103"/>
  <c r="M14" i="103"/>
  <c r="L14" i="103"/>
  <c r="F54" i="21" s="1"/>
  <c r="J14" i="103"/>
  <c r="M13" i="103"/>
  <c r="L13" i="103"/>
  <c r="F53" i="21" s="1"/>
  <c r="J13" i="103"/>
  <c r="M12" i="103"/>
  <c r="L12" i="103"/>
  <c r="F52" i="21" s="1"/>
  <c r="J12" i="103"/>
  <c r="M11" i="103"/>
  <c r="L11" i="103"/>
  <c r="F51" i="21" s="1"/>
  <c r="J11" i="103"/>
  <c r="M10" i="103"/>
  <c r="L10" i="103"/>
  <c r="F50" i="21" s="1"/>
  <c r="J10" i="103"/>
  <c r="M9" i="103"/>
  <c r="L9" i="103"/>
  <c r="F49" i="21" s="1"/>
  <c r="J9" i="103"/>
  <c r="F53" i="102"/>
  <c r="F52" i="102"/>
  <c r="F51" i="102"/>
  <c r="F50" i="102"/>
  <c r="F49" i="102"/>
  <c r="F48" i="102"/>
  <c r="F47" i="102"/>
  <c r="F46" i="102"/>
  <c r="F45" i="102"/>
  <c r="F44" i="102"/>
  <c r="F43" i="102"/>
  <c r="F42" i="102"/>
  <c r="K19" i="102"/>
  <c r="C29" i="102"/>
  <c r="F5" i="102"/>
  <c r="E25" i="21"/>
  <c r="D26" i="102"/>
  <c r="D32" i="102" s="1"/>
  <c r="M18" i="102"/>
  <c r="L18" i="102"/>
  <c r="E58" i="21" s="1"/>
  <c r="J18" i="102"/>
  <c r="M17" i="102"/>
  <c r="L17" i="102"/>
  <c r="E57" i="21" s="1"/>
  <c r="J17" i="102"/>
  <c r="M16" i="102"/>
  <c r="L16" i="102"/>
  <c r="E56" i="21" s="1"/>
  <c r="J16" i="102"/>
  <c r="M15" i="102"/>
  <c r="L15" i="102"/>
  <c r="E55" i="21" s="1"/>
  <c r="J15" i="102"/>
  <c r="M14" i="102"/>
  <c r="L14" i="102"/>
  <c r="E54" i="21" s="1"/>
  <c r="J14" i="102"/>
  <c r="M13" i="102"/>
  <c r="L13" i="102"/>
  <c r="E53" i="21" s="1"/>
  <c r="J13" i="102"/>
  <c r="M12" i="102"/>
  <c r="L12" i="102"/>
  <c r="E52" i="21" s="1"/>
  <c r="J12" i="102"/>
  <c r="M11" i="102"/>
  <c r="L11" i="102"/>
  <c r="E51" i="21" s="1"/>
  <c r="J11" i="102"/>
  <c r="M10" i="102"/>
  <c r="L10" i="102"/>
  <c r="E50" i="21" s="1"/>
  <c r="J10" i="102"/>
  <c r="M9" i="102"/>
  <c r="L9" i="102"/>
  <c r="J9" i="102"/>
  <c r="D5" i="102"/>
  <c r="F53" i="113"/>
  <c r="F52" i="113"/>
  <c r="F51" i="113"/>
  <c r="F50" i="113"/>
  <c r="F49" i="113"/>
  <c r="F48" i="113"/>
  <c r="F47" i="113"/>
  <c r="F46" i="113"/>
  <c r="F45" i="113"/>
  <c r="F44" i="113"/>
  <c r="F43" i="113"/>
  <c r="F42" i="113"/>
  <c r="K19" i="113"/>
  <c r="C29" i="113"/>
  <c r="C28" i="113"/>
  <c r="C27" i="113"/>
  <c r="D26" i="113"/>
  <c r="D32" i="113" s="1"/>
  <c r="C30" i="113"/>
  <c r="B5" i="113"/>
  <c r="M10" i="101"/>
  <c r="M11" i="101"/>
  <c r="M12" i="101"/>
  <c r="M13" i="101"/>
  <c r="M14" i="101"/>
  <c r="M15" i="101"/>
  <c r="M16" i="101"/>
  <c r="M17" i="101"/>
  <c r="M18" i="101"/>
  <c r="M9" i="101"/>
  <c r="K19" i="101"/>
  <c r="L10" i="101"/>
  <c r="L11" i="101"/>
  <c r="L12" i="101"/>
  <c r="L13" i="101"/>
  <c r="L14" i="101"/>
  <c r="L15" i="101"/>
  <c r="L16" i="101"/>
  <c r="L17" i="101"/>
  <c r="L18" i="101"/>
  <c r="L9" i="101"/>
  <c r="D46" i="21"/>
  <c r="D45" i="21"/>
  <c r="D44" i="21"/>
  <c r="D43" i="21"/>
  <c r="D42" i="21"/>
  <c r="D41" i="21"/>
  <c r="D40" i="21"/>
  <c r="D39" i="21"/>
  <c r="D38" i="21"/>
  <c r="D37" i="21"/>
  <c r="D35" i="21"/>
  <c r="D34" i="21"/>
  <c r="D33" i="21"/>
  <c r="D32" i="21"/>
  <c r="D31" i="21"/>
  <c r="D30" i="21"/>
  <c r="D29" i="21"/>
  <c r="D28" i="21"/>
  <c r="D27" i="21"/>
  <c r="D26" i="21"/>
  <c r="D24" i="21"/>
  <c r="D23" i="21"/>
  <c r="D22" i="21"/>
  <c r="D21" i="21"/>
  <c r="D20" i="21"/>
  <c r="D19" i="21"/>
  <c r="D18" i="21"/>
  <c r="D17" i="21"/>
  <c r="D16" i="21"/>
  <c r="D15" i="21"/>
  <c r="D13" i="21"/>
  <c r="D12" i="21"/>
  <c r="D11" i="21"/>
  <c r="D10" i="21"/>
  <c r="D9" i="21"/>
  <c r="D8" i="21"/>
  <c r="D7" i="21"/>
  <c r="D6" i="21"/>
  <c r="D5" i="21"/>
  <c r="D4" i="21"/>
  <c r="J18" i="101"/>
  <c r="J17" i="101"/>
  <c r="J16" i="101"/>
  <c r="J15" i="101"/>
  <c r="J14" i="101"/>
  <c r="J13" i="101"/>
  <c r="J12" i="101"/>
  <c r="J11" i="101"/>
  <c r="J10" i="101"/>
  <c r="J9" i="101"/>
  <c r="I19" i="101"/>
  <c r="C29" i="101" s="1"/>
  <c r="G19" i="101"/>
  <c r="C28" i="101" s="1"/>
  <c r="E19" i="101"/>
  <c r="C27" i="101" s="1"/>
  <c r="C19" i="101"/>
  <c r="D26" i="101" s="1"/>
  <c r="D32" i="101" s="1"/>
  <c r="N15" i="104" l="1"/>
  <c r="N11" i="103"/>
  <c r="N16" i="111"/>
  <c r="N18" i="111"/>
  <c r="N18" i="110"/>
  <c r="N17" i="110"/>
  <c r="N17" i="109"/>
  <c r="N17" i="108"/>
  <c r="N18" i="107"/>
  <c r="N17" i="106"/>
  <c r="N16" i="105"/>
  <c r="N17" i="105"/>
  <c r="N12" i="105"/>
  <c r="N16" i="103"/>
  <c r="N15" i="102"/>
  <c r="D5" i="112"/>
  <c r="L5" i="112" s="1"/>
  <c r="O36" i="21"/>
  <c r="O14" i="21"/>
  <c r="H5" i="111"/>
  <c r="N36" i="21"/>
  <c r="B5" i="111"/>
  <c r="D5" i="111"/>
  <c r="N25" i="21"/>
  <c r="M25" i="21"/>
  <c r="M36" i="21"/>
  <c r="B5" i="110"/>
  <c r="L5" i="110" s="1"/>
  <c r="D5" i="109"/>
  <c r="L36" i="21"/>
  <c r="L14" i="21"/>
  <c r="K36" i="21"/>
  <c r="K14" i="21"/>
  <c r="D5" i="108"/>
  <c r="L5" i="108" s="1"/>
  <c r="K25" i="21"/>
  <c r="F5" i="108"/>
  <c r="J25" i="21"/>
  <c r="B5" i="107"/>
  <c r="J36" i="21"/>
  <c r="D5" i="107"/>
  <c r="F5" i="107"/>
  <c r="J14" i="21"/>
  <c r="D5" i="106"/>
  <c r="F5" i="106"/>
  <c r="H5" i="106"/>
  <c r="I36" i="21"/>
  <c r="I14" i="21"/>
  <c r="B5" i="106"/>
  <c r="I25" i="21"/>
  <c r="B5" i="105"/>
  <c r="D5" i="105"/>
  <c r="H14" i="21"/>
  <c r="F5" i="105"/>
  <c r="H5" i="105"/>
  <c r="H25" i="21"/>
  <c r="H36" i="21"/>
  <c r="G25" i="21"/>
  <c r="F5" i="104"/>
  <c r="L5" i="104" s="1"/>
  <c r="G36" i="21"/>
  <c r="G14" i="21"/>
  <c r="F36" i="21"/>
  <c r="B5" i="103"/>
  <c r="D5" i="103"/>
  <c r="F14" i="21"/>
  <c r="F5" i="103"/>
  <c r="H5" i="103"/>
  <c r="F25" i="21"/>
  <c r="C27" i="102"/>
  <c r="B5" i="102"/>
  <c r="E36" i="21"/>
  <c r="H5" i="102"/>
  <c r="L5" i="102" s="1"/>
  <c r="I47" i="21"/>
  <c r="D14" i="21"/>
  <c r="J47" i="21"/>
  <c r="D25" i="21"/>
  <c r="K47" i="21"/>
  <c r="D36" i="21"/>
  <c r="L47" i="21"/>
  <c r="E47" i="21"/>
  <c r="M47" i="21"/>
  <c r="F47" i="21"/>
  <c r="N47" i="21"/>
  <c r="G47" i="21"/>
  <c r="O47" i="21"/>
  <c r="H47" i="21"/>
  <c r="N12" i="102"/>
  <c r="N12" i="104"/>
  <c r="N9" i="105"/>
  <c r="N12" i="106"/>
  <c r="N15" i="107"/>
  <c r="N12" i="108"/>
  <c r="N14" i="109"/>
  <c r="L19" i="110"/>
  <c r="C31" i="110" s="1"/>
  <c r="C32" i="110" s="1"/>
  <c r="B22" i="110" s="1"/>
  <c r="N10" i="110"/>
  <c r="N11" i="102"/>
  <c r="N15" i="103"/>
  <c r="N11" i="104"/>
  <c r="N11" i="106"/>
  <c r="N14" i="107"/>
  <c r="N11" i="108"/>
  <c r="N15" i="112"/>
  <c r="N9" i="104"/>
  <c r="N14" i="105"/>
  <c r="N9" i="106"/>
  <c r="N12" i="107"/>
  <c r="N9" i="108"/>
  <c r="N11" i="109"/>
  <c r="N15" i="110"/>
  <c r="L19" i="111"/>
  <c r="C31" i="111" s="1"/>
  <c r="N15" i="106"/>
  <c r="L19" i="107"/>
  <c r="C31" i="107" s="1"/>
  <c r="C32" i="107" s="1"/>
  <c r="B22" i="107" s="1"/>
  <c r="N10" i="107"/>
  <c r="N15" i="108"/>
  <c r="N9" i="109"/>
  <c r="N13" i="110"/>
  <c r="N11" i="112"/>
  <c r="L19" i="102"/>
  <c r="N18" i="102"/>
  <c r="N14" i="103"/>
  <c r="L19" i="104"/>
  <c r="N10" i="104"/>
  <c r="N18" i="104"/>
  <c r="N15" i="105"/>
  <c r="L19" i="106"/>
  <c r="N10" i="106"/>
  <c r="N18" i="106"/>
  <c r="N13" i="107"/>
  <c r="L19" i="108"/>
  <c r="N10" i="108"/>
  <c r="N18" i="108"/>
  <c r="N12" i="109"/>
  <c r="N16" i="110"/>
  <c r="N11" i="111"/>
  <c r="N14" i="112"/>
  <c r="N17" i="102"/>
  <c r="N17" i="104"/>
  <c r="N10" i="111"/>
  <c r="N13" i="112"/>
  <c r="J49" i="21"/>
  <c r="N49" i="21"/>
  <c r="N10" i="102"/>
  <c r="M19" i="102"/>
  <c r="N13" i="103"/>
  <c r="N16" i="102"/>
  <c r="N12" i="103"/>
  <c r="N16" i="104"/>
  <c r="N13" i="105"/>
  <c r="N16" i="106"/>
  <c r="N11" i="107"/>
  <c r="N16" i="108"/>
  <c r="L19" i="109"/>
  <c r="N10" i="109"/>
  <c r="N18" i="109"/>
  <c r="N14" i="110"/>
  <c r="M19" i="111"/>
  <c r="N17" i="111"/>
  <c r="N12" i="112"/>
  <c r="E49" i="21"/>
  <c r="I49" i="21"/>
  <c r="M49" i="21"/>
  <c r="L19" i="103"/>
  <c r="N18" i="103"/>
  <c r="N14" i="104"/>
  <c r="N11" i="105"/>
  <c r="N14" i="106"/>
  <c r="N9" i="107"/>
  <c r="N17" i="107"/>
  <c r="N14" i="108"/>
  <c r="N16" i="109"/>
  <c r="N12" i="110"/>
  <c r="N15" i="111"/>
  <c r="L19" i="112"/>
  <c r="N10" i="112"/>
  <c r="N18" i="112"/>
  <c r="N14" i="102"/>
  <c r="N10" i="103"/>
  <c r="N13" i="102"/>
  <c r="N9" i="103"/>
  <c r="N17" i="103"/>
  <c r="N13" i="104"/>
  <c r="L19" i="105"/>
  <c r="N10" i="105"/>
  <c r="N18" i="105"/>
  <c r="N13" i="106"/>
  <c r="N16" i="107"/>
  <c r="N13" i="108"/>
  <c r="N15" i="109"/>
  <c r="N11" i="110"/>
  <c r="N14" i="111"/>
  <c r="N9" i="112"/>
  <c r="N17" i="112"/>
  <c r="H49" i="21"/>
  <c r="L49" i="21"/>
  <c r="N13" i="111"/>
  <c r="N16" i="112"/>
  <c r="N13" i="109"/>
  <c r="N9" i="110"/>
  <c r="N12" i="111"/>
  <c r="G49" i="21"/>
  <c r="K49" i="21"/>
  <c r="O49" i="21"/>
  <c r="N13" i="113"/>
  <c r="N17" i="113"/>
  <c r="N12" i="113"/>
  <c r="N16" i="113"/>
  <c r="L19" i="113"/>
  <c r="C31" i="113" s="1"/>
  <c r="C32" i="113" s="1"/>
  <c r="B22" i="113" s="1"/>
  <c r="N14" i="113"/>
  <c r="N18" i="113"/>
  <c r="N15" i="113"/>
  <c r="N9" i="113"/>
  <c r="N11" i="113"/>
  <c r="N10" i="113"/>
  <c r="F5" i="113"/>
  <c r="H5" i="113"/>
  <c r="L5" i="109"/>
  <c r="C30" i="112"/>
  <c r="L5" i="105"/>
  <c r="M19" i="112"/>
  <c r="N9" i="111"/>
  <c r="M19" i="110"/>
  <c r="M19" i="109"/>
  <c r="D26" i="109"/>
  <c r="D32" i="109" s="1"/>
  <c r="M19" i="108"/>
  <c r="M19" i="107"/>
  <c r="M19" i="106"/>
  <c r="M19" i="105"/>
  <c r="M19" i="104"/>
  <c r="M19" i="103"/>
  <c r="N9" i="102"/>
  <c r="C28" i="102"/>
  <c r="M19" i="113"/>
  <c r="N15" i="101"/>
  <c r="L19" i="101"/>
  <c r="D59" i="21" s="1"/>
  <c r="N14" i="101"/>
  <c r="N13" i="101"/>
  <c r="N17" i="101"/>
  <c r="N12" i="101"/>
  <c r="N11" i="101"/>
  <c r="N18" i="101"/>
  <c r="N10" i="101"/>
  <c r="N9" i="101"/>
  <c r="N16" i="101"/>
  <c r="M19" i="101"/>
  <c r="B5" i="101"/>
  <c r="D5" i="101"/>
  <c r="H5" i="101"/>
  <c r="F5" i="101"/>
  <c r="D50" i="21"/>
  <c r="D51" i="21"/>
  <c r="D57" i="21"/>
  <c r="D55" i="21"/>
  <c r="D54" i="21"/>
  <c r="D49" i="21"/>
  <c r="D53" i="21"/>
  <c r="D52" i="21"/>
  <c r="D56" i="21"/>
  <c r="L5" i="111" l="1"/>
  <c r="L5" i="107"/>
  <c r="L5" i="106"/>
  <c r="L5" i="113"/>
  <c r="N59" i="21"/>
  <c r="N19" i="108"/>
  <c r="J59" i="21"/>
  <c r="J60" i="21" s="1"/>
  <c r="J61" i="21" s="1"/>
  <c r="N19" i="106"/>
  <c r="N19" i="104"/>
  <c r="N19" i="103"/>
  <c r="N19" i="102"/>
  <c r="L5" i="103"/>
  <c r="N19" i="111"/>
  <c r="M59" i="21"/>
  <c r="N19" i="107"/>
  <c r="N19" i="112"/>
  <c r="N19" i="110"/>
  <c r="N19" i="105"/>
  <c r="N19" i="109"/>
  <c r="C31" i="106"/>
  <c r="C32" i="106" s="1"/>
  <c r="B22" i="106" s="1"/>
  <c r="I59" i="21"/>
  <c r="I60" i="21" s="1"/>
  <c r="C31" i="103"/>
  <c r="C32" i="103" s="1"/>
  <c r="B22" i="103" s="1"/>
  <c r="F59" i="21"/>
  <c r="F60" i="21" s="1"/>
  <c r="F61" i="21" s="1"/>
  <c r="C31" i="108"/>
  <c r="C32" i="108" s="1"/>
  <c r="B22" i="108" s="1"/>
  <c r="K59" i="21"/>
  <c r="K60" i="21" s="1"/>
  <c r="C31" i="104"/>
  <c r="C32" i="104" s="1"/>
  <c r="B22" i="104" s="1"/>
  <c r="G59" i="21"/>
  <c r="C31" i="105"/>
  <c r="C32" i="105" s="1"/>
  <c r="B22" i="105" s="1"/>
  <c r="H59" i="21"/>
  <c r="H60" i="21" s="1"/>
  <c r="C31" i="109"/>
  <c r="C32" i="109" s="1"/>
  <c r="B22" i="109" s="1"/>
  <c r="L59" i="21"/>
  <c r="C31" i="112"/>
  <c r="C32" i="112" s="1"/>
  <c r="B22" i="112" s="1"/>
  <c r="O59" i="21"/>
  <c r="C31" i="102"/>
  <c r="C32" i="102" s="1"/>
  <c r="B22" i="102" s="1"/>
  <c r="E59" i="21"/>
  <c r="N19" i="113"/>
  <c r="N19" i="101"/>
  <c r="D58" i="21"/>
  <c r="C31" i="101"/>
  <c r="L60" i="21" l="1"/>
  <c r="L61" i="21" s="1"/>
  <c r="M60" i="21"/>
  <c r="M61" i="21" s="1"/>
  <c r="I61" i="21"/>
  <c r="N60" i="21"/>
  <c r="N61" i="21" s="1"/>
  <c r="E60" i="21"/>
  <c r="E61" i="21" s="1"/>
  <c r="G60" i="21"/>
  <c r="G61" i="21" s="1"/>
  <c r="O60" i="21"/>
  <c r="O61" i="21" s="1"/>
  <c r="K61" i="21"/>
  <c r="H61" i="21"/>
  <c r="C30" i="111" l="1"/>
  <c r="C32" i="111" s="1"/>
  <c r="B22" i="111" s="1"/>
  <c r="J5" i="101"/>
  <c r="C30" i="101" l="1"/>
  <c r="C32" i="101" s="1"/>
  <c r="B22" i="101" s="1"/>
  <c r="L5" i="101"/>
  <c r="D48" i="21"/>
  <c r="P48" i="21" s="1"/>
  <c r="P4" i="21" l="1"/>
  <c r="P46" i="21" l="1"/>
  <c r="P40" i="21"/>
  <c r="P21" i="21"/>
  <c r="D47" i="21" l="1"/>
  <c r="D60" i="21" s="1"/>
  <c r="C50" i="21"/>
  <c r="C51" i="21"/>
  <c r="C52" i="21"/>
  <c r="C53" i="21"/>
  <c r="C54" i="21"/>
  <c r="C55" i="21"/>
  <c r="C56" i="21"/>
  <c r="C57" i="21"/>
  <c r="C58" i="21"/>
  <c r="C49" i="21"/>
  <c r="C38" i="21"/>
  <c r="C39" i="21"/>
  <c r="C40" i="21"/>
  <c r="C41" i="21"/>
  <c r="C42" i="21"/>
  <c r="C43" i="21"/>
  <c r="C44" i="21"/>
  <c r="C45" i="21"/>
  <c r="C46" i="21"/>
  <c r="C37" i="21"/>
  <c r="C27" i="21"/>
  <c r="C28" i="21"/>
  <c r="C29" i="21"/>
  <c r="C30" i="21"/>
  <c r="C31" i="21"/>
  <c r="C32" i="21"/>
  <c r="C33" i="21"/>
  <c r="C34" i="21"/>
  <c r="C35" i="21"/>
  <c r="C26" i="21"/>
  <c r="D61" i="21" l="1"/>
  <c r="P35" i="21"/>
  <c r="P34" i="21"/>
  <c r="P33" i="21"/>
  <c r="P32" i="21"/>
  <c r="P31" i="21"/>
  <c r="P30" i="21"/>
  <c r="P29" i="21"/>
  <c r="P28" i="21"/>
  <c r="P27" i="21"/>
  <c r="P26" i="21" l="1"/>
  <c r="P36" i="21" s="1"/>
  <c r="C16" i="21" l="1"/>
  <c r="C17" i="21"/>
  <c r="C18" i="21"/>
  <c r="C19" i="21"/>
  <c r="C20" i="21"/>
  <c r="C21" i="21"/>
  <c r="C22" i="21"/>
  <c r="C23" i="21"/>
  <c r="C24" i="21"/>
  <c r="C15" i="21"/>
  <c r="P18" i="21" l="1"/>
  <c r="P19" i="21"/>
  <c r="P17" i="21"/>
  <c r="P23" i="21"/>
  <c r="P15" i="21"/>
  <c r="P24" i="21"/>
  <c r="P16" i="21"/>
  <c r="P20" i="21"/>
  <c r="P22" i="21"/>
  <c r="P25" i="21" l="1"/>
  <c r="C6" i="21"/>
  <c r="C7" i="21"/>
  <c r="P7" i="21" l="1"/>
  <c r="P6" i="21"/>
  <c r="P8" i="21" l="1"/>
  <c r="P9" i="21"/>
  <c r="P10" i="21"/>
  <c r="P11" i="21"/>
  <c r="P12" i="21"/>
  <c r="P13" i="21"/>
  <c r="P5" i="21"/>
  <c r="P14" i="21" l="1"/>
  <c r="P37" i="21"/>
  <c r="C8" i="21" l="1"/>
  <c r="C9" i="21"/>
  <c r="C10" i="21"/>
  <c r="C11" i="21"/>
  <c r="C12" i="21"/>
  <c r="C13" i="21"/>
  <c r="P50" i="21" l="1"/>
  <c r="P43" i="21"/>
  <c r="P49" i="21"/>
  <c r="P51" i="21"/>
  <c r="P42" i="21"/>
  <c r="P56" i="21"/>
  <c r="P44" i="21"/>
  <c r="P45" i="21"/>
  <c r="P39" i="21"/>
  <c r="P52" i="21"/>
  <c r="P53" i="21"/>
  <c r="P41" i="21"/>
  <c r="P54" i="21"/>
  <c r="P57" i="21"/>
  <c r="P58" i="21"/>
  <c r="P38" i="21"/>
  <c r="P55" i="21"/>
  <c r="C5" i="21"/>
  <c r="C4" i="21"/>
  <c r="P59" i="21" l="1"/>
  <c r="P47" i="21"/>
  <c r="P60" i="21" l="1"/>
  <c r="P61" i="21" s="1"/>
</calcChain>
</file>

<file path=xl/sharedStrings.xml><?xml version="1.0" encoding="utf-8"?>
<sst xmlns="http://schemas.openxmlformats.org/spreadsheetml/2006/main" count="829" uniqueCount="123">
  <si>
    <t>列2</t>
  </si>
  <si>
    <t>列1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</si>
  <si>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</si>
  <si>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</si>
  <si>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</si>
  <si>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</si>
  <si>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</si>
  <si>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</si>
  <si>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</si>
  <si>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</si>
  <si>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</si>
  <si>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</si>
  <si>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</si>
  <si>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</si>
  <si>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Total</t>
    <phoneticPr fontId="1"/>
  </si>
  <si>
    <t>Income</t>
    <phoneticPr fontId="1"/>
  </si>
  <si>
    <t>Taxes</t>
    <phoneticPr fontId="1"/>
  </si>
  <si>
    <t>Savings</t>
    <phoneticPr fontId="1"/>
  </si>
  <si>
    <t>Fixed expenses</t>
    <phoneticPr fontId="1"/>
  </si>
  <si>
    <t>Variable expenses</t>
    <phoneticPr fontId="1"/>
  </si>
  <si>
    <t>Setting</t>
    <phoneticPr fontId="1"/>
  </si>
  <si>
    <t>Income　　　 ー</t>
    <phoneticPr fontId="1"/>
  </si>
  <si>
    <t>Taxes　　　　ー</t>
    <phoneticPr fontId="1"/>
  </si>
  <si>
    <t>Savings　　　　ー</t>
    <phoneticPr fontId="1"/>
  </si>
  <si>
    <t xml:space="preserve">  Fixed expenses　ー</t>
    <phoneticPr fontId="1"/>
  </si>
  <si>
    <t xml:space="preserve">  Special expenses　＝</t>
    <phoneticPr fontId="1"/>
  </si>
  <si>
    <t>Budget</t>
    <phoneticPr fontId="1"/>
  </si>
  <si>
    <t>Balance</t>
    <phoneticPr fontId="1"/>
  </si>
  <si>
    <t>Item</t>
    <phoneticPr fontId="1"/>
  </si>
  <si>
    <t>Amount</t>
    <phoneticPr fontId="1"/>
  </si>
  <si>
    <t>Difference</t>
    <phoneticPr fontId="1"/>
  </si>
  <si>
    <t>Special expenses</t>
    <phoneticPr fontId="1"/>
  </si>
  <si>
    <t>Taxes</t>
    <phoneticPr fontId="1"/>
  </si>
  <si>
    <t>Savings</t>
    <phoneticPr fontId="1"/>
  </si>
  <si>
    <t>Fixed expenses</t>
    <phoneticPr fontId="1"/>
  </si>
  <si>
    <t>Special expenses</t>
    <phoneticPr fontId="1"/>
  </si>
  <si>
    <t>Variable expenses</t>
    <phoneticPr fontId="1"/>
  </si>
  <si>
    <t>Total</t>
    <phoneticPr fontId="1"/>
  </si>
  <si>
    <t>Total</t>
  </si>
  <si>
    <t>Category</t>
  </si>
  <si>
    <t>Leisure</t>
  </si>
  <si>
    <t>Annual payment</t>
  </si>
  <si>
    <t>Events</t>
  </si>
  <si>
    <t>Name</t>
    <phoneticPr fontId="27"/>
  </si>
  <si>
    <t>Budget</t>
  </si>
  <si>
    <t>Amount</t>
  </si>
  <si>
    <t>January</t>
  </si>
  <si>
    <t>Trip</t>
  </si>
  <si>
    <t>Total</t>
    <phoneticPr fontId="27"/>
  </si>
  <si>
    <t>February</t>
  </si>
  <si>
    <t>March</t>
  </si>
  <si>
    <t>April</t>
    <phoneticPr fontId="27"/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</si>
  <si>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</si>
  <si>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</si>
  <si>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</si>
  <si>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</si>
  <si>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</si>
  <si>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</si>
  <si>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</si>
  <si>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</si>
  <si>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Special Expenses</t>
    <phoneticPr fontId="1"/>
  </si>
  <si>
    <t>Total Expenses</t>
    <phoneticPr fontId="1"/>
  </si>
  <si>
    <t>Income-Total Expenses</t>
    <phoneticPr fontId="1"/>
  </si>
  <si>
    <t>Annual sheet</t>
    <phoneticPr fontId="1"/>
  </si>
  <si>
    <t>Fixed Expensese</t>
    <phoneticPr fontId="1"/>
  </si>
  <si>
    <t>Tax</t>
    <phoneticPr fontId="1"/>
  </si>
  <si>
    <t>Fixed Expenses</t>
    <phoneticPr fontId="1"/>
  </si>
  <si>
    <t>Other Expenses</t>
    <phoneticPr fontId="1"/>
  </si>
  <si>
    <t>Paycheck</t>
    <phoneticPr fontId="1"/>
  </si>
  <si>
    <t>Individual income</t>
    <phoneticPr fontId="1"/>
  </si>
  <si>
    <t>Child</t>
    <phoneticPr fontId="1"/>
  </si>
  <si>
    <t>Housing costs</t>
    <phoneticPr fontId="1"/>
  </si>
  <si>
    <t>Grocery</t>
    <phoneticPr fontId="1"/>
  </si>
  <si>
    <t>Website income</t>
    <phoneticPr fontId="1"/>
  </si>
  <si>
    <t>Medicare tax</t>
    <phoneticPr fontId="1"/>
  </si>
  <si>
    <t>Stock Investment</t>
    <phoneticPr fontId="1"/>
  </si>
  <si>
    <t>Electric</t>
    <phoneticPr fontId="1"/>
  </si>
  <si>
    <t>Dining out</t>
    <phoneticPr fontId="1"/>
  </si>
  <si>
    <t>Local income tax</t>
    <phoneticPr fontId="1"/>
  </si>
  <si>
    <t>Hydro</t>
    <phoneticPr fontId="1"/>
  </si>
  <si>
    <t>Leisure</t>
    <phoneticPr fontId="1"/>
  </si>
  <si>
    <t>Gas</t>
    <phoneticPr fontId="1"/>
  </si>
  <si>
    <t>Clothing</t>
    <phoneticPr fontId="1"/>
  </si>
  <si>
    <t>Education</t>
    <phoneticPr fontId="1"/>
  </si>
  <si>
    <t>Beauty&amp;Helth</t>
    <phoneticPr fontId="1"/>
  </si>
  <si>
    <t>Insurance</t>
    <phoneticPr fontId="1"/>
  </si>
  <si>
    <t>Internet</t>
    <phoneticPr fontId="1"/>
  </si>
  <si>
    <t>Mobile phone</t>
    <phoneticPr fontId="1"/>
  </si>
  <si>
    <t>Fill in the contents of the items in the Settings.</t>
    <phoneticPr fontId="1"/>
  </si>
  <si>
    <t>The information you fill in will be reflected in the monthly input and balance sheet.</t>
    <phoneticPr fontId="1"/>
  </si>
  <si>
    <t>Classify special expense items.</t>
  </si>
  <si>
    <t>Identify the special expenses that occur in a year by month.</t>
    <phoneticPr fontId="1"/>
  </si>
  <si>
    <t>The total amount of special expenses will be reflected on the monthly sheet.</t>
    <phoneticPr fontId="1"/>
  </si>
  <si>
    <t>Annual Sheet</t>
    <phoneticPr fontId="1"/>
  </si>
  <si>
    <t>The monthly entries will be reflected in the annual income statement.</t>
  </si>
  <si>
    <t>Monthly Sheet</t>
    <phoneticPr fontId="1"/>
  </si>
  <si>
    <t>For more information, refer to</t>
    <phoneticPr fontId="1"/>
  </si>
  <si>
    <t>See sample sheet</t>
    <phoneticPr fontId="1"/>
  </si>
  <si>
    <t>Click on cell B4 and uncheck the blank cell or 0.</t>
    <phoneticPr fontId="1"/>
  </si>
  <si>
    <t>Date</t>
    <phoneticPr fontId="1"/>
  </si>
  <si>
    <t>Own amount</t>
    <phoneticPr fontId="1"/>
  </si>
  <si>
    <t>Note</t>
    <phoneticPr fontId="1"/>
  </si>
  <si>
    <t>Paycheck</t>
  </si>
  <si>
    <t>Website income</t>
  </si>
  <si>
    <t>Individual income</t>
  </si>
  <si>
    <t>Medicare tax</t>
  </si>
  <si>
    <t>Local income tax</t>
  </si>
  <si>
    <t>Child</t>
  </si>
  <si>
    <t>Stock Investment</t>
  </si>
  <si>
    <t>Housing costs</t>
  </si>
  <si>
    <t>Electric</t>
  </si>
  <si>
    <t>Hydro</t>
  </si>
  <si>
    <t>Gas</t>
  </si>
  <si>
    <t>Education</t>
  </si>
  <si>
    <t>Insurance</t>
  </si>
  <si>
    <t>Internet</t>
  </si>
  <si>
    <t>Mobile phone</t>
  </si>
  <si>
    <t>Grocery</t>
  </si>
  <si>
    <t>Dining out</t>
  </si>
  <si>
    <t>Clothing</t>
  </si>
  <si>
    <t>Beauty&amp;Helth</t>
  </si>
  <si>
    <t>Own amount</t>
  </si>
  <si>
    <t>https://ari-mama.com/eng/personal-kakeibo/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</si>
</sst>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26" formatCode="\$#,##0.00_);[Red]\(\$#,##0.00\)"/>
    <numFmt numFmtId="176" formatCode="&quot;¥&quot;#,##0_);\(&quot;¥&quot;#,##0\)"/>
    <numFmt numFmtId="177" formatCode="&quot;¥&quot;#,##0_);[Red]\(&quot;¥&quot;#,##0\)"/>
    <numFmt numFmtId="178" formatCode="#"/>
    <numFmt numFmtId="179" formatCode="[$¥-411]#,##0;[$¥-411]#,##0"/>
    <numFmt numFmtId="180" formatCode="[$$-409]#,##0.00;[$$-409]#,##0.00"/>
  </numFmts>
  <fonts count="6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26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2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2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0"/>
      <color theme="1" tint="0.34998626667073579"/>
      <name val="メイリオ"/>
      <family val="3"/>
      <charset val="128"/>
    </font>
    <font>
      <b/>
      <sz val="10"/>
      <color theme="1" tint="0.34998626667073579"/>
      <name val="メイリオ"/>
      <family val="3"/>
      <charset val="128"/>
    </font>
    <font>
      <sz val="10"/>
      <color theme="5"/>
      <name val="メイリオ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0"/>
      <color theme="5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color theme="0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20"/>
      <color theme="1" tint="0.249977111117893"/>
      <name val="メイリオ"/>
      <family val="3"/>
      <charset val="128"/>
    </font>
    <font>
      <b/>
      <sz val="11"/>
      <color theme="1" tint="0.34998626667073579"/>
      <name val="Yu Gothic UI Semibold"/>
      <family val="3"/>
      <charset val="128"/>
    </font>
    <font>
      <b/>
      <sz val="11"/>
      <color theme="0"/>
      <name val="Yu Gothic UI Semibold"/>
      <family val="3"/>
      <charset val="128"/>
    </font>
    <font>
      <b/>
      <sz val="11"/>
      <color theme="5"/>
      <name val="Yu Gothic UI Semibold"/>
      <family val="3"/>
      <charset val="128"/>
    </font>
    <font>
      <b/>
      <sz val="11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8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sz val="11"/>
      <color theme="0" tint="-0.249977111117893"/>
      <name val="游ゴシック"/>
      <family val="2"/>
      <scheme val="minor"/>
    </font>
    <font>
      <sz val="11"/>
      <color theme="1" tint="0.249977111117893"/>
      <name val="メイリオ"/>
      <family val="3"/>
      <charset val="128"/>
    </font>
    <font>
      <b/>
      <sz val="16"/>
      <color theme="2" tint="-0.499984740745262"/>
      <name val="メイリオ"/>
      <family val="3"/>
      <charset val="128"/>
    </font>
    <font>
      <b/>
      <sz val="16"/>
      <color theme="2" tint="-0.499984740745262"/>
      <name val="游ゴシック"/>
      <family val="2"/>
      <scheme val="minor"/>
    </font>
    <font>
      <sz val="10"/>
      <color theme="3" tint="0.59999389629810485"/>
      <name val="メイリオ"/>
      <family val="3"/>
      <charset val="128"/>
    </font>
    <font>
      <sz val="10"/>
      <color theme="4" tint="-0.249977111117893"/>
      <name val="メイリオ"/>
      <family val="3"/>
      <charset val="128"/>
    </font>
    <font>
      <b/>
      <sz val="11"/>
      <color theme="4" tint="-0.249977111117893"/>
      <name val="Yu Gothic UI Semibold"/>
      <family val="3"/>
      <charset val="128"/>
    </font>
    <font>
      <sz val="8"/>
      <color theme="1" tint="0.34998626667073579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18"/>
      <color theme="3"/>
      <name val="Meiryo"/>
      <family val="2"/>
      <charset val="128"/>
    </font>
    <font>
      <b/>
      <sz val="18"/>
      <color theme="1"/>
      <name val="Meiryo"/>
      <family val="2"/>
      <charset val="128"/>
    </font>
    <font>
      <b/>
      <sz val="14"/>
      <color theme="5"/>
      <name val="Meiryo"/>
      <family val="2"/>
      <charset val="128"/>
    </font>
    <font>
      <b/>
      <sz val="14"/>
      <color theme="1"/>
      <name val="Meiryo"/>
      <family val="2"/>
      <charset val="128"/>
    </font>
    <font>
      <b/>
      <sz val="14"/>
      <color theme="3"/>
      <name val="Meiryo"/>
      <family val="2"/>
      <charset val="128"/>
    </font>
    <font>
      <b/>
      <sz val="26"/>
      <color theme="1"/>
      <name val="Meiryo"/>
      <family val="2"/>
      <charset val="128"/>
    </font>
    <font>
      <b/>
      <sz val="12"/>
      <color theme="1"/>
      <name val="Meiryo"/>
      <family val="2"/>
      <charset val="128"/>
    </font>
    <font>
      <b/>
      <sz val="12"/>
      <color theme="5"/>
      <name val="Meiryo"/>
      <family val="2"/>
      <charset val="128"/>
    </font>
    <font>
      <b/>
      <sz val="20"/>
      <color theme="3"/>
      <name val="Meiryo"/>
      <family val="2"/>
      <charset val="128"/>
    </font>
    <font>
      <sz val="14"/>
      <color theme="1"/>
      <name val="Meiryo"/>
      <family val="2"/>
      <charset val="128"/>
    </font>
    <font>
      <sz val="14"/>
      <color theme="5"/>
      <name val="Meiryo"/>
      <family val="2"/>
      <charset val="128"/>
    </font>
    <font>
      <b/>
      <sz val="14"/>
      <name val="Meiryo"/>
      <family val="2"/>
      <charset val="128"/>
    </font>
    <font>
      <sz val="12"/>
      <color theme="5"/>
      <name val="Meiryo"/>
      <family val="2"/>
      <charset val="128"/>
    </font>
    <font>
      <sz val="10"/>
      <color theme="1"/>
      <name val="メイリオ"/>
      <family val="2"/>
      <charset val="128"/>
    </font>
    <font>
      <b/>
      <sz val="10"/>
      <color theme="3"/>
      <name val="Meiryo"/>
      <family val="2"/>
      <charset val="128"/>
    </font>
    <font>
      <b/>
      <sz val="10"/>
      <color theme="1"/>
      <name val="Meiryo"/>
      <family val="3"/>
      <charset val="128"/>
    </font>
    <font>
      <b/>
      <sz val="10"/>
      <color theme="5"/>
      <name val="Meiryo"/>
      <family val="3"/>
      <charset val="128"/>
    </font>
    <font>
      <b/>
      <sz val="10"/>
      <color theme="3"/>
      <name val="Meiryo"/>
      <family val="3"/>
      <charset val="128"/>
    </font>
    <font>
      <sz val="10"/>
      <color theme="1"/>
      <name val="Meiryo"/>
      <family val="3"/>
      <charset val="128"/>
    </font>
    <font>
      <sz val="10"/>
      <color theme="5"/>
      <name val="Meiryo"/>
      <family val="3"/>
      <charset val="128"/>
    </font>
    <font>
      <b/>
      <sz val="10"/>
      <name val="Meiryo"/>
      <family val="3"/>
      <charset val="128"/>
    </font>
    <font>
      <i/>
      <sz val="11"/>
      <color theme="1"/>
      <name val="游ゴシック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0B1CD"/>
        <bgColor indexed="64"/>
      </patternFill>
    </fill>
    <fill>
      <patternFill patternType="solid">
        <fgColor rgb="FFE8EBF1"/>
        <bgColor indexed="64"/>
      </patternFill>
    </fill>
    <fill>
      <patternFill patternType="solid">
        <fgColor rgb="FFFFF9E7"/>
        <bgColor indexed="64"/>
      </patternFill>
    </fill>
    <fill>
      <gradientFill degree="270">
        <stop position="0">
          <color rgb="FFC9D1E1"/>
        </stop>
        <stop position="1">
          <color rgb="FFDFD2E6"/>
        </stop>
      </gradientFill>
    </fill>
    <fill>
      <patternFill patternType="solid">
        <fgColor theme="0"/>
        <bgColor auto="1"/>
      </patternFill>
    </fill>
    <fill>
      <patternFill patternType="solid">
        <fgColor theme="7"/>
        <bgColor indexed="64"/>
      </patternFill>
    </fill>
  </fills>
  <borders count="117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0.3999450666829432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auto="1"/>
      </bottom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/>
      <top/>
      <bottom style="hair">
        <color auto="1"/>
      </bottom>
      <diagonal/>
    </border>
    <border>
      <left style="double">
        <color indexed="64"/>
      </left>
      <right style="double">
        <color auto="1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0.39994506668294322"/>
      </top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dashed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dashed">
        <color theme="9" tint="-0.24994659260841701"/>
      </bottom>
      <diagonal/>
    </border>
    <border>
      <left style="thin">
        <color theme="9" tint="-0.24994659260841701"/>
      </left>
      <right/>
      <top style="dashed">
        <color theme="9" tint="-0.24994659260841701"/>
      </top>
      <bottom style="dashed">
        <color theme="9" tint="-0.24994659260841701"/>
      </bottom>
      <diagonal/>
    </border>
    <border>
      <left/>
      <right style="thin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-0.24994659260841701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double">
        <color indexed="64"/>
      </right>
      <top style="double">
        <color auto="1"/>
      </top>
      <bottom/>
      <diagonal/>
    </border>
    <border>
      <left style="double">
        <color auto="1"/>
      </left>
      <right style="hair">
        <color theme="1" tint="0.34998626667073579"/>
      </right>
      <top style="double">
        <color auto="1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double">
        <color auto="1"/>
      </top>
      <bottom/>
      <diagonal/>
    </border>
    <border>
      <left style="hair">
        <color theme="1" tint="0.34998626667073579"/>
      </left>
      <right style="dashDotDot">
        <color theme="1" tint="0.34998626667073579"/>
      </right>
      <top style="double">
        <color auto="1"/>
      </top>
      <bottom/>
      <diagonal/>
    </border>
    <border>
      <left style="hair">
        <color theme="1" tint="0.34998626667073579"/>
      </left>
      <right style="dashDot">
        <color theme="1" tint="0.34998626667073579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tted">
        <color theme="1" tint="0.34998626667073579"/>
      </bottom>
      <diagonal/>
    </border>
    <border>
      <left style="double">
        <color auto="1"/>
      </left>
      <right style="double">
        <color auto="1"/>
      </right>
      <top style="hair">
        <color theme="1" tint="0.34998626667073579"/>
      </top>
      <bottom style="hair">
        <color theme="1" tint="0.34998626667073579"/>
      </bottom>
      <diagonal/>
    </border>
    <border>
      <left style="double">
        <color auto="1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double">
        <color auto="1"/>
      </right>
      <top style="dotted">
        <color theme="1" tint="0.34998626667073579"/>
      </top>
      <bottom style="dotted">
        <color theme="1" tint="0.34998626667073579"/>
      </bottom>
      <diagonal/>
    </border>
    <border>
      <left style="double">
        <color auto="1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dashDotDot">
        <color theme="1" tint="0.34998626667073579"/>
      </right>
      <top/>
      <bottom/>
      <diagonal/>
    </border>
    <border>
      <left style="hair">
        <color theme="1" tint="0.34998626667073579"/>
      </left>
      <right style="dashDot">
        <color theme="1" tint="0.34998626667073579"/>
      </right>
      <top/>
      <bottom/>
      <diagonal/>
    </border>
    <border>
      <left style="double">
        <color auto="1"/>
      </left>
      <right style="hair">
        <color auto="1"/>
      </right>
      <top style="dotted">
        <color theme="1" tint="0.34998626667073579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theme="1" tint="0.34998626667073579"/>
      </right>
      <top/>
      <bottom style="double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rgb="FFA0B1CD"/>
      </left>
      <right/>
      <top/>
      <bottom/>
      <diagonal/>
    </border>
    <border>
      <left/>
      <right style="medium">
        <color rgb="FFA0B1CD"/>
      </right>
      <top/>
      <bottom/>
      <diagonal/>
    </border>
    <border>
      <left style="medium">
        <color rgb="FFA0B1CD"/>
      </left>
      <right/>
      <top style="medium">
        <color rgb="FFA0B1CD"/>
      </top>
      <bottom/>
      <diagonal/>
    </border>
    <border>
      <left/>
      <right/>
      <top style="medium">
        <color rgb="FFA0B1CD"/>
      </top>
      <bottom/>
      <diagonal/>
    </border>
    <border>
      <left/>
      <right style="medium">
        <color rgb="FFA0B1CD"/>
      </right>
      <top style="medium">
        <color rgb="FFA0B1CD"/>
      </top>
      <bottom/>
      <diagonal/>
    </border>
    <border>
      <left/>
      <right style="medium">
        <color rgb="FFA0B1CD"/>
      </right>
      <top/>
      <bottom style="medium">
        <color rgb="FFA0B1CD"/>
      </bottom>
      <diagonal/>
    </border>
    <border>
      <left style="medium">
        <color rgb="FFA0B1CD"/>
      </left>
      <right/>
      <top style="medium">
        <color rgb="FFA0B1CD"/>
      </top>
      <bottom style="medium">
        <color rgb="FFA0B1CD"/>
      </bottom>
      <diagonal/>
    </border>
    <border>
      <left/>
      <right/>
      <top style="medium">
        <color rgb="FFA0B1CD"/>
      </top>
      <bottom style="medium">
        <color rgb="FFA0B1CD"/>
      </bottom>
      <diagonal/>
    </border>
    <border>
      <left/>
      <right style="medium">
        <color rgb="FFA0B1CD"/>
      </right>
      <top style="medium">
        <color rgb="FFA0B1CD"/>
      </top>
      <bottom style="medium">
        <color rgb="FFA0B1CD"/>
      </bottom>
      <diagonal/>
    </border>
    <border>
      <left style="medium">
        <color rgb="FFA0B1CD"/>
      </left>
      <right/>
      <top/>
      <bottom style="medium">
        <color rgb="FFA0B1CD"/>
      </bottom>
      <diagonal/>
    </border>
    <border>
      <left/>
      <right/>
      <top/>
      <bottom style="medium">
        <color rgb="FFA0B1CD"/>
      </bottom>
      <diagonal/>
    </border>
    <border>
      <left style="medium">
        <color rgb="FFA0B1CD"/>
      </left>
      <right/>
      <top style="thin">
        <color rgb="FFA0B1CD"/>
      </top>
      <bottom style="thin">
        <color rgb="FFA0B1CD"/>
      </bottom>
      <diagonal/>
    </border>
    <border>
      <left/>
      <right/>
      <top style="thin">
        <color rgb="FFA0B1CD"/>
      </top>
      <bottom style="thin">
        <color rgb="FFA0B1CD"/>
      </bottom>
      <diagonal/>
    </border>
    <border>
      <left style="medium">
        <color rgb="FFA0B1CD"/>
      </left>
      <right/>
      <top style="thin">
        <color rgb="FFE8EBF1"/>
      </top>
      <bottom style="medium">
        <color rgb="FFA0B1CD"/>
      </bottom>
      <diagonal/>
    </border>
    <border>
      <left/>
      <right style="medium">
        <color rgb="FFA0B1CD"/>
      </right>
      <top style="thin">
        <color rgb="FFE8EBF1"/>
      </top>
      <bottom style="medium">
        <color rgb="FFA0B1CD"/>
      </bottom>
      <diagonal/>
    </border>
    <border>
      <left/>
      <right/>
      <top style="thin">
        <color rgb="FFE8EBF1"/>
      </top>
      <bottom style="medium">
        <color rgb="FFA0B1CD"/>
      </bottom>
      <diagonal/>
    </border>
    <border>
      <left/>
      <right/>
      <top style="medium">
        <color rgb="FFA0B1CD"/>
      </top>
      <bottom style="thin">
        <color rgb="FFA0B1CD"/>
      </bottom>
      <diagonal/>
    </border>
    <border>
      <left/>
      <right style="medium">
        <color rgb="FFA0B1CD"/>
      </right>
      <top style="medium">
        <color rgb="FFA0B1CD"/>
      </top>
      <bottom style="thin">
        <color rgb="FFA0B1CD"/>
      </bottom>
      <diagonal/>
    </border>
    <border>
      <left style="medium">
        <color rgb="FFA0B1CD"/>
      </left>
      <right/>
      <top style="medium">
        <color rgb="FFA0B1CD"/>
      </top>
      <bottom style="thin">
        <color rgb="FFA0B1CD"/>
      </bottom>
      <diagonal/>
    </border>
    <border>
      <left style="medium">
        <color rgb="FFB3C1D7"/>
      </left>
      <right/>
      <top style="medium">
        <color rgb="FFB3C1D7"/>
      </top>
      <bottom/>
      <diagonal/>
    </border>
    <border>
      <left/>
      <right style="medium">
        <color rgb="FFB3C1D7"/>
      </right>
      <top style="medium">
        <color rgb="FFB3C1D7"/>
      </top>
      <bottom/>
      <diagonal/>
    </border>
    <border>
      <left style="medium">
        <color rgb="FFB3C1D7"/>
      </left>
      <right/>
      <top/>
      <bottom/>
      <diagonal/>
    </border>
    <border>
      <left/>
      <right style="medium">
        <color rgb="FFB3C1D7"/>
      </right>
      <top/>
      <bottom/>
      <diagonal/>
    </border>
    <border>
      <left style="medium">
        <color rgb="FFB3C1D7"/>
      </left>
      <right style="thin">
        <color rgb="FFB3C1D7"/>
      </right>
      <top/>
      <bottom style="medium">
        <color rgb="FFB3C1D7"/>
      </bottom>
      <diagonal/>
    </border>
    <border>
      <left style="thin">
        <color rgb="FFB3C1D7"/>
      </left>
      <right style="thin">
        <color rgb="FFB3C1D7"/>
      </right>
      <top/>
      <bottom style="medium">
        <color rgb="FFB3C1D7"/>
      </bottom>
      <diagonal/>
    </border>
    <border>
      <left style="thin">
        <color rgb="FFB3C1D7"/>
      </left>
      <right style="medium">
        <color rgb="FFB3C1D7"/>
      </right>
      <top/>
      <bottom style="medium">
        <color rgb="FFB3C1D7"/>
      </bottom>
      <diagonal/>
    </border>
    <border>
      <left/>
      <right style="medium">
        <color rgb="FFB3C1D7"/>
      </right>
      <top style="medium">
        <color rgb="FFB3C1D7"/>
      </top>
      <bottom style="thin">
        <color rgb="FFB3C1D7"/>
      </bottom>
      <diagonal/>
    </border>
    <border>
      <left style="medium">
        <color rgb="FFB3C1D7"/>
      </left>
      <right/>
      <top style="medium">
        <color rgb="FFB3C1D7"/>
      </top>
      <bottom style="thin">
        <color rgb="FFB3C1D7"/>
      </bottom>
      <diagonal/>
    </border>
    <border>
      <left/>
      <right/>
      <top style="medium">
        <color rgb="FFB3C1D7"/>
      </top>
      <bottom style="thin">
        <color rgb="FFB3C1D7"/>
      </bottom>
      <diagonal/>
    </border>
    <border>
      <left/>
      <right style="thin">
        <color rgb="FFA0B1CD"/>
      </right>
      <top style="thin">
        <color rgb="FFA0B1CD"/>
      </top>
      <bottom style="thin">
        <color rgb="FFA0B1CD"/>
      </bottom>
      <diagonal/>
    </border>
    <border>
      <left style="thin">
        <color rgb="FFA0B1CD"/>
      </left>
      <right style="thin">
        <color rgb="FFA0B1CD"/>
      </right>
      <top style="thin">
        <color rgb="FFA0B1CD"/>
      </top>
      <bottom style="thin">
        <color rgb="FFA0B1CD"/>
      </bottom>
      <diagonal/>
    </border>
    <border>
      <left style="thin">
        <color rgb="FFA0B1CD"/>
      </left>
      <right style="medium">
        <color rgb="FFA0B1CD"/>
      </right>
      <top style="thin">
        <color rgb="FFA0B1CD"/>
      </top>
      <bottom style="thin">
        <color rgb="FFA0B1CD"/>
      </bottom>
      <diagonal/>
    </border>
    <border>
      <left/>
      <right style="thin">
        <color rgb="FFA0B1CD"/>
      </right>
      <top/>
      <bottom/>
      <diagonal/>
    </border>
    <border>
      <left style="thin">
        <color rgb="FFA0B1CD"/>
      </left>
      <right style="thin">
        <color rgb="FFA0B1CD"/>
      </right>
      <top/>
      <bottom/>
      <diagonal/>
    </border>
    <border>
      <left style="thin">
        <color rgb="FFA0B1CD"/>
      </left>
      <right style="medium">
        <color rgb="FFA0B1CD"/>
      </right>
      <top/>
      <bottom/>
      <diagonal/>
    </border>
    <border>
      <left/>
      <right style="thin">
        <color rgb="FFA0B1CD"/>
      </right>
      <top style="thin">
        <color rgb="FFE8EBF1"/>
      </top>
      <bottom style="medium">
        <color rgb="FFA0B1CD"/>
      </bottom>
      <diagonal/>
    </border>
    <border>
      <left style="thin">
        <color rgb="FFA0B1CD"/>
      </left>
      <right style="thin">
        <color rgb="FFA0B1CD"/>
      </right>
      <top style="thin">
        <color rgb="FFE8EBF1"/>
      </top>
      <bottom style="medium">
        <color rgb="FFA0B1CD"/>
      </bottom>
      <diagonal/>
    </border>
    <border>
      <left style="thin">
        <color rgb="FFA0B1CD"/>
      </left>
      <right style="medium">
        <color rgb="FFA0B1CD"/>
      </right>
      <top style="thin">
        <color rgb="FFE8EBF1"/>
      </top>
      <bottom style="medium">
        <color rgb="FFA0B1CD"/>
      </bottom>
      <diagonal/>
    </border>
    <border>
      <left style="thin">
        <color rgb="FFA0B1CD"/>
      </left>
      <right/>
      <top style="thin">
        <color rgb="FFA0B1CD"/>
      </top>
      <bottom style="thin">
        <color rgb="FFA0B1CD"/>
      </bottom>
      <diagonal/>
    </border>
    <border>
      <left style="thin">
        <color rgb="FFA0B1CD"/>
      </left>
      <right/>
      <top style="thin">
        <color rgb="FFE8EBF1"/>
      </top>
      <bottom style="medium">
        <color rgb="FFA0B1CD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0.39994506668294322"/>
      </bottom>
      <diagonal/>
    </border>
    <border>
      <left/>
      <right/>
      <top style="medium">
        <color rgb="FFB3C1D7"/>
      </top>
      <bottom/>
      <diagonal/>
    </border>
    <border>
      <left style="medium">
        <color rgb="FFB3C1D7"/>
      </left>
      <right/>
      <top/>
      <bottom style="medium">
        <color rgb="FFB3C1D7"/>
      </bottom>
      <diagonal/>
    </border>
    <border>
      <left/>
      <right/>
      <top/>
      <bottom style="medium">
        <color rgb="FFB3C1D7"/>
      </bottom>
      <diagonal/>
    </border>
    <border>
      <left/>
      <right style="medium">
        <color rgb="FFB3C1D7"/>
      </right>
      <top/>
      <bottom style="medium">
        <color rgb="FFB3C1D7"/>
      </bottom>
      <diagonal/>
    </border>
    <border>
      <left style="double">
        <color indexed="64"/>
      </left>
      <right style="double">
        <color auto="1"/>
      </right>
      <top style="hair">
        <color theme="1" tint="0.34998626667073579"/>
      </top>
      <bottom style="double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theme="9" tint="-0.24994659260841701"/>
      </left>
      <right/>
      <top style="dashed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dashed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32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9" borderId="9" xfId="0" applyFont="1" applyFill="1" applyBorder="1" applyAlignment="1">
      <alignment horizontal="center"/>
    </xf>
    <xf numFmtId="0" fontId="0" fillId="9" borderId="14" xfId="0" applyFill="1" applyBorder="1"/>
    <xf numFmtId="0" fontId="4" fillId="9" borderId="15" xfId="0" applyFont="1" applyFill="1" applyBorder="1" applyAlignment="1">
      <alignment horizontal="center"/>
    </xf>
    <xf numFmtId="0" fontId="4" fillId="9" borderId="26" xfId="0" applyFont="1" applyFill="1" applyBorder="1" applyAlignment="1">
      <alignment horizontal="center"/>
    </xf>
    <xf numFmtId="0" fontId="0" fillId="9" borderId="26" xfId="0" applyFill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/>
    <xf numFmtId="0" fontId="11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6" borderId="0" xfId="0" applyFont="1" applyFill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6" borderId="7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5" fillId="7" borderId="3" xfId="0" applyFont="1" applyFill="1" applyBorder="1" applyProtection="1">
      <protection locked="0"/>
    </xf>
    <xf numFmtId="0" fontId="16" fillId="6" borderId="7" xfId="0" applyFont="1" applyFill="1" applyBorder="1" applyProtection="1">
      <protection locked="0"/>
    </xf>
    <xf numFmtId="0" fontId="0" fillId="0" borderId="0" xfId="0" applyProtection="1">
      <protection locked="0"/>
    </xf>
    <xf numFmtId="0" fontId="6" fillId="6" borderId="0" xfId="0" applyFont="1" applyFill="1" applyProtection="1">
      <protection locked="0"/>
    </xf>
    <xf numFmtId="178" fontId="0" fillId="6" borderId="31" xfId="0" applyNumberFormat="1" applyFill="1" applyBorder="1"/>
    <xf numFmtId="178" fontId="0" fillId="2" borderId="32" xfId="0" applyNumberFormat="1" applyFill="1" applyBorder="1"/>
    <xf numFmtId="178" fontId="0" fillId="6" borderId="33" xfId="0" applyNumberFormat="1" applyFill="1" applyBorder="1"/>
    <xf numFmtId="178" fontId="5" fillId="5" borderId="11" xfId="0" applyNumberFormat="1" applyFont="1" applyFill="1" applyBorder="1"/>
    <xf numFmtId="178" fontId="2" fillId="12" borderId="32" xfId="0" applyNumberFormat="1" applyFont="1" applyFill="1" applyBorder="1"/>
    <xf numFmtId="178" fontId="0" fillId="6" borderId="32" xfId="0" applyNumberFormat="1" applyFill="1" applyBorder="1"/>
    <xf numFmtId="178" fontId="5" fillId="11" borderId="11" xfId="0" applyNumberFormat="1" applyFont="1" applyFill="1" applyBorder="1"/>
    <xf numFmtId="178" fontId="12" fillId="0" borderId="6" xfId="0" applyNumberFormat="1" applyFont="1" applyBorder="1"/>
    <xf numFmtId="178" fontId="12" fillId="2" borderId="5" xfId="0" applyNumberFormat="1" applyFont="1" applyFill="1" applyBorder="1"/>
    <xf numFmtId="178" fontId="12" fillId="0" borderId="4" xfId="0" applyNumberFormat="1" applyFont="1" applyBorder="1"/>
    <xf numFmtId="178" fontId="12" fillId="2" borderId="4" xfId="0" applyNumberFormat="1" applyFont="1" applyFill="1" applyBorder="1"/>
    <xf numFmtId="178" fontId="5" fillId="3" borderId="11" xfId="0" applyNumberFormat="1" applyFont="1" applyFill="1" applyBorder="1"/>
    <xf numFmtId="178" fontId="12" fillId="0" borderId="20" xfId="0" applyNumberFormat="1" applyFont="1" applyBorder="1"/>
    <xf numFmtId="178" fontId="0" fillId="10" borderId="11" xfId="0" applyNumberFormat="1" applyFill="1" applyBorder="1"/>
    <xf numFmtId="178" fontId="0" fillId="14" borderId="11" xfId="0" applyNumberFormat="1" applyFill="1" applyBorder="1" applyAlignment="1">
      <alignment vertical="center"/>
    </xf>
    <xf numFmtId="178" fontId="5" fillId="14" borderId="11" xfId="0" applyNumberFormat="1" applyFont="1" applyFill="1" applyBorder="1"/>
    <xf numFmtId="178" fontId="5" fillId="4" borderId="11" xfId="0" applyNumberFormat="1" applyFont="1" applyFill="1" applyBorder="1"/>
    <xf numFmtId="178" fontId="12" fillId="2" borderId="20" xfId="0" applyNumberFormat="1" applyFont="1" applyFill="1" applyBorder="1"/>
    <xf numFmtId="0" fontId="15" fillId="7" borderId="36" xfId="0" applyFont="1" applyFill="1" applyBorder="1" applyProtection="1">
      <protection locked="0"/>
    </xf>
    <xf numFmtId="178" fontId="5" fillId="15" borderId="11" xfId="0" applyNumberFormat="1" applyFont="1" applyFill="1" applyBorder="1"/>
    <xf numFmtId="178" fontId="5" fillId="15" borderId="35" xfId="0" applyNumberFormat="1" applyFont="1" applyFill="1" applyBorder="1"/>
    <xf numFmtId="0" fontId="15" fillId="0" borderId="0" xfId="0" applyFont="1" applyAlignment="1" applyProtection="1">
      <alignment horizontal="left"/>
      <protection locked="0"/>
    </xf>
    <xf numFmtId="0" fontId="16" fillId="6" borderId="7" xfId="0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77" fontId="22" fillId="0" borderId="0" xfId="0" applyNumberFormat="1" applyFont="1"/>
    <xf numFmtId="177" fontId="21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left" vertical="center"/>
    </xf>
    <xf numFmtId="0" fontId="24" fillId="0" borderId="0" xfId="1"/>
    <xf numFmtId="0" fontId="25" fillId="8" borderId="1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5" fillId="6" borderId="7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179" fontId="0" fillId="0" borderId="0" xfId="0" applyNumberFormat="1"/>
    <xf numFmtId="0" fontId="0" fillId="6" borderId="0" xfId="0" applyFill="1"/>
    <xf numFmtId="0" fontId="0" fillId="18" borderId="0" xfId="0" applyFill="1"/>
    <xf numFmtId="178" fontId="17" fillId="0" borderId="68" xfId="0" applyNumberFormat="1" applyFont="1" applyBorder="1" applyAlignment="1">
      <alignment horizontal="left" vertical="center"/>
    </xf>
    <xf numFmtId="0" fontId="18" fillId="6" borderId="0" xfId="0" applyFont="1" applyFill="1" applyProtection="1">
      <protection locked="0"/>
    </xf>
    <xf numFmtId="0" fontId="0" fillId="0" borderId="68" xfId="0" applyBorder="1"/>
    <xf numFmtId="0" fontId="0" fillId="0" borderId="69" xfId="0" applyBorder="1"/>
    <xf numFmtId="176" fontId="17" fillId="19" borderId="79" xfId="0" applyNumberFormat="1" applyFont="1" applyFill="1" applyBorder="1" applyAlignment="1" applyProtection="1">
      <alignment horizontal="center" vertical="center"/>
      <protection locked="0"/>
    </xf>
    <xf numFmtId="176" fontId="17" fillId="19" borderId="80" xfId="0" applyNumberFormat="1" applyFont="1" applyFill="1" applyBorder="1" applyAlignment="1" applyProtection="1">
      <alignment horizontal="center" vertical="center"/>
      <protection locked="0"/>
    </xf>
    <xf numFmtId="0" fontId="28" fillId="18" borderId="0" xfId="0" applyFont="1" applyFill="1" applyAlignment="1">
      <alignment horizontal="left" vertical="top"/>
    </xf>
    <xf numFmtId="178" fontId="17" fillId="0" borderId="0" xfId="0" applyNumberFormat="1" applyFont="1" applyAlignment="1">
      <alignment horizontal="left" vertical="center"/>
    </xf>
    <xf numFmtId="178" fontId="30" fillId="22" borderId="0" xfId="0" applyNumberFormat="1" applyFont="1" applyFill="1" applyAlignment="1" applyProtection="1">
      <alignment horizontal="left" vertical="center"/>
      <protection locked="0"/>
    </xf>
    <xf numFmtId="177" fontId="30" fillId="22" borderId="0" xfId="0" applyNumberFormat="1" applyFont="1" applyFill="1" applyAlignment="1" applyProtection="1">
      <alignment horizontal="right" vertical="center"/>
      <protection locked="0"/>
    </xf>
    <xf numFmtId="178" fontId="29" fillId="21" borderId="81" xfId="0" applyNumberFormat="1" applyFont="1" applyFill="1" applyBorder="1" applyAlignment="1">
      <alignment horizontal="left" vertical="center"/>
    </xf>
    <xf numFmtId="0" fontId="35" fillId="0" borderId="0" xfId="0" applyFont="1"/>
    <xf numFmtId="0" fontId="5" fillId="6" borderId="0" xfId="0" applyFont="1" applyFill="1"/>
    <xf numFmtId="177" fontId="37" fillId="6" borderId="68" xfId="0" applyNumberFormat="1" applyFont="1" applyFill="1" applyBorder="1" applyAlignment="1" applyProtection="1">
      <alignment vertical="center"/>
      <protection locked="0"/>
    </xf>
    <xf numFmtId="177" fontId="37" fillId="6" borderId="0" xfId="0" applyNumberFormat="1" applyFont="1" applyFill="1" applyAlignment="1" applyProtection="1">
      <alignment vertical="center"/>
      <protection locked="0"/>
    </xf>
    <xf numFmtId="177" fontId="37" fillId="6" borderId="69" xfId="0" applyNumberFormat="1" applyFont="1" applyFill="1" applyBorder="1" applyAlignment="1" applyProtection="1">
      <alignment vertical="center"/>
      <protection locked="0"/>
    </xf>
    <xf numFmtId="178" fontId="36" fillId="6" borderId="68" xfId="0" applyNumberFormat="1" applyFont="1" applyFill="1" applyBorder="1" applyAlignment="1">
      <alignment horizontal="left" vertical="center"/>
    </xf>
    <xf numFmtId="177" fontId="36" fillId="6" borderId="0" xfId="0" applyNumberFormat="1" applyFont="1" applyFill="1" applyAlignment="1" applyProtection="1">
      <alignment horizontal="right" vertical="center"/>
      <protection locked="0"/>
    </xf>
    <xf numFmtId="177" fontId="36" fillId="6" borderId="69" xfId="0" applyNumberFormat="1" applyFont="1" applyFill="1" applyBorder="1" applyAlignment="1">
      <alignment horizontal="right" vertical="center"/>
    </xf>
    <xf numFmtId="178" fontId="36" fillId="6" borderId="77" xfId="0" applyNumberFormat="1" applyFont="1" applyFill="1" applyBorder="1" applyAlignment="1">
      <alignment horizontal="left" vertical="center"/>
    </xf>
    <xf numFmtId="177" fontId="36" fillId="6" borderId="78" xfId="0" applyNumberFormat="1" applyFont="1" applyFill="1" applyBorder="1" applyAlignment="1" applyProtection="1">
      <alignment horizontal="right" vertical="center"/>
      <protection locked="0"/>
    </xf>
    <xf numFmtId="177" fontId="36" fillId="6" borderId="73" xfId="0" applyNumberFormat="1" applyFont="1" applyFill="1" applyBorder="1" applyAlignment="1">
      <alignment horizontal="right" vertical="center"/>
    </xf>
    <xf numFmtId="178" fontId="36" fillId="6" borderId="68" xfId="0" applyNumberFormat="1" applyFont="1" applyFill="1" applyBorder="1" applyAlignment="1">
      <alignment horizontal="right" vertical="center"/>
    </xf>
    <xf numFmtId="177" fontId="38" fillId="0" borderId="0" xfId="0" applyNumberFormat="1" applyFont="1" applyAlignment="1">
      <alignment horizontal="center"/>
    </xf>
    <xf numFmtId="178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8" fillId="6" borderId="0" xfId="0" applyFont="1" applyFill="1" applyAlignment="1">
      <alignment horizontal="left" vertical="top"/>
    </xf>
    <xf numFmtId="176" fontId="19" fillId="19" borderId="97" xfId="0" applyNumberFormat="1" applyFont="1" applyFill="1" applyBorder="1" applyAlignment="1" applyProtection="1">
      <alignment horizontal="center" vertical="center"/>
      <protection locked="0"/>
    </xf>
    <xf numFmtId="176" fontId="17" fillId="19" borderId="98" xfId="0" applyNumberFormat="1" applyFont="1" applyFill="1" applyBorder="1" applyAlignment="1" applyProtection="1">
      <alignment horizontal="center" vertical="center"/>
      <protection locked="0"/>
    </xf>
    <xf numFmtId="176" fontId="17" fillId="19" borderId="99" xfId="0" applyNumberFormat="1" applyFont="1" applyFill="1" applyBorder="1" applyAlignment="1" applyProtection="1">
      <alignment horizontal="center" vertical="center"/>
      <protection locked="0"/>
    </xf>
    <xf numFmtId="177" fontId="19" fillId="20" borderId="100" xfId="0" applyNumberFormat="1" applyFont="1" applyFill="1" applyBorder="1" applyAlignment="1" applyProtection="1">
      <alignment horizontal="right" vertical="center"/>
      <protection locked="0"/>
    </xf>
    <xf numFmtId="177" fontId="31" fillId="21" borderId="103" xfId="0" applyNumberFormat="1" applyFont="1" applyFill="1" applyBorder="1" applyAlignment="1">
      <alignment horizontal="right" vertical="center"/>
    </xf>
    <xf numFmtId="176" fontId="17" fillId="17" borderId="0" xfId="0" applyNumberFormat="1" applyFont="1" applyFill="1" applyAlignment="1" applyProtection="1">
      <alignment horizontal="center" vertical="center"/>
      <protection locked="0"/>
    </xf>
    <xf numFmtId="176" fontId="42" fillId="17" borderId="0" xfId="0" applyNumberFormat="1" applyFont="1" applyFill="1" applyAlignment="1" applyProtection="1">
      <alignment horizontal="center" vertical="center"/>
      <protection locked="0"/>
    </xf>
    <xf numFmtId="0" fontId="32" fillId="0" borderId="0" xfId="0" applyFont="1"/>
    <xf numFmtId="0" fontId="15" fillId="7" borderId="108" xfId="0" applyFont="1" applyFill="1" applyBorder="1" applyProtection="1">
      <protection locked="0"/>
    </xf>
    <xf numFmtId="0" fontId="32" fillId="0" borderId="87" xfId="0" applyFont="1" applyBorder="1"/>
    <xf numFmtId="0" fontId="32" fillId="0" borderId="109" xfId="0" applyFont="1" applyBorder="1"/>
    <xf numFmtId="0" fontId="0" fillId="0" borderId="109" xfId="0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177" fontId="38" fillId="0" borderId="89" xfId="0" applyNumberFormat="1" applyFont="1" applyBorder="1" applyAlignment="1">
      <alignment horizontal="center"/>
    </xf>
    <xf numFmtId="0" fontId="35" fillId="0" borderId="110" xfId="0" applyFont="1" applyBorder="1"/>
    <xf numFmtId="0" fontId="35" fillId="0" borderId="111" xfId="0" applyFont="1" applyBorder="1"/>
    <xf numFmtId="0" fontId="0" fillId="0" borderId="111" xfId="0" applyBorder="1"/>
    <xf numFmtId="0" fontId="0" fillId="0" borderId="112" xfId="0" applyBorder="1"/>
    <xf numFmtId="177" fontId="29" fillId="22" borderId="0" xfId="0" applyNumberFormat="1" applyFont="1" applyFill="1" applyAlignment="1">
      <alignment horizontal="right" vertical="center"/>
    </xf>
    <xf numFmtId="0" fontId="18" fillId="6" borderId="0" xfId="0" applyFont="1" applyFill="1" applyAlignment="1" applyProtection="1">
      <alignment horizontal="center"/>
      <protection locked="0"/>
    </xf>
    <xf numFmtId="176" fontId="45" fillId="19" borderId="106" xfId="0" applyNumberFormat="1" applyFont="1" applyFill="1" applyBorder="1" applyAlignment="1" applyProtection="1">
      <alignment horizontal="center" vertical="center"/>
      <protection locked="0"/>
    </xf>
    <xf numFmtId="178" fontId="46" fillId="6" borderId="68" xfId="0" applyNumberFormat="1" applyFont="1" applyFill="1" applyBorder="1" applyAlignment="1">
      <alignment horizontal="right" vertical="center"/>
    </xf>
    <xf numFmtId="0" fontId="47" fillId="13" borderId="9" xfId="0" applyFont="1" applyFill="1" applyBorder="1" applyAlignment="1">
      <alignment horizontal="center" vertical="center"/>
    </xf>
    <xf numFmtId="0" fontId="48" fillId="16" borderId="48" xfId="0" applyFont="1" applyFill="1" applyBorder="1" applyAlignment="1">
      <alignment vertical="center"/>
    </xf>
    <xf numFmtId="26" fontId="49" fillId="0" borderId="49" xfId="0" applyNumberFormat="1" applyFont="1" applyBorder="1" applyAlignment="1">
      <alignment horizontal="center" vertical="center"/>
    </xf>
    <xf numFmtId="26" fontId="50" fillId="0" borderId="50" xfId="0" applyNumberFormat="1" applyFont="1" applyBorder="1" applyAlignment="1">
      <alignment horizontal="center" vertical="center"/>
    </xf>
    <xf numFmtId="26" fontId="50" fillId="0" borderId="51" xfId="0" applyNumberFormat="1" applyFont="1" applyBorder="1" applyAlignment="1">
      <alignment horizontal="center" vertical="center"/>
    </xf>
    <xf numFmtId="26" fontId="49" fillId="0" borderId="52" xfId="0" applyNumberFormat="1" applyFont="1" applyBorder="1" applyAlignment="1">
      <alignment horizontal="center" vertical="center"/>
    </xf>
    <xf numFmtId="26" fontId="50" fillId="0" borderId="47" xfId="0" applyNumberFormat="1" applyFont="1" applyBorder="1" applyAlignment="1">
      <alignment horizontal="center" vertical="center"/>
    </xf>
    <xf numFmtId="0" fontId="51" fillId="16" borderId="53" xfId="0" applyFont="1" applyFill="1" applyBorder="1" applyAlignment="1">
      <alignment horizontal="center" vertical="center"/>
    </xf>
    <xf numFmtId="0" fontId="52" fillId="13" borderId="113" xfId="0" applyFont="1" applyFill="1" applyBorder="1" applyAlignment="1">
      <alignment vertical="center"/>
    </xf>
    <xf numFmtId="0" fontId="53" fillId="0" borderId="57" xfId="0" applyFont="1" applyBorder="1" applyAlignment="1">
      <alignment horizontal="center" vertical="center"/>
    </xf>
    <xf numFmtId="180" fontId="54" fillId="0" borderId="58" xfId="0" applyNumberFormat="1" applyFont="1" applyBorder="1" applyAlignment="1">
      <alignment horizontal="center" vertical="center"/>
    </xf>
    <xf numFmtId="180" fontId="53" fillId="0" borderId="59" xfId="0" applyNumberFormat="1" applyFont="1" applyBorder="1" applyAlignment="1">
      <alignment horizontal="center" vertical="center"/>
    </xf>
    <xf numFmtId="180" fontId="53" fillId="0" borderId="60" xfId="0" applyNumberFormat="1" applyFont="1" applyBorder="1" applyAlignment="1">
      <alignment horizontal="center" vertical="center"/>
    </xf>
    <xf numFmtId="180" fontId="54" fillId="0" borderId="61" xfId="0" applyNumberFormat="1" applyFont="1" applyBorder="1" applyAlignment="1">
      <alignment horizontal="center" vertical="center"/>
    </xf>
    <xf numFmtId="180" fontId="53" fillId="0" borderId="62" xfId="0" applyNumberFormat="1" applyFont="1" applyBorder="1" applyAlignment="1">
      <alignment horizontal="center" vertical="center"/>
    </xf>
    <xf numFmtId="0" fontId="56" fillId="0" borderId="48" xfId="0" applyFont="1" applyBorder="1" applyAlignment="1" applyProtection="1">
      <alignment vertical="center"/>
      <protection locked="0"/>
    </xf>
    <xf numFmtId="26" fontId="57" fillId="0" borderId="49" xfId="0" applyNumberFormat="1" applyFont="1" applyBorder="1" applyAlignment="1" applyProtection="1">
      <alignment vertical="center"/>
      <protection locked="0"/>
    </xf>
    <xf numFmtId="26" fontId="56" fillId="0" borderId="50" xfId="0" applyNumberFormat="1" applyFont="1" applyBorder="1" applyAlignment="1" applyProtection="1">
      <alignment vertical="center"/>
      <protection locked="0"/>
    </xf>
    <xf numFmtId="26" fontId="56" fillId="0" borderId="51" xfId="0" applyNumberFormat="1" applyFont="1" applyBorder="1" applyAlignment="1" applyProtection="1">
      <alignment vertical="center"/>
      <protection locked="0"/>
    </xf>
    <xf numFmtId="0" fontId="56" fillId="12" borderId="57" xfId="0" applyFont="1" applyFill="1" applyBorder="1" applyAlignment="1" applyProtection="1">
      <alignment vertical="center"/>
      <protection locked="0"/>
    </xf>
    <xf numFmtId="26" fontId="57" fillId="12" borderId="58" xfId="0" applyNumberFormat="1" applyFont="1" applyFill="1" applyBorder="1" applyAlignment="1" applyProtection="1">
      <alignment vertical="center"/>
      <protection locked="0"/>
    </xf>
    <xf numFmtId="26" fontId="56" fillId="12" borderId="59" xfId="0" applyNumberFormat="1" applyFont="1" applyFill="1" applyBorder="1" applyAlignment="1" applyProtection="1">
      <alignment vertical="center"/>
      <protection locked="0"/>
    </xf>
    <xf numFmtId="26" fontId="56" fillId="12" borderId="60" xfId="0" applyNumberFormat="1" applyFont="1" applyFill="1" applyBorder="1" applyAlignment="1" applyProtection="1">
      <alignment vertical="center"/>
      <protection locked="0"/>
    </xf>
    <xf numFmtId="0" fontId="56" fillId="0" borderId="57" xfId="0" applyFont="1" applyBorder="1" applyAlignment="1" applyProtection="1">
      <alignment vertical="center"/>
      <protection locked="0"/>
    </xf>
    <xf numFmtId="26" fontId="57" fillId="0" borderId="58" xfId="0" applyNumberFormat="1" applyFont="1" applyBorder="1" applyAlignment="1" applyProtection="1">
      <alignment vertical="center"/>
      <protection locked="0"/>
    </xf>
    <xf numFmtId="26" fontId="56" fillId="0" borderId="59" xfId="0" applyNumberFormat="1" applyFont="1" applyBorder="1" applyAlignment="1" applyProtection="1">
      <alignment vertical="center"/>
      <protection locked="0"/>
    </xf>
    <xf numFmtId="26" fontId="56" fillId="0" borderId="60" xfId="0" applyNumberFormat="1" applyFont="1" applyBorder="1" applyAlignment="1" applyProtection="1">
      <alignment vertical="center"/>
      <protection locked="0"/>
    </xf>
    <xf numFmtId="26" fontId="59" fillId="0" borderId="58" xfId="0" applyNumberFormat="1" applyFont="1" applyBorder="1" applyAlignment="1" applyProtection="1">
      <alignment vertical="center"/>
      <protection locked="0"/>
    </xf>
    <xf numFmtId="0" fontId="51" fillId="13" borderId="65" xfId="0" applyFont="1" applyFill="1" applyBorder="1" applyAlignment="1">
      <alignment vertical="center"/>
    </xf>
    <xf numFmtId="26" fontId="49" fillId="13" borderId="66" xfId="0" applyNumberFormat="1" applyFont="1" applyFill="1" applyBorder="1" applyAlignment="1">
      <alignment vertical="center"/>
    </xf>
    <xf numFmtId="26" fontId="50" fillId="13" borderId="66" xfId="0" applyNumberFormat="1" applyFont="1" applyFill="1" applyBorder="1" applyAlignment="1">
      <alignment vertical="center"/>
    </xf>
    <xf numFmtId="0" fontId="5" fillId="23" borderId="0" xfId="0" applyFont="1" applyFill="1"/>
    <xf numFmtId="0" fontId="16" fillId="6" borderId="0" xfId="0" applyFont="1" applyFill="1" applyAlignment="1" applyProtection="1">
      <alignment horizontal="left"/>
      <protection locked="0"/>
    </xf>
    <xf numFmtId="0" fontId="60" fillId="0" borderId="0" xfId="0" applyFont="1"/>
    <xf numFmtId="0" fontId="0" fillId="23" borderId="0" xfId="0" applyFill="1"/>
    <xf numFmtId="0" fontId="61" fillId="13" borderId="9" xfId="0" applyFont="1" applyFill="1" applyBorder="1" applyAlignment="1">
      <alignment horizontal="center" vertical="center"/>
    </xf>
    <xf numFmtId="0" fontId="62" fillId="16" borderId="48" xfId="0" applyFont="1" applyFill="1" applyBorder="1" applyAlignment="1">
      <alignment vertical="center"/>
    </xf>
    <xf numFmtId="26" fontId="63" fillId="0" borderId="49" xfId="0" applyNumberFormat="1" applyFont="1" applyBorder="1" applyAlignment="1">
      <alignment horizontal="center" vertical="center"/>
    </xf>
    <xf numFmtId="26" fontId="62" fillId="0" borderId="50" xfId="0" applyNumberFormat="1" applyFont="1" applyBorder="1" applyAlignment="1">
      <alignment horizontal="center" vertical="center"/>
    </xf>
    <xf numFmtId="26" fontId="62" fillId="0" borderId="51" xfId="0" applyNumberFormat="1" applyFont="1" applyBorder="1" applyAlignment="1">
      <alignment horizontal="center" vertical="center"/>
    </xf>
    <xf numFmtId="26" fontId="63" fillId="0" borderId="52" xfId="0" applyNumberFormat="1" applyFont="1" applyBorder="1" applyAlignment="1">
      <alignment horizontal="center" vertical="center"/>
    </xf>
    <xf numFmtId="26" fontId="62" fillId="0" borderId="47" xfId="0" applyNumberFormat="1" applyFont="1" applyBorder="1" applyAlignment="1">
      <alignment horizontal="center" vertical="center"/>
    </xf>
    <xf numFmtId="0" fontId="64" fillId="16" borderId="53" xfId="0" applyFont="1" applyFill="1" applyBorder="1" applyAlignment="1">
      <alignment horizontal="center" vertical="center"/>
    </xf>
    <xf numFmtId="0" fontId="62" fillId="13" borderId="113" xfId="0" applyFont="1" applyFill="1" applyBorder="1" applyAlignment="1">
      <alignment vertical="center"/>
    </xf>
    <xf numFmtId="0" fontId="62" fillId="0" borderId="57" xfId="0" applyFont="1" applyBorder="1" applyAlignment="1">
      <alignment horizontal="center" vertical="center"/>
    </xf>
    <xf numFmtId="180" fontId="63" fillId="0" borderId="58" xfId="0" applyNumberFormat="1" applyFont="1" applyBorder="1" applyAlignment="1">
      <alignment horizontal="center" vertical="center"/>
    </xf>
    <xf numFmtId="180" fontId="62" fillId="0" borderId="59" xfId="0" applyNumberFormat="1" applyFont="1" applyBorder="1" applyAlignment="1">
      <alignment horizontal="center" vertical="center"/>
    </xf>
    <xf numFmtId="180" fontId="62" fillId="0" borderId="60" xfId="0" applyNumberFormat="1" applyFont="1" applyBorder="1" applyAlignment="1">
      <alignment horizontal="center" vertical="center"/>
    </xf>
    <xf numFmtId="180" fontId="63" fillId="0" borderId="61" xfId="0" applyNumberFormat="1" applyFont="1" applyBorder="1" applyAlignment="1">
      <alignment horizontal="center" vertical="center"/>
    </xf>
    <xf numFmtId="180" fontId="62" fillId="0" borderId="62" xfId="0" applyNumberFormat="1" applyFont="1" applyBorder="1" applyAlignment="1">
      <alignment horizontal="center" vertical="center"/>
    </xf>
    <xf numFmtId="0" fontId="65" fillId="0" borderId="48" xfId="0" applyFont="1" applyBorder="1" applyAlignment="1" applyProtection="1">
      <alignment vertical="center"/>
      <protection locked="0"/>
    </xf>
    <xf numFmtId="26" fontId="66" fillId="0" borderId="49" xfId="0" applyNumberFormat="1" applyFont="1" applyBorder="1" applyAlignment="1" applyProtection="1">
      <alignment vertical="center"/>
      <protection locked="0"/>
    </xf>
    <xf numFmtId="26" fontId="65" fillId="0" borderId="50" xfId="0" applyNumberFormat="1" applyFont="1" applyBorder="1" applyAlignment="1" applyProtection="1">
      <alignment vertical="center"/>
      <protection locked="0"/>
    </xf>
    <xf numFmtId="26" fontId="65" fillId="0" borderId="51" xfId="0" applyNumberFormat="1" applyFont="1" applyBorder="1" applyAlignment="1" applyProtection="1">
      <alignment vertical="center"/>
      <protection locked="0"/>
    </xf>
    <xf numFmtId="0" fontId="65" fillId="12" borderId="57" xfId="0" applyFont="1" applyFill="1" applyBorder="1" applyAlignment="1" applyProtection="1">
      <alignment vertical="center"/>
      <protection locked="0"/>
    </xf>
    <xf numFmtId="26" fontId="66" fillId="12" borderId="58" xfId="0" applyNumberFormat="1" applyFont="1" applyFill="1" applyBorder="1" applyAlignment="1" applyProtection="1">
      <alignment vertical="center"/>
      <protection locked="0"/>
    </xf>
    <xf numFmtId="26" fontId="65" fillId="12" borderId="59" xfId="0" applyNumberFormat="1" applyFont="1" applyFill="1" applyBorder="1" applyAlignment="1" applyProtection="1">
      <alignment vertical="center"/>
      <protection locked="0"/>
    </xf>
    <xf numFmtId="26" fontId="65" fillId="12" borderId="60" xfId="0" applyNumberFormat="1" applyFont="1" applyFill="1" applyBorder="1" applyAlignment="1" applyProtection="1">
      <alignment vertical="center"/>
      <protection locked="0"/>
    </xf>
    <xf numFmtId="0" fontId="65" fillId="0" borderId="57" xfId="0" applyFont="1" applyBorder="1" applyAlignment="1" applyProtection="1">
      <alignment vertical="center"/>
      <protection locked="0"/>
    </xf>
    <xf numFmtId="26" fontId="66" fillId="0" borderId="58" xfId="0" applyNumberFormat="1" applyFont="1" applyBorder="1" applyAlignment="1" applyProtection="1">
      <alignment vertical="center"/>
      <protection locked="0"/>
    </xf>
    <xf numFmtId="26" fontId="65" fillId="0" borderId="59" xfId="0" applyNumberFormat="1" applyFont="1" applyBorder="1" applyAlignment="1" applyProtection="1">
      <alignment vertical="center"/>
      <protection locked="0"/>
    </xf>
    <xf numFmtId="26" fontId="65" fillId="0" borderId="60" xfId="0" applyNumberFormat="1" applyFont="1" applyBorder="1" applyAlignment="1" applyProtection="1">
      <alignment vertical="center"/>
      <protection locked="0"/>
    </xf>
    <xf numFmtId="0" fontId="64" fillId="13" borderId="65" xfId="0" applyFont="1" applyFill="1" applyBorder="1" applyAlignment="1">
      <alignment vertical="center"/>
    </xf>
    <xf numFmtId="26" fontId="63" fillId="13" borderId="66" xfId="0" applyNumberFormat="1" applyFont="1" applyFill="1" applyBorder="1" applyAlignment="1">
      <alignment vertical="center"/>
    </xf>
    <xf numFmtId="26" fontId="62" fillId="13" borderId="66" xfId="0" applyNumberFormat="1" applyFont="1" applyFill="1" applyBorder="1" applyAlignment="1">
      <alignment vertical="center"/>
    </xf>
    <xf numFmtId="176" fontId="45" fillId="17" borderId="0" xfId="0" applyNumberFormat="1" applyFont="1" applyFill="1" applyAlignment="1" applyProtection="1">
      <alignment horizontal="center" vertical="center"/>
      <protection locked="0"/>
    </xf>
    <xf numFmtId="26" fontId="17" fillId="20" borderId="0" xfId="0" applyNumberFormat="1" applyFont="1" applyFill="1" applyAlignment="1" applyProtection="1">
      <alignment horizontal="right" vertical="center"/>
      <protection locked="0"/>
    </xf>
    <xf numFmtId="26" fontId="29" fillId="21" borderId="83" xfId="0" applyNumberFormat="1" applyFont="1" applyFill="1" applyBorder="1" applyAlignment="1">
      <alignment horizontal="right" vertical="center"/>
    </xf>
    <xf numFmtId="26" fontId="17" fillId="20" borderId="69" xfId="0" applyNumberFormat="1" applyFont="1" applyFill="1" applyBorder="1" applyAlignment="1" applyProtection="1">
      <alignment horizontal="right" vertical="center"/>
      <protection locked="0"/>
    </xf>
    <xf numFmtId="26" fontId="29" fillId="21" borderId="82" xfId="0" applyNumberFormat="1" applyFont="1" applyFill="1" applyBorder="1" applyAlignment="1">
      <alignment horizontal="right" vertical="center"/>
    </xf>
    <xf numFmtId="26" fontId="19" fillId="20" borderId="100" xfId="0" applyNumberFormat="1" applyFont="1" applyFill="1" applyBorder="1" applyAlignment="1" applyProtection="1">
      <alignment horizontal="right" vertical="center"/>
      <protection locked="0"/>
    </xf>
    <xf numFmtId="26" fontId="17" fillId="0" borderId="101" xfId="0" applyNumberFormat="1" applyFont="1" applyBorder="1" applyAlignment="1">
      <alignment horizontal="right" vertical="center"/>
    </xf>
    <xf numFmtId="26" fontId="43" fillId="0" borderId="101" xfId="0" applyNumberFormat="1" applyFont="1" applyBorder="1" applyAlignment="1">
      <alignment horizontal="right" vertical="center"/>
    </xf>
    <xf numFmtId="26" fontId="17" fillId="0" borderId="102" xfId="0" applyNumberFormat="1" applyFont="1" applyBorder="1" applyAlignment="1">
      <alignment horizontal="right" vertical="center"/>
    </xf>
    <xf numFmtId="26" fontId="31" fillId="21" borderId="103" xfId="0" applyNumberFormat="1" applyFont="1" applyFill="1" applyBorder="1" applyAlignment="1">
      <alignment horizontal="right" vertical="center"/>
    </xf>
    <xf numFmtId="26" fontId="29" fillId="21" borderId="104" xfId="0" applyNumberFormat="1" applyFont="1" applyFill="1" applyBorder="1" applyAlignment="1">
      <alignment horizontal="right" vertical="center"/>
    </xf>
    <xf numFmtId="26" fontId="44" fillId="21" borderId="107" xfId="0" applyNumberFormat="1" applyFont="1" applyFill="1" applyBorder="1" applyAlignment="1">
      <alignment horizontal="right" vertical="center"/>
    </xf>
    <xf numFmtId="26" fontId="29" fillId="21" borderId="105" xfId="0" applyNumberFormat="1" applyFont="1" applyFill="1" applyBorder="1" applyAlignment="1">
      <alignment horizontal="right" vertical="center"/>
    </xf>
    <xf numFmtId="26" fontId="0" fillId="0" borderId="0" xfId="0" applyNumberFormat="1"/>
    <xf numFmtId="26" fontId="36" fillId="6" borderId="0" xfId="0" applyNumberFormat="1" applyFont="1" applyFill="1" applyAlignment="1" applyProtection="1">
      <alignment horizontal="right" vertical="center"/>
      <protection locked="0"/>
    </xf>
    <xf numFmtId="26" fontId="36" fillId="6" borderId="69" xfId="0" applyNumberFormat="1" applyFont="1" applyFill="1" applyBorder="1" applyAlignment="1">
      <alignment horizontal="right" vertical="center"/>
    </xf>
    <xf numFmtId="26" fontId="12" fillId="0" borderId="20" xfId="0" applyNumberFormat="1" applyFont="1" applyBorder="1"/>
    <xf numFmtId="26" fontId="12" fillId="0" borderId="27" xfId="0" applyNumberFormat="1" applyFont="1" applyBorder="1"/>
    <xf numFmtId="26" fontId="12" fillId="0" borderId="19" xfId="0" applyNumberFormat="1" applyFont="1" applyBorder="1"/>
    <xf numFmtId="26" fontId="12" fillId="2" borderId="5" xfId="0" applyNumberFormat="1" applyFont="1" applyFill="1" applyBorder="1"/>
    <xf numFmtId="26" fontId="12" fillId="2" borderId="28" xfId="0" applyNumberFormat="1" applyFont="1" applyFill="1" applyBorder="1"/>
    <xf numFmtId="26" fontId="12" fillId="2" borderId="24" xfId="0" applyNumberFormat="1" applyFont="1" applyFill="1" applyBorder="1"/>
    <xf numFmtId="26" fontId="12" fillId="0" borderId="4" xfId="0" applyNumberFormat="1" applyFont="1" applyBorder="1"/>
    <xf numFmtId="26" fontId="12" fillId="0" borderId="12" xfId="0" applyNumberFormat="1" applyFont="1" applyBorder="1"/>
    <xf numFmtId="26" fontId="12" fillId="0" borderId="13" xfId="0" applyNumberFormat="1" applyFont="1" applyBorder="1"/>
    <xf numFmtId="26" fontId="12" fillId="2" borderId="4" xfId="0" applyNumberFormat="1" applyFont="1" applyFill="1" applyBorder="1"/>
    <xf numFmtId="26" fontId="12" fillId="2" borderId="12" xfId="0" applyNumberFormat="1" applyFont="1" applyFill="1" applyBorder="1"/>
    <xf numFmtId="26" fontId="12" fillId="2" borderId="13" xfId="0" applyNumberFormat="1" applyFont="1" applyFill="1" applyBorder="1"/>
    <xf numFmtId="26" fontId="12" fillId="2" borderId="18" xfId="0" applyNumberFormat="1" applyFont="1" applyFill="1" applyBorder="1"/>
    <xf numFmtId="26" fontId="13" fillId="5" borderId="21" xfId="0" applyNumberFormat="1" applyFont="1" applyFill="1" applyBorder="1"/>
    <xf numFmtId="26" fontId="13" fillId="5" borderId="22" xfId="0" applyNumberFormat="1" applyFont="1" applyFill="1" applyBorder="1"/>
    <xf numFmtId="26" fontId="14" fillId="12" borderId="4" xfId="0" applyNumberFormat="1" applyFont="1" applyFill="1" applyBorder="1"/>
    <xf numFmtId="26" fontId="14" fillId="12" borderId="12" xfId="0" applyNumberFormat="1" applyFont="1" applyFill="1" applyBorder="1"/>
    <xf numFmtId="26" fontId="14" fillId="12" borderId="13" xfId="0" applyNumberFormat="1" applyFont="1" applyFill="1" applyBorder="1"/>
    <xf numFmtId="26" fontId="14" fillId="12" borderId="18" xfId="0" applyNumberFormat="1" applyFont="1" applyFill="1" applyBorder="1"/>
    <xf numFmtId="26" fontId="13" fillId="11" borderId="21" xfId="0" applyNumberFormat="1" applyFont="1" applyFill="1" applyBorder="1"/>
    <xf numFmtId="26" fontId="13" fillId="11" borderId="22" xfId="0" applyNumberFormat="1" applyFont="1" applyFill="1" applyBorder="1"/>
    <xf numFmtId="26" fontId="12" fillId="0" borderId="6" xfId="0" applyNumberFormat="1" applyFont="1" applyBorder="1"/>
    <xf numFmtId="26" fontId="12" fillId="0" borderId="29" xfId="0" applyNumberFormat="1" applyFont="1" applyBorder="1"/>
    <xf numFmtId="26" fontId="12" fillId="0" borderId="18" xfId="0" applyNumberFormat="1" applyFont="1" applyBorder="1"/>
    <xf numFmtId="26" fontId="13" fillId="3" borderId="21" xfId="0" applyNumberFormat="1" applyFont="1" applyFill="1" applyBorder="1"/>
    <xf numFmtId="26" fontId="13" fillId="3" borderId="22" xfId="0" applyNumberFormat="1" applyFont="1" applyFill="1" applyBorder="1"/>
    <xf numFmtId="26" fontId="12" fillId="10" borderId="21" xfId="0" applyNumberFormat="1" applyFont="1" applyFill="1" applyBorder="1"/>
    <xf numFmtId="26" fontId="12" fillId="10" borderId="22" xfId="0" applyNumberFormat="1" applyFont="1" applyFill="1" applyBorder="1"/>
    <xf numFmtId="26" fontId="13" fillId="14" borderId="21" xfId="0" applyNumberFormat="1" applyFont="1" applyFill="1" applyBorder="1"/>
    <xf numFmtId="26" fontId="13" fillId="14" borderId="23" xfId="0" applyNumberFormat="1" applyFont="1" applyFill="1" applyBorder="1"/>
    <xf numFmtId="26" fontId="13" fillId="14" borderId="30" xfId="0" applyNumberFormat="1" applyFont="1" applyFill="1" applyBorder="1"/>
    <xf numFmtId="26" fontId="13" fillId="14" borderId="10" xfId="0" applyNumberFormat="1" applyFont="1" applyFill="1" applyBorder="1"/>
    <xf numFmtId="26" fontId="12" fillId="2" borderId="20" xfId="0" applyNumberFormat="1" applyFont="1" applyFill="1" applyBorder="1"/>
    <xf numFmtId="26" fontId="12" fillId="2" borderId="27" xfId="0" applyNumberFormat="1" applyFont="1" applyFill="1" applyBorder="1"/>
    <xf numFmtId="26" fontId="12" fillId="2" borderId="19" xfId="0" applyNumberFormat="1" applyFont="1" applyFill="1" applyBorder="1"/>
    <xf numFmtId="26" fontId="12" fillId="0" borderId="24" xfId="0" applyNumberFormat="1" applyFont="1" applyBorder="1"/>
    <xf numFmtId="26" fontId="12" fillId="0" borderId="38" xfId="0" applyNumberFormat="1" applyFont="1" applyBorder="1"/>
    <xf numFmtId="26" fontId="13" fillId="4" borderId="21" xfId="0" applyNumberFormat="1" applyFont="1" applyFill="1" applyBorder="1"/>
    <xf numFmtId="26" fontId="13" fillId="4" borderId="22" xfId="0" applyNumberFormat="1" applyFont="1" applyFill="1" applyBorder="1"/>
    <xf numFmtId="26" fontId="13" fillId="15" borderId="21" xfId="0" applyNumberFormat="1" applyFont="1" applyFill="1" applyBorder="1"/>
    <xf numFmtId="26" fontId="13" fillId="15" borderId="37" xfId="0" applyNumberFormat="1" applyFont="1" applyFill="1" applyBorder="1"/>
    <xf numFmtId="26" fontId="68" fillId="0" borderId="0" xfId="0" applyNumberFormat="1" applyFont="1"/>
    <xf numFmtId="0" fontId="15" fillId="7" borderId="43" xfId="0" applyFont="1" applyFill="1" applyBorder="1" applyAlignment="1" applyProtection="1">
      <alignment horizontal="left"/>
      <protection locked="0"/>
    </xf>
    <xf numFmtId="0" fontId="15" fillId="7" borderId="44" xfId="0" applyFont="1" applyFill="1" applyBorder="1" applyAlignment="1" applyProtection="1">
      <alignment horizontal="left"/>
      <protection locked="0"/>
    </xf>
    <xf numFmtId="0" fontId="15" fillId="7" borderId="41" xfId="0" applyFont="1" applyFill="1" applyBorder="1" applyAlignment="1" applyProtection="1">
      <alignment horizontal="left"/>
      <protection locked="0"/>
    </xf>
    <xf numFmtId="0" fontId="15" fillId="7" borderId="42" xfId="0" applyFont="1" applyFill="1" applyBorder="1" applyAlignment="1" applyProtection="1">
      <alignment horizontal="left"/>
      <protection locked="0"/>
    </xf>
    <xf numFmtId="0" fontId="15" fillId="7" borderId="45" xfId="0" applyFont="1" applyFill="1" applyBorder="1" applyProtection="1">
      <protection locked="0"/>
    </xf>
    <xf numFmtId="0" fontId="15" fillId="7" borderId="46" xfId="0" applyFont="1" applyFill="1" applyBorder="1" applyProtection="1">
      <protection locked="0"/>
    </xf>
    <xf numFmtId="0" fontId="10" fillId="8" borderId="39" xfId="0" applyFont="1" applyFill="1" applyBorder="1" applyAlignment="1" applyProtection="1">
      <alignment horizontal="center" vertical="center"/>
      <protection locked="0"/>
    </xf>
    <xf numFmtId="0" fontId="10" fillId="8" borderId="0" xfId="0" applyFont="1" applyFill="1" applyAlignment="1" applyProtection="1">
      <alignment horizontal="center" vertical="center"/>
      <protection locked="0"/>
    </xf>
    <xf numFmtId="0" fontId="15" fillId="7" borderId="41" xfId="0" applyFont="1" applyFill="1" applyBorder="1" applyProtection="1">
      <protection locked="0"/>
    </xf>
    <xf numFmtId="0" fontId="15" fillId="7" borderId="42" xfId="0" applyFont="1" applyFill="1" applyBorder="1" applyProtection="1">
      <protection locked="0"/>
    </xf>
    <xf numFmtId="0" fontId="10" fillId="8" borderId="40" xfId="0" applyFont="1" applyFill="1" applyBorder="1" applyAlignment="1" applyProtection="1">
      <alignment horizontal="center" vertical="center"/>
      <protection locked="0"/>
    </xf>
    <xf numFmtId="0" fontId="64" fillId="13" borderId="34" xfId="0" applyFont="1" applyFill="1" applyBorder="1" applyAlignment="1">
      <alignment horizontal="center" vertical="center"/>
    </xf>
    <xf numFmtId="0" fontId="64" fillId="13" borderId="25" xfId="0" applyFont="1" applyFill="1" applyBorder="1" applyAlignment="1">
      <alignment horizontal="center" vertical="center"/>
    </xf>
    <xf numFmtId="26" fontId="63" fillId="0" borderId="8" xfId="0" applyNumberFormat="1" applyFont="1" applyBorder="1" applyAlignment="1">
      <alignment horizontal="center" vertical="center"/>
    </xf>
    <xf numFmtId="26" fontId="63" fillId="0" borderId="16" xfId="0" applyNumberFormat="1" applyFont="1" applyBorder="1" applyAlignment="1">
      <alignment horizontal="center" vertical="center"/>
    </xf>
    <xf numFmtId="26" fontId="63" fillId="0" borderId="17" xfId="0" applyNumberFormat="1" applyFont="1" applyBorder="1" applyAlignment="1">
      <alignment horizontal="center" vertical="center"/>
    </xf>
    <xf numFmtId="26" fontId="67" fillId="0" borderId="63" xfId="0" applyNumberFormat="1" applyFont="1" applyBorder="1" applyAlignment="1">
      <alignment horizontal="center" vertical="center"/>
    </xf>
    <xf numFmtId="26" fontId="67" fillId="0" borderId="64" xfId="0" applyNumberFormat="1" applyFont="1" applyBorder="1" applyAlignment="1">
      <alignment horizontal="center" vertical="center"/>
    </xf>
    <xf numFmtId="26" fontId="67" fillId="0" borderId="67" xfId="0" applyNumberFormat="1" applyFont="1" applyBorder="1" applyAlignment="1">
      <alignment horizontal="center" vertical="center"/>
    </xf>
    <xf numFmtId="0" fontId="64" fillId="13" borderId="9" xfId="0" applyFont="1" applyFill="1" applyBorder="1" applyAlignment="1">
      <alignment horizontal="center" vertical="center"/>
    </xf>
    <xf numFmtId="0" fontId="62" fillId="16" borderId="54" xfId="0" applyFont="1" applyFill="1" applyBorder="1" applyAlignment="1" applyProtection="1">
      <alignment horizontal="center" vertical="center"/>
      <protection locked="0"/>
    </xf>
    <xf numFmtId="0" fontId="62" fillId="16" borderId="55" xfId="0" applyFont="1" applyFill="1" applyBorder="1" applyAlignment="1" applyProtection="1">
      <alignment horizontal="center" vertical="center"/>
      <protection locked="0"/>
    </xf>
    <xf numFmtId="0" fontId="62" fillId="16" borderId="56" xfId="0" applyFont="1" applyFill="1" applyBorder="1" applyAlignment="1" applyProtection="1">
      <alignment horizontal="center" vertical="center"/>
      <protection locked="0"/>
    </xf>
    <xf numFmtId="0" fontId="62" fillId="16" borderId="54" xfId="0" applyFont="1" applyFill="1" applyBorder="1" applyAlignment="1">
      <alignment horizontal="center" vertical="center"/>
    </xf>
    <xf numFmtId="0" fontId="62" fillId="16" borderId="56" xfId="0" applyFont="1" applyFill="1" applyBorder="1" applyAlignment="1">
      <alignment horizontal="center" vertical="center"/>
    </xf>
    <xf numFmtId="0" fontId="15" fillId="7" borderId="115" xfId="0" applyFont="1" applyFill="1" applyBorder="1" applyAlignment="1" applyProtection="1">
      <alignment horizontal="left"/>
      <protection locked="0"/>
    </xf>
    <xf numFmtId="0" fontId="15" fillId="7" borderId="116" xfId="0" applyFont="1" applyFill="1" applyBorder="1" applyAlignment="1" applyProtection="1">
      <alignment horizontal="left"/>
      <protection locked="0"/>
    </xf>
    <xf numFmtId="26" fontId="34" fillId="6" borderId="70" xfId="0" applyNumberFormat="1" applyFont="1" applyFill="1" applyBorder="1" applyAlignment="1" applyProtection="1">
      <alignment horizontal="center" vertical="center"/>
      <protection locked="0"/>
    </xf>
    <xf numFmtId="26" fontId="34" fillId="6" borderId="71" xfId="0" applyNumberFormat="1" applyFont="1" applyFill="1" applyBorder="1" applyAlignment="1" applyProtection="1">
      <alignment horizontal="center" vertical="center"/>
      <protection locked="0"/>
    </xf>
    <xf numFmtId="26" fontId="34" fillId="6" borderId="72" xfId="0" applyNumberFormat="1" applyFont="1" applyFill="1" applyBorder="1" applyAlignment="1" applyProtection="1">
      <alignment horizontal="center" vertical="center"/>
      <protection locked="0"/>
    </xf>
    <xf numFmtId="26" fontId="34" fillId="6" borderId="68" xfId="0" applyNumberFormat="1" applyFont="1" applyFill="1" applyBorder="1" applyAlignment="1" applyProtection="1">
      <alignment horizontal="center" vertical="center"/>
      <protection locked="0"/>
    </xf>
    <xf numFmtId="26" fontId="34" fillId="6" borderId="0" xfId="0" applyNumberFormat="1" applyFont="1" applyFill="1" applyAlignment="1" applyProtection="1">
      <alignment horizontal="center" vertical="center"/>
      <protection locked="0"/>
    </xf>
    <xf numFmtId="26" fontId="34" fillId="6" borderId="69" xfId="0" applyNumberFormat="1" applyFont="1" applyFill="1" applyBorder="1" applyAlignment="1" applyProtection="1">
      <alignment horizontal="center" vertical="center"/>
      <protection locked="0"/>
    </xf>
    <xf numFmtId="177" fontId="29" fillId="22" borderId="0" xfId="0" applyNumberFormat="1" applyFont="1" applyFill="1" applyAlignment="1">
      <alignment horizontal="center" vertical="center"/>
    </xf>
    <xf numFmtId="0" fontId="18" fillId="6" borderId="70" xfId="0" applyFont="1" applyFill="1" applyBorder="1" applyAlignment="1" applyProtection="1">
      <alignment horizontal="center"/>
      <protection locked="0"/>
    </xf>
    <xf numFmtId="0" fontId="18" fillId="6" borderId="71" xfId="0" applyFont="1" applyFill="1" applyBorder="1" applyAlignment="1" applyProtection="1">
      <alignment horizontal="center"/>
      <protection locked="0"/>
    </xf>
    <xf numFmtId="0" fontId="18" fillId="6" borderId="86" xfId="0" applyFont="1" applyFill="1" applyBorder="1" applyAlignment="1" applyProtection="1">
      <alignment horizontal="center"/>
      <protection locked="0"/>
    </xf>
    <xf numFmtId="0" fontId="18" fillId="6" borderId="85" xfId="0" applyFont="1" applyFill="1" applyBorder="1" applyAlignment="1" applyProtection="1">
      <alignment horizontal="center"/>
      <protection locked="0"/>
    </xf>
    <xf numFmtId="0" fontId="18" fillId="6" borderId="84" xfId="0" applyFont="1" applyFill="1" applyBorder="1" applyAlignment="1" applyProtection="1">
      <alignment horizontal="center"/>
      <protection locked="0"/>
    </xf>
    <xf numFmtId="176" fontId="33" fillId="17" borderId="74" xfId="0" applyNumberFormat="1" applyFont="1" applyFill="1" applyBorder="1" applyAlignment="1" applyProtection="1">
      <alignment horizontal="center" vertical="center"/>
      <protection locked="0"/>
    </xf>
    <xf numFmtId="176" fontId="33" fillId="17" borderId="75" xfId="0" applyNumberFormat="1" applyFont="1" applyFill="1" applyBorder="1" applyAlignment="1" applyProtection="1">
      <alignment horizontal="center" vertical="center"/>
      <protection locked="0"/>
    </xf>
    <xf numFmtId="176" fontId="33" fillId="17" borderId="76" xfId="0" applyNumberFormat="1" applyFont="1" applyFill="1" applyBorder="1" applyAlignment="1" applyProtection="1">
      <alignment horizontal="center" vertical="center"/>
      <protection locked="0"/>
    </xf>
    <xf numFmtId="26" fontId="40" fillId="6" borderId="91" xfId="0" applyNumberFormat="1" applyFont="1" applyFill="1" applyBorder="1" applyAlignment="1">
      <alignment horizontal="center" vertical="center"/>
    </xf>
    <xf numFmtId="26" fontId="40" fillId="6" borderId="92" xfId="0" applyNumberFormat="1" applyFont="1" applyFill="1" applyBorder="1" applyAlignment="1">
      <alignment horizontal="center" vertical="center"/>
    </xf>
    <xf numFmtId="26" fontId="41" fillId="6" borderId="92" xfId="0" applyNumberFormat="1" applyFont="1" applyFill="1" applyBorder="1" applyAlignment="1">
      <alignment horizontal="center" vertical="center"/>
    </xf>
    <xf numFmtId="26" fontId="41" fillId="6" borderId="93" xfId="0" applyNumberFormat="1" applyFont="1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39" fillId="2" borderId="95" xfId="0" applyFont="1" applyFill="1" applyBorder="1" applyAlignment="1">
      <alignment horizontal="right" vertical="center"/>
    </xf>
    <xf numFmtId="0" fontId="39" fillId="2" borderId="96" xfId="0" applyFont="1" applyFill="1" applyBorder="1" applyAlignment="1">
      <alignment horizontal="right" vertical="center"/>
    </xf>
    <xf numFmtId="0" fontId="0" fillId="2" borderId="96" xfId="0" applyFill="1" applyBorder="1" applyAlignment="1">
      <alignment horizontal="right" vertical="center"/>
    </xf>
    <xf numFmtId="26" fontId="40" fillId="6" borderId="91" xfId="0" applyNumberFormat="1" applyFont="1" applyFill="1" applyBorder="1" applyAlignment="1">
      <alignment horizontal="center" vertical="top"/>
    </xf>
    <xf numFmtId="26" fontId="40" fillId="6" borderId="92" xfId="0" applyNumberFormat="1" applyFont="1" applyFill="1" applyBorder="1" applyAlignment="1">
      <alignment horizontal="center" vertical="top"/>
    </xf>
    <xf numFmtId="26" fontId="41" fillId="6" borderId="92" xfId="0" applyNumberFormat="1" applyFont="1" applyFill="1" applyBorder="1" applyAlignment="1">
      <alignment horizontal="center"/>
    </xf>
    <xf numFmtId="26" fontId="41" fillId="6" borderId="93" xfId="0" applyNumberFormat="1" applyFont="1" applyFill="1" applyBorder="1" applyAlignment="1">
      <alignment horizontal="center"/>
    </xf>
    <xf numFmtId="0" fontId="55" fillId="13" borderId="9" xfId="0" applyFont="1" applyFill="1" applyBorder="1" applyAlignment="1">
      <alignment horizontal="center" vertical="center"/>
    </xf>
    <xf numFmtId="0" fontId="55" fillId="13" borderId="34" xfId="0" applyFont="1" applyFill="1" applyBorder="1" applyAlignment="1">
      <alignment horizontal="center" vertical="center"/>
    </xf>
    <xf numFmtId="0" fontId="55" fillId="13" borderId="25" xfId="0" applyFont="1" applyFill="1" applyBorder="1" applyAlignment="1">
      <alignment horizontal="center" vertical="center"/>
    </xf>
    <xf numFmtId="26" fontId="49" fillId="0" borderId="8" xfId="0" applyNumberFormat="1" applyFont="1" applyBorder="1" applyAlignment="1">
      <alignment horizontal="center" vertical="center"/>
    </xf>
    <xf numFmtId="26" fontId="49" fillId="0" borderId="16" xfId="0" applyNumberFormat="1" applyFont="1" applyBorder="1" applyAlignment="1">
      <alignment horizontal="center" vertical="center"/>
    </xf>
    <xf numFmtId="26" fontId="49" fillId="0" borderId="17" xfId="0" applyNumberFormat="1" applyFont="1" applyBorder="1" applyAlignment="1">
      <alignment horizontal="center" vertical="center"/>
    </xf>
    <xf numFmtId="0" fontId="47" fillId="13" borderId="9" xfId="0" applyFont="1" applyFill="1" applyBorder="1" applyAlignment="1">
      <alignment horizontal="center" vertical="center"/>
    </xf>
    <xf numFmtId="0" fontId="47" fillId="13" borderId="34" xfId="0" applyFont="1" applyFill="1" applyBorder="1" applyAlignment="1">
      <alignment horizontal="center" vertical="center"/>
    </xf>
    <xf numFmtId="0" fontId="47" fillId="13" borderId="25" xfId="0" applyFont="1" applyFill="1" applyBorder="1" applyAlignment="1">
      <alignment horizontal="center" vertical="center"/>
    </xf>
    <xf numFmtId="26" fontId="58" fillId="0" borderId="63" xfId="0" applyNumberFormat="1" applyFont="1" applyBorder="1" applyAlignment="1">
      <alignment horizontal="center" vertical="center"/>
    </xf>
    <xf numFmtId="26" fontId="58" fillId="0" borderId="64" xfId="0" applyNumberFormat="1" applyFont="1" applyBorder="1" applyAlignment="1">
      <alignment horizontal="center" vertical="center"/>
    </xf>
    <xf numFmtId="26" fontId="58" fillId="0" borderId="67" xfId="0" applyNumberFormat="1" applyFont="1" applyBorder="1" applyAlignment="1">
      <alignment horizontal="center" vertical="center"/>
    </xf>
    <xf numFmtId="0" fontId="50" fillId="16" borderId="54" xfId="0" applyFont="1" applyFill="1" applyBorder="1" applyAlignment="1" applyProtection="1">
      <alignment horizontal="center" vertical="center"/>
      <protection locked="0"/>
    </xf>
    <xf numFmtId="0" fontId="50" fillId="16" borderId="55" xfId="0" applyFont="1" applyFill="1" applyBorder="1" applyAlignment="1" applyProtection="1">
      <alignment horizontal="center" vertical="center"/>
      <protection locked="0"/>
    </xf>
    <xf numFmtId="0" fontId="50" fillId="16" borderId="56" xfId="0" applyFont="1" applyFill="1" applyBorder="1" applyAlignment="1" applyProtection="1">
      <alignment horizontal="center" vertical="center"/>
      <protection locked="0"/>
    </xf>
    <xf numFmtId="0" fontId="50" fillId="16" borderId="54" xfId="0" applyFont="1" applyFill="1" applyBorder="1" applyAlignment="1">
      <alignment horizontal="center" vertical="center"/>
    </xf>
    <xf numFmtId="0" fontId="50" fillId="16" borderId="56" xfId="0" applyFont="1" applyFill="1" applyBorder="1" applyAlignment="1">
      <alignment horizontal="center" vertical="center"/>
    </xf>
    <xf numFmtId="178" fontId="0" fillId="4" borderId="9" xfId="0" applyNumberFormat="1" applyFill="1" applyBorder="1" applyAlignment="1">
      <alignment horizontal="center" vertical="center"/>
    </xf>
    <xf numFmtId="178" fontId="0" fillId="4" borderId="34" xfId="0" applyNumberFormat="1" applyFill="1" applyBorder="1" applyAlignment="1">
      <alignment horizontal="center" vertical="center"/>
    </xf>
    <xf numFmtId="178" fontId="0" fillId="4" borderId="25" xfId="0" applyNumberFormat="1" applyFill="1" applyBorder="1" applyAlignment="1">
      <alignment horizontal="center" vertical="center"/>
    </xf>
    <xf numFmtId="178" fontId="0" fillId="5" borderId="114" xfId="0" applyNumberFormat="1" applyFill="1" applyBorder="1" applyAlignment="1">
      <alignment horizontal="center" vertical="center"/>
    </xf>
    <xf numFmtId="178" fontId="0" fillId="5" borderId="34" xfId="0" applyNumberFormat="1" applyFill="1" applyBorder="1" applyAlignment="1">
      <alignment horizontal="center" vertical="center"/>
    </xf>
    <xf numFmtId="178" fontId="0" fillId="5" borderId="25" xfId="0" applyNumberFormat="1" applyFill="1" applyBorder="1" applyAlignment="1">
      <alignment horizontal="center" vertical="center"/>
    </xf>
    <xf numFmtId="178" fontId="0" fillId="11" borderId="9" xfId="0" applyNumberFormat="1" applyFill="1" applyBorder="1" applyAlignment="1">
      <alignment horizontal="center" vertical="center"/>
    </xf>
    <xf numFmtId="178" fontId="0" fillId="11" borderId="34" xfId="0" applyNumberFormat="1" applyFill="1" applyBorder="1" applyAlignment="1">
      <alignment horizontal="center" vertical="center"/>
    </xf>
    <xf numFmtId="178" fontId="0" fillId="11" borderId="25" xfId="0" applyNumberFormat="1" applyFill="1" applyBorder="1" applyAlignment="1">
      <alignment horizontal="center" vertical="center"/>
    </xf>
    <xf numFmtId="178" fontId="0" fillId="3" borderId="9" xfId="0" applyNumberFormat="1" applyFill="1" applyBorder="1" applyAlignment="1">
      <alignment horizontal="center" vertical="center"/>
    </xf>
    <xf numFmtId="178" fontId="0" fillId="3" borderId="34" xfId="0" applyNumberFormat="1" applyFill="1" applyBorder="1" applyAlignment="1">
      <alignment horizontal="center" vertical="center"/>
    </xf>
    <xf numFmtId="178" fontId="0" fillId="3" borderId="25" xfId="0" applyNumberFormat="1" applyFill="1" applyBorder="1" applyAlignment="1">
      <alignment horizontal="center" vertical="center"/>
    </xf>
    <xf numFmtId="178" fontId="0" fillId="10" borderId="9" xfId="0" applyNumberFormat="1" applyFill="1" applyBorder="1" applyAlignment="1">
      <alignment horizontal="center" vertical="center"/>
    </xf>
    <xf numFmtId="178" fontId="0" fillId="10" borderId="34" xfId="0" applyNumberFormat="1" applyFill="1" applyBorder="1" applyAlignment="1">
      <alignment horizontal="center" vertical="center"/>
    </xf>
    <xf numFmtId="178" fontId="0" fillId="10" borderId="25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68">
    <dxf>
      <numFmt numFmtId="178" formatCode="#"/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fill>
        <patternFill>
          <bgColor rgb="FFFDDBDB"/>
        </patternFill>
      </fill>
    </dxf>
    <dxf>
      <fill>
        <patternFill>
          <bgColor rgb="FFD9E1F2"/>
        </patternFill>
      </fill>
    </dxf>
    <dxf>
      <numFmt numFmtId="178" formatCode="#"/>
    </dxf>
    <dxf>
      <numFmt numFmtId="178" formatCode="#"/>
    </dxf>
    <dxf>
      <fill>
        <patternFill>
          <bgColor theme="4" tint="0.79998168889431442"/>
        </patternFill>
      </fill>
    </dxf>
    <dxf>
      <fill>
        <patternFill patternType="solid">
          <fgColor rgb="FFFFC9C9"/>
          <bgColor rgb="FFFDDBDB"/>
        </patternFill>
      </fill>
    </dxf>
    <dxf>
      <numFmt numFmtId="178" formatCode="#"/>
    </dxf>
    <dxf>
      <numFmt numFmtId="178" formatCode="#"/>
    </dxf>
    <dxf>
      <numFmt numFmtId="178" formatCode="#"/>
    </dxf>
    <dxf>
      <font>
        <color rgb="FFFF5050"/>
      </font>
    </dxf>
    <dxf>
      <numFmt numFmtId="178" formatCode="#"/>
    </dxf>
    <dxf>
      <numFmt numFmtId="178" formatCode="#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9" formatCode="\$#,##0.00_);[Red]\(\$#,##0.00\)"/>
    </dxf>
    <dxf>
      <numFmt numFmtId="39" formatCode="\$#,##0.00_);[Red]\(\$#,##0.00\)"/>
    </dxf>
    <dxf>
      <numFmt numFmtId="39" formatCode="\$#,##0.00_);[Red]\(\$#,##0.0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メイリオ"/>
        <family val="3"/>
        <charset val="128"/>
        <scheme val="none"/>
      </font>
      <numFmt numFmtId="176" formatCode="&quot;¥&quot;#,##0_);\(&quot;¥&quot;#,##0\)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Invisible" pivot="0" table="0" count="0" xr9:uid="{6A5866D7-AA6E-4594-BAC9-8C15DD8FB498}"/>
    <tableStyle name="アドレス帳" pivot="0" count="5" xr9:uid="{5D04849B-AA0E-4F12-B059-EB853CA20224}">
      <tableStyleElement type="wholeTable" dxfId="267"/>
      <tableStyleElement type="headerRow" dxfId="266"/>
      <tableStyleElement type="totalRow" dxfId="265"/>
      <tableStyleElement type="firstRowStripe" dxfId="264"/>
      <tableStyleElement type="secondRowStripe" dxfId="263"/>
    </tableStyle>
  </tableStyles>
  <colors>
    <mruColors>
      <color rgb="FFFDDBDB"/>
      <color rgb="FFB3C1D7"/>
      <color rgb="FFD6E0FE"/>
      <color rgb="FFD9E1F2"/>
      <color rgb="FFE8F0FC"/>
      <color rgb="FFFFFFFF"/>
      <color rgb="FFFFC9C9"/>
      <color rgb="FFF0D1F0"/>
      <color rgb="FFF5FBFD"/>
      <color rgb="FFE6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459482074277499"/>
          <c:y val="8.5537514315573687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5E-43B1-9540-6431820CBC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5E-43B1-9540-6431820CBC22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5E-43B1-9540-6431820CBC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5E-43B1-9540-6431820CBC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5E-43B1-9540-6431820CBC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5E-43B1-9540-6431820CBC22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5E-43B1-9540-6431820CBC2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45E-43B1-9540-6431820CBC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Sample!$B$27:$B$31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Sample!$C$27:$C$31</c:f>
              <c:numCache>
                <c:formatCode>\$#,##0.00_);[Red]\(\$#,##0.00\)</c:formatCode>
                <c:ptCount val="5"/>
                <c:pt idx="0">
                  <c:v>1000</c:v>
                </c:pt>
                <c:pt idx="1">
                  <c:v>800</c:v>
                </c:pt>
                <c:pt idx="2">
                  <c:v>1300</c:v>
                </c:pt>
                <c:pt idx="3">
                  <c:v>500</c:v>
                </c:pt>
                <c:pt idx="4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5E-43B1-9540-6431820CB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87177651744577"/>
          <c:y val="4.9364438612482853E-2"/>
          <c:w val="0.18083218618651689"/>
          <c:h val="0.66435948033215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Jan.!$B$26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Jan.!$C$26:$D$26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F-4A47-87EC-B8385A461DA6}"/>
            </c:ext>
          </c:extLst>
        </c:ser>
        <c:ser>
          <c:idx val="1"/>
          <c:order val="1"/>
          <c:tx>
            <c:strRef>
              <c:f>Jan.!$B$27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Jan.!$C$27:$D$27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F-4A47-87EC-B8385A461DA6}"/>
            </c:ext>
          </c:extLst>
        </c:ser>
        <c:ser>
          <c:idx val="2"/>
          <c:order val="2"/>
          <c:tx>
            <c:strRef>
              <c:f>Jan.!$B$28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Jan.!$C$28:$D$28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F-4A47-87EC-B8385A461DA6}"/>
            </c:ext>
          </c:extLst>
        </c:ser>
        <c:ser>
          <c:idx val="3"/>
          <c:order val="3"/>
          <c:tx>
            <c:strRef>
              <c:f>Jan.!$B$29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Jan.!$C$29:$D$29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F-4A47-87EC-B8385A461DA6}"/>
            </c:ext>
          </c:extLst>
        </c:ser>
        <c:ser>
          <c:idx val="4"/>
          <c:order val="4"/>
          <c:tx>
            <c:strRef>
              <c:f>Jan.!$B$30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Jan.!$C$30:$D$30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F-4A47-87EC-B8385A461DA6}"/>
            </c:ext>
          </c:extLst>
        </c:ser>
        <c:ser>
          <c:idx val="5"/>
          <c:order val="5"/>
          <c:tx>
            <c:strRef>
              <c:f>Jan.!$B$31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Jan.!$C$31:$D$31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F-4A47-87EC-B8385A461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34442291572192"/>
          <c:y val="7.7056684663387873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D-4437-846A-08F6E2E884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D-4437-846A-08F6E2E88422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D-4437-846A-08F6E2E884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D-4437-846A-08F6E2E884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1D-4437-846A-08F6E2E884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1D-4437-846A-08F6E2E88422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1D-4437-846A-08F6E2E8842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31D-4437-846A-08F6E2E8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Feb.!$B$27:$B$31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Feb.!$C$27:$C$31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1D-4437-846A-08F6E2E8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55427299336272"/>
          <c:y val="4.9364438612482853E-2"/>
          <c:w val="0.27507303733630156"/>
          <c:h val="0.91030354024554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98010196369434"/>
          <c:y val="7.4127819912081547E-2"/>
          <c:w val="0.50166917826702606"/>
          <c:h val="0.85252950743120304"/>
        </c:manualLayout>
      </c:layout>
      <c:doughnutChart>
        <c:varyColors val="1"/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D-4754-8A5A-C443B790B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D-4754-8A5A-C443B790B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D-4754-8A5A-C443B790B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8D-4754-8A5A-C443B790B3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98D-4754-8A5A-C443B790B3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98D-4754-8A5A-C443B790B3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98D-4754-8A5A-C443B790B39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98D-4754-8A5A-C443B790B39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98D-4754-8A5A-C443B790B39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98D-4754-8A5A-C443B790B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Feb.!$H$9:$H$18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Feb.!$I$9:$I$18</c:f>
              <c:numCache>
                <c:formatCode>\$#,##0.00_);[Red]\(\$#,##0.00\)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4E86-4738-B053-AD2098F39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5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3C1F-4C3C-BF5D-6678EEEA897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3C1F-4C3C-BF5D-6678EEEA897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3C1F-4C3C-BF5D-6678EEEA897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3C1F-4C3C-BF5D-6678EEEA897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3C1F-4C3C-BF5D-6678EEEA897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3C1F-4C3C-BF5D-6678EEEA897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3C1F-4C3C-BF5D-6678EEEA897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3C1F-4C3C-BF5D-6678EEEA897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3C1F-4C3C-BF5D-6678EEEA8973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3C1F-4C3C-BF5D-6678EEEA897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Feb.!$H$9:$H$18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Feb.!$H$9:$H$18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3C1F-4C3C-BF5D-6678EEEA8973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5.7282900987069875E-2"/>
          <c:w val="0.30538126451471048"/>
          <c:h val="0.9025489911920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367607674994826"/>
          <c:y val="8.0495995692846087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B6-4BD7-AD18-C871C58B72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B6-4BD7-AD18-C871C58B72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B6-4BD7-AD18-C871C58B72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B6-4BD7-AD18-C871C58B72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B6-4BD7-AD18-C871C58B72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0B6-4BD7-AD18-C871C58B72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0B6-4BD7-AD18-C871C58B723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0B6-4BD7-AD18-C871C58B723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0B6-4BD7-AD18-C871C58B723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0B6-4BD7-AD18-C871C58B72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Feb.!$J$9:$J$18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Feb.!$L$9:$L$18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FB5-42D7-BF10-DB5D075E5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E868-45F8-8855-AB6718192FF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E868-45F8-8855-AB6718192FF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E868-45F8-8855-AB6718192FF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E868-45F8-8855-AB6718192FF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E868-45F8-8855-AB6718192FF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E868-45F8-8855-AB6718192FFD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E868-45F8-8855-AB6718192FF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E868-45F8-8855-AB6718192FF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E868-45F8-8855-AB6718192FF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E868-45F8-8855-AB6718192FF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Feb.!$J$9:$J$18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Feb.!$J$9:$J$18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E868-45F8-8855-AB6718192FFD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E868-45F8-8855-AB6718192FF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E868-45F8-8855-AB6718192FF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E868-45F8-8855-AB6718192FF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E868-45F8-8855-AB6718192FF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E868-45F8-8855-AB6718192FF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E868-45F8-8855-AB6718192FF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E868-45F8-8855-AB6718192FF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E868-45F8-8855-AB6718192FF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E868-45F8-8855-AB6718192FF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E868-45F8-8855-AB6718192FF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Feb.!$J$9:$J$18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Feb.!$K$9:$K$18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868-45F8-8855-AB6718192FF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66782873514852"/>
          <c:y val="7.9411804293694072E-2"/>
          <c:w val="0.29978588554293306"/>
          <c:h val="0.874671916010498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Feb.!$J$9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Feb.!$K$9:$M$9</c15:sqref>
                  </c15:fullRef>
                </c:ext>
              </c:extLst>
              <c:f>Feb.!$L$9:$M$9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2-45ED-BB7C-4693AFFFA306}"/>
            </c:ext>
          </c:extLst>
        </c:ser>
        <c:ser>
          <c:idx val="1"/>
          <c:order val="1"/>
          <c:tx>
            <c:strRef>
              <c:f>Feb.!$J$10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Feb.!$K$10:$M$10</c15:sqref>
                  </c15:fullRef>
                </c:ext>
              </c:extLst>
              <c:f>Feb.!$L$10:$M$10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2-45ED-BB7C-4693AFFFA306}"/>
            </c:ext>
          </c:extLst>
        </c:ser>
        <c:ser>
          <c:idx val="2"/>
          <c:order val="2"/>
          <c:tx>
            <c:strRef>
              <c:f>Feb.!$J$11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Feb.!$K$11:$M$11</c15:sqref>
                  </c15:fullRef>
                </c:ext>
              </c:extLst>
              <c:f>Feb.!$L$11:$M$11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2-45ED-BB7C-4693AFFFA306}"/>
            </c:ext>
          </c:extLst>
        </c:ser>
        <c:ser>
          <c:idx val="3"/>
          <c:order val="3"/>
          <c:tx>
            <c:strRef>
              <c:f>Feb.!$J$12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Feb.!$K$12:$M$12</c15:sqref>
                  </c15:fullRef>
                </c:ext>
              </c:extLst>
              <c:f>Feb.!$L$12:$M$12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33-4B13-A3A1-183DB5832B4F}"/>
            </c:ext>
          </c:extLst>
        </c:ser>
        <c:ser>
          <c:idx val="4"/>
          <c:order val="4"/>
          <c:tx>
            <c:strRef>
              <c:f>Feb.!$J$13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Feb.!$K$13:$M$13</c15:sqref>
                  </c15:fullRef>
                </c:ext>
              </c:extLst>
              <c:f>Feb.!$L$13:$M$13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33-4B13-A3A1-183DB5832B4F}"/>
            </c:ext>
          </c:extLst>
        </c:ser>
        <c:ser>
          <c:idx val="5"/>
          <c:order val="5"/>
          <c:tx>
            <c:strRef>
              <c:f>Feb.!$J$14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Feb.!$K$14:$M$14</c15:sqref>
                  </c15:fullRef>
                </c:ext>
              </c:extLst>
              <c:f>Feb.!$L$14:$M$14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B33-4B13-A3A1-183DB5832B4F}"/>
            </c:ext>
          </c:extLst>
        </c:ser>
        <c:ser>
          <c:idx val="6"/>
          <c:order val="6"/>
          <c:tx>
            <c:strRef>
              <c:f>Feb.!$J$15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Feb.!$K$15:$M$15</c15:sqref>
                  </c15:fullRef>
                </c:ext>
              </c:extLst>
              <c:f>Feb.!$L$15:$M$15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B33-4B13-A3A1-183DB5832B4F}"/>
            </c:ext>
          </c:extLst>
        </c:ser>
        <c:ser>
          <c:idx val="7"/>
          <c:order val="7"/>
          <c:tx>
            <c:strRef>
              <c:f>Feb.!$J$16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Feb.!$K$16:$M$16</c15:sqref>
                  </c15:fullRef>
                </c:ext>
              </c:extLst>
              <c:f>Feb.!$L$16:$M$16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B33-4B13-A3A1-183DB5832B4F}"/>
            </c:ext>
          </c:extLst>
        </c:ser>
        <c:ser>
          <c:idx val="8"/>
          <c:order val="8"/>
          <c:tx>
            <c:strRef>
              <c:f>Feb.!$J$17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Feb.!$K$17:$M$17</c15:sqref>
                  </c15:fullRef>
                </c:ext>
              </c:extLst>
              <c:f>Feb.!$L$17:$M$17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B33-4B13-A3A1-183DB5832B4F}"/>
            </c:ext>
          </c:extLst>
        </c:ser>
        <c:ser>
          <c:idx val="9"/>
          <c:order val="9"/>
          <c:tx>
            <c:strRef>
              <c:f>Feb.!$J$18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Feb.!$K$8:$M$8</c15:sqref>
                  </c15:fullRef>
                </c:ext>
              </c:extLst>
              <c:f>Feb.!$L$8:$M$8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Feb.!$K$18:$M$18</c15:sqref>
                  </c15:fullRef>
                </c:ext>
              </c:extLst>
              <c:f>Feb.!$L$18:$M$18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B33-4B13-A3A1-183DB5832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Jan.!$B$26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Jan.!$C$26:$D$26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ABB-9C0B-ED3A942790EF}"/>
            </c:ext>
          </c:extLst>
        </c:ser>
        <c:ser>
          <c:idx val="1"/>
          <c:order val="1"/>
          <c:tx>
            <c:strRef>
              <c:f>Jan.!$B$27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Jan.!$C$27:$D$27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ABB-9C0B-ED3A942790EF}"/>
            </c:ext>
          </c:extLst>
        </c:ser>
        <c:ser>
          <c:idx val="2"/>
          <c:order val="2"/>
          <c:tx>
            <c:strRef>
              <c:f>Jan.!$B$28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Jan.!$C$28:$D$28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ABB-9C0B-ED3A942790EF}"/>
            </c:ext>
          </c:extLst>
        </c:ser>
        <c:ser>
          <c:idx val="3"/>
          <c:order val="3"/>
          <c:tx>
            <c:strRef>
              <c:f>Jan.!$B$29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Jan.!$C$29:$D$29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ABB-9C0B-ED3A942790EF}"/>
            </c:ext>
          </c:extLst>
        </c:ser>
        <c:ser>
          <c:idx val="4"/>
          <c:order val="4"/>
          <c:tx>
            <c:strRef>
              <c:f>Jan.!$B$30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Jan.!$C$30:$D$30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08-4ABB-9C0B-ED3A942790EF}"/>
            </c:ext>
          </c:extLst>
        </c:ser>
        <c:ser>
          <c:idx val="5"/>
          <c:order val="5"/>
          <c:tx>
            <c:strRef>
              <c:f>Jan.!$B$31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Jan.!$C$31:$D$31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08-4ABB-9C0B-ED3A94279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A1-4FE6-896D-B0EDD3BC8E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A1-4FE6-896D-B0EDD3BC8EC2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A1-4FE6-896D-B0EDD3BC8E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A1-4FE6-896D-B0EDD3BC8E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1A1-4FE6-896D-B0EDD3BC8E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1A1-4FE6-896D-B0EDD3BC8EC2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A1-4FE6-896D-B0EDD3BC8EC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1A1-4FE6-896D-B0EDD3BC8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Mar.!$B$27:$B$31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Mar.!$C$27:$C$31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A1-4FE6-896D-B0EDD3BC8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98281714785656"/>
          <c:y val="4.9364438612482853E-2"/>
          <c:w val="0.30172108486439198"/>
          <c:h val="0.90182271059335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49962455480468"/>
          <c:y val="7.4127819912081547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87B-40B5-B416-FE5035CFDB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A87B-40B5-B416-FE5035CFDB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A87B-40B5-B416-FE5035CFDB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A87B-40B5-B416-FE5035CFDB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A87B-40B5-B416-FE5035CFDB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A87B-40B5-B416-FE5035CFDB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A87B-40B5-B416-FE5035CFDB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A87B-40B5-B416-FE5035CFDB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A87B-40B5-B416-FE5035CFDB7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A87B-40B5-B416-FE5035CFDB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Mar.!$H$9:$H$18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Mar.!$I$9:$I$18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A87B-40B5-B416-FE5035CFD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A87B-40B5-B416-FE5035CFDB7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A87B-40B5-B416-FE5035CFDB7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A87B-40B5-B416-FE5035CFDB7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A87B-40B5-B416-FE5035CFDB7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A87B-40B5-B416-FE5035CFDB7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A87B-40B5-B416-FE5035CFDB7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A87B-40B5-B416-FE5035CFDB7C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A87B-40B5-B416-FE5035CFDB7C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A87B-40B5-B416-FE5035CFDB7C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A87B-40B5-B416-FE5035CFDB7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Mar.!$H$9:$H$18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Mar.!$H$9:$H$18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A87B-40B5-B416-FE5035CFDB7C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3.2743023686456374E-2"/>
          <c:w val="0.31121334242668486"/>
          <c:h val="0.91890890939246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93138357705288"/>
          <c:y val="9.7590012786863176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32-4BD1-9597-26FBEFA057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32-4BD1-9597-26FBEFA057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32-4BD1-9597-26FBEFA057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32-4BD1-9597-26FBEFA057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32-4BD1-9597-26FBEFA057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332-4BD1-9597-26FBEFA057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332-4BD1-9597-26FBEFA057F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332-4BD1-9597-26FBEFA057F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332-4BD1-9597-26FBEFA057F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332-4BD1-9597-26FBEFA057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Mar.!$J$9:$J$18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Mar.!$L$9:$L$18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842-43BC-93A9-7D6FF71C2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73E0-48D1-9E96-3188AD7FC0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73E0-48D1-9E96-3188AD7FC0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73E0-48D1-9E96-3188AD7FC0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73E0-48D1-9E96-3188AD7FC0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73E0-48D1-9E96-3188AD7FC0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73E0-48D1-9E96-3188AD7FC0AE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73E0-48D1-9E96-3188AD7FC0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73E0-48D1-9E96-3188AD7FC0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73E0-48D1-9E96-3188AD7FC0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73E0-48D1-9E96-3188AD7FC0A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Mar.!$J$9:$J$18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Mar.!$J$9:$J$18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73E0-48D1-9E96-3188AD7FC0AE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73E0-48D1-9E96-3188AD7FC0A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73E0-48D1-9E96-3188AD7FC0A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73E0-48D1-9E96-3188AD7FC0A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73E0-48D1-9E96-3188AD7FC0A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73E0-48D1-9E96-3188AD7FC0A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3E0-48D1-9E96-3188AD7FC0A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73E0-48D1-9E96-3188AD7FC0A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73E0-48D1-9E96-3188AD7FC0A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73E0-48D1-9E96-3188AD7FC0A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73E0-48D1-9E96-3188AD7FC0A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Mar.!$J$9:$J$18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Mar.!$K$9:$K$18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3E0-48D1-9E96-3188AD7FC0AE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210116917203533"/>
          <c:y val="8.7958812840702588E-2"/>
          <c:w val="0.31433616252513891"/>
          <c:h val="0.8917659331045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Mar.!$J$9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Mar.!$K$9:$M$9</c15:sqref>
                  </c15:fullRef>
                </c:ext>
              </c:extLst>
              <c:f>Mar.!$L$9:$M$9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8-49CB-A9F1-9DB63868D538}"/>
            </c:ext>
          </c:extLst>
        </c:ser>
        <c:ser>
          <c:idx val="1"/>
          <c:order val="1"/>
          <c:tx>
            <c:strRef>
              <c:f>Mar.!$J$10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Mar.!$K$10:$M$10</c15:sqref>
                  </c15:fullRef>
                </c:ext>
              </c:extLst>
              <c:f>Mar.!$L$10:$M$10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8-49CB-A9F1-9DB63868D538}"/>
            </c:ext>
          </c:extLst>
        </c:ser>
        <c:ser>
          <c:idx val="2"/>
          <c:order val="2"/>
          <c:tx>
            <c:strRef>
              <c:f>Mar.!$J$11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Mar.!$K$11:$M$11</c15:sqref>
                  </c15:fullRef>
                </c:ext>
              </c:extLst>
              <c:f>Mar.!$L$11:$M$11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8-49CB-A9F1-9DB63868D538}"/>
            </c:ext>
          </c:extLst>
        </c:ser>
        <c:ser>
          <c:idx val="3"/>
          <c:order val="3"/>
          <c:tx>
            <c:strRef>
              <c:f>Mar.!$J$12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Mar.!$K$12:$M$12</c15:sqref>
                  </c15:fullRef>
                </c:ext>
              </c:extLst>
              <c:f>Mar.!$L$12:$M$12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38-49CB-A9F1-9DB63868D538}"/>
            </c:ext>
          </c:extLst>
        </c:ser>
        <c:ser>
          <c:idx val="4"/>
          <c:order val="4"/>
          <c:tx>
            <c:strRef>
              <c:f>Mar.!$J$13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Mar.!$K$13:$M$13</c15:sqref>
                  </c15:fullRef>
                </c:ext>
              </c:extLst>
              <c:f>Mar.!$L$13:$M$13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38-49CB-A9F1-9DB63868D538}"/>
            </c:ext>
          </c:extLst>
        </c:ser>
        <c:ser>
          <c:idx val="5"/>
          <c:order val="5"/>
          <c:tx>
            <c:strRef>
              <c:f>Mar.!$J$14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Mar.!$K$14:$M$14</c15:sqref>
                  </c15:fullRef>
                </c:ext>
              </c:extLst>
              <c:f>Mar.!$L$14:$M$14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38-49CB-A9F1-9DB63868D538}"/>
            </c:ext>
          </c:extLst>
        </c:ser>
        <c:ser>
          <c:idx val="6"/>
          <c:order val="6"/>
          <c:tx>
            <c:strRef>
              <c:f>Mar.!$J$15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Mar.!$K$15:$M$15</c15:sqref>
                  </c15:fullRef>
                </c:ext>
              </c:extLst>
              <c:f>Mar.!$L$15:$M$15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38-49CB-A9F1-9DB63868D538}"/>
            </c:ext>
          </c:extLst>
        </c:ser>
        <c:ser>
          <c:idx val="7"/>
          <c:order val="7"/>
          <c:tx>
            <c:strRef>
              <c:f>Mar.!$J$16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Mar.!$K$16:$M$16</c15:sqref>
                  </c15:fullRef>
                </c:ext>
              </c:extLst>
              <c:f>Mar.!$L$16:$M$16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38-49CB-A9F1-9DB63868D538}"/>
            </c:ext>
          </c:extLst>
        </c:ser>
        <c:ser>
          <c:idx val="8"/>
          <c:order val="8"/>
          <c:tx>
            <c:strRef>
              <c:f>Mar.!$J$17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Mar.!$K$17:$M$17</c15:sqref>
                  </c15:fullRef>
                </c:ext>
              </c:extLst>
              <c:f>Mar.!$L$17:$M$17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38-49CB-A9F1-9DB63868D538}"/>
            </c:ext>
          </c:extLst>
        </c:ser>
        <c:ser>
          <c:idx val="9"/>
          <c:order val="9"/>
          <c:tx>
            <c:strRef>
              <c:f>Mar.!$J$18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Mar.!$K$8:$M$8</c15:sqref>
                  </c15:fullRef>
                </c:ext>
              </c:extLst>
              <c:f>Mar.!$L$8:$M$8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Mar.!$K$18:$M$18</c15:sqref>
                  </c15:fullRef>
                </c:ext>
              </c:extLst>
              <c:f>Mar.!$L$18:$M$18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38-49CB-A9F1-9DB63868D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/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413631673349539"/>
          <c:y val="6.5947860811877049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EE43-4D94-86C3-5C60C74748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EE43-4D94-86C3-5C60C74748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EE43-4D94-86C3-5C60C74748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EE43-4D94-86C3-5C60C74748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EE43-4D94-86C3-5C60C74748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EE43-4D94-86C3-5C60C74748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EE43-4D94-86C3-5C60C74748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EE43-4D94-86C3-5C60C74748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EE43-4D94-86C3-5C60C747485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EE43-4D94-86C3-5C60C7474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Sample!$H$9:$H$18</c:f>
              <c:strCache>
                <c:ptCount val="8"/>
                <c:pt idx="0">
                  <c:v>Housing costs</c:v>
                </c:pt>
                <c:pt idx="1">
                  <c:v>Electric</c:v>
                </c:pt>
                <c:pt idx="2">
                  <c:v>Hydro</c:v>
                </c:pt>
                <c:pt idx="3">
                  <c:v>Gas</c:v>
                </c:pt>
                <c:pt idx="4">
                  <c:v>Education</c:v>
                </c:pt>
                <c:pt idx="5">
                  <c:v>Insurance</c:v>
                </c:pt>
                <c:pt idx="6">
                  <c:v>Internet</c:v>
                </c:pt>
                <c:pt idx="7">
                  <c:v>Mobile phone</c:v>
                </c:pt>
              </c:strCache>
            </c:strRef>
          </c:cat>
          <c:val>
            <c:numRef>
              <c:f>Sample!$I$9:$I$18</c:f>
              <c:numCache>
                <c:formatCode>\$#,##0.00_);[Red]\(\$#,##0.00\)</c:formatCode>
                <c:ptCount val="10"/>
                <c:pt idx="0">
                  <c:v>700</c:v>
                </c:pt>
                <c:pt idx="1">
                  <c:v>100</c:v>
                </c:pt>
                <c:pt idx="2">
                  <c:v>50</c:v>
                </c:pt>
                <c:pt idx="3">
                  <c:v>50</c:v>
                </c:pt>
                <c:pt idx="4">
                  <c:v>200</c:v>
                </c:pt>
                <c:pt idx="5">
                  <c:v>100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EE43-4D94-86C3-5C60C7474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EE43-4D94-86C3-5C60C747485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EE43-4D94-86C3-5C60C747485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EE43-4D94-86C3-5C60C747485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EE43-4D94-86C3-5C60C747485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EE43-4D94-86C3-5C60C747485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EE43-4D94-86C3-5C60C747485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EE43-4D94-86C3-5C60C747485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EE43-4D94-86C3-5C60C747485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EE43-4D94-86C3-5C60C747485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EE43-4D94-86C3-5C60C747485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Sample!$H$9:$H$18</c15:sqref>
                        </c15:formulaRef>
                      </c:ext>
                    </c:extLst>
                    <c:strCache>
                      <c:ptCount val="8"/>
                      <c:pt idx="0">
                        <c:v>Housing costs</c:v>
                      </c:pt>
                      <c:pt idx="1">
                        <c:v>Electric</c:v>
                      </c:pt>
                      <c:pt idx="2">
                        <c:v>Hydro</c:v>
                      </c:pt>
                      <c:pt idx="3">
                        <c:v>Gas</c:v>
                      </c:pt>
                      <c:pt idx="4">
                        <c:v>Education</c:v>
                      </c:pt>
                      <c:pt idx="5">
                        <c:v>Insurance</c:v>
                      </c:pt>
                      <c:pt idx="6">
                        <c:v>Internet</c:v>
                      </c:pt>
                      <c:pt idx="7">
                        <c:v>Mobile phone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Sample!$H$9:$H$18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EE43-4D94-86C3-5C60C7474855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0.15544241018952384"/>
          <c:w val="0.31880359282266502"/>
          <c:h val="0.755309727388370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Mar.!$B$26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Mar.!$C$26:$D$26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0-4811-B2FF-3DE6E79D074A}"/>
            </c:ext>
          </c:extLst>
        </c:ser>
        <c:ser>
          <c:idx val="1"/>
          <c:order val="1"/>
          <c:tx>
            <c:strRef>
              <c:f>Mar.!$B$27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Mar.!$C$27:$D$27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0-4811-B2FF-3DE6E79D074A}"/>
            </c:ext>
          </c:extLst>
        </c:ser>
        <c:ser>
          <c:idx val="2"/>
          <c:order val="2"/>
          <c:tx>
            <c:strRef>
              <c:f>Mar.!$B$28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Mar.!$C$28:$D$28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0-4811-B2FF-3DE6E79D074A}"/>
            </c:ext>
          </c:extLst>
        </c:ser>
        <c:ser>
          <c:idx val="3"/>
          <c:order val="3"/>
          <c:tx>
            <c:strRef>
              <c:f>Mar.!$B$29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Mar.!$C$29:$D$29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30-4811-B2FF-3DE6E79D074A}"/>
            </c:ext>
          </c:extLst>
        </c:ser>
        <c:ser>
          <c:idx val="4"/>
          <c:order val="4"/>
          <c:tx>
            <c:strRef>
              <c:f>Mar.!$B$30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Mar.!$C$30:$D$30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30-4811-B2FF-3DE6E79D074A}"/>
            </c:ext>
          </c:extLst>
        </c:ser>
        <c:ser>
          <c:idx val="5"/>
          <c:order val="5"/>
          <c:tx>
            <c:strRef>
              <c:f>Mar.!$B$31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Mar.!$C$31:$D$31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30-4811-B2FF-3DE6E79D0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&quot;¥&quot;#,##0_);[Red]\(&quot;¥&quot;#,##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88-4B9A-972F-940AE7FB8C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88-4B9A-972F-940AE7FB8C0C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88-4B9A-972F-940AE7FB8C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88-4B9A-972F-940AE7FB8C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88-4B9A-972F-940AE7FB8C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88-4B9A-972F-940AE7FB8C0C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88-4B9A-972F-940AE7FB8C0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088-4B9A-972F-940AE7FB8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Apr.!$B$27:$B$31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Apr.!$C$27:$C$31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88-4B9A-972F-940AE7FB8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715985763559661"/>
          <c:y val="4.9364438612482853E-2"/>
          <c:w val="0.28554424152478319"/>
          <c:h val="0.8848610512889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376350324630474"/>
          <c:y val="6.5947860811877049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FE2B-4302-809D-1F8DE029C2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FE2B-4302-809D-1F8DE029C2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FE2B-4302-809D-1F8DE029C2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FE2B-4302-809D-1F8DE029C2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FE2B-4302-809D-1F8DE029C2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FE2B-4302-809D-1F8DE029C2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FE2B-4302-809D-1F8DE029C2C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FE2B-4302-809D-1F8DE029C2C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FE2B-4302-809D-1F8DE029C2C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FE2B-4302-809D-1F8DE029C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Apr.!$H$9:$H$18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Apr.!$I$9:$I$18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FE2B-4302-809D-1F8DE029C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FE2B-4302-809D-1F8DE029C2C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FE2B-4302-809D-1F8DE029C2C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FE2B-4302-809D-1F8DE029C2C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FE2B-4302-809D-1F8DE029C2C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FE2B-4302-809D-1F8DE029C2C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FE2B-4302-809D-1F8DE029C2C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FE2B-4302-809D-1F8DE029C2CC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FE2B-4302-809D-1F8DE029C2CC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FE2B-4302-809D-1F8DE029C2CC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FE2B-4302-809D-1F8DE029C2C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Apr.!$H$9:$H$18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Apr.!$H$9:$H$18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FE2B-4302-809D-1F8DE029C2CC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5.7282900987069875E-2"/>
          <c:w val="0.30798093659345221"/>
          <c:h val="0.894369032091847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568207471475392"/>
          <c:y val="8.9043004239854631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C1-43B3-9252-E9DDB09FF5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C1-43B3-9252-E9DDB09FF5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C1-43B3-9252-E9DDB09FF5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C1-43B3-9252-E9DDB09FF5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C1-43B3-9252-E9DDB09FF5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C1-43B3-9252-E9DDB09FF5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8C1-43B3-9252-E9DDB09FF5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8C1-43B3-9252-E9DDB09FF5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8C1-43B3-9252-E9DDB09FF5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8C1-43B3-9252-E9DDB09FF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Apr.!$J$9:$J$18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Apr.!$L$9:$L$18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87C-4ABC-8C25-0D38C5571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D0BC-4912-830C-D7033D11A0B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D0BC-4912-830C-D7033D11A0B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D0BC-4912-830C-D7033D11A0B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D0BC-4912-830C-D7033D11A0B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D0BC-4912-830C-D7033D11A0B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D0BC-4912-830C-D7033D11A0BE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D0BC-4912-830C-D7033D11A0B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D0BC-4912-830C-D7033D11A0B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D0BC-4912-830C-D7033D11A0B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D0BC-4912-830C-D7033D11A0B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Apr.!$J$9:$J$18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Apr.!$J$9:$J$18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D0BC-4912-830C-D7033D11A0BE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D0BC-4912-830C-D7033D11A0B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D0BC-4912-830C-D7033D11A0B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D0BC-4912-830C-D7033D11A0B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D0BC-4912-830C-D7033D11A0B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D0BC-4912-830C-D7033D11A0B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D0BC-4912-830C-D7033D11A0B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D0BC-4912-830C-D7033D11A0B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D0BC-4912-830C-D7033D11A0B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D0BC-4912-830C-D7033D11A0B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D0BC-4912-830C-D7033D11A0B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Apr.!$J$9:$J$18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Apr.!$K$9:$K$18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BC-4912-830C-D7033D11A0BE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03418873158981"/>
          <c:y val="7.0864795746685527E-2"/>
          <c:w val="0.29885466389240206"/>
          <c:h val="0.92595396729254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Apr.!$J$9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Apr.!$K$9:$M$9</c15:sqref>
                  </c15:fullRef>
                </c:ext>
              </c:extLst>
              <c:f>Apr.!$L$9:$M$9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F-4A7B-A31F-E2FE4489BB51}"/>
            </c:ext>
          </c:extLst>
        </c:ser>
        <c:ser>
          <c:idx val="1"/>
          <c:order val="1"/>
          <c:tx>
            <c:strRef>
              <c:f>Apr.!$J$10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Apr.!$K$10:$M$10</c15:sqref>
                  </c15:fullRef>
                </c:ext>
              </c:extLst>
              <c:f>Apr.!$L$10:$M$10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F-4A7B-A31F-E2FE4489BB51}"/>
            </c:ext>
          </c:extLst>
        </c:ser>
        <c:ser>
          <c:idx val="2"/>
          <c:order val="2"/>
          <c:tx>
            <c:strRef>
              <c:f>Apr.!$J$11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Apr.!$K$11:$M$11</c15:sqref>
                  </c15:fullRef>
                </c:ext>
              </c:extLst>
              <c:f>Apr.!$L$11:$M$11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F-4A7B-A31F-E2FE4489BB51}"/>
            </c:ext>
          </c:extLst>
        </c:ser>
        <c:ser>
          <c:idx val="3"/>
          <c:order val="3"/>
          <c:tx>
            <c:strRef>
              <c:f>Apr.!$J$12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Apr.!$K$12:$M$12</c15:sqref>
                  </c15:fullRef>
                </c:ext>
              </c:extLst>
              <c:f>Apr.!$L$12:$M$12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EF-4A7B-A31F-E2FE4489BB51}"/>
            </c:ext>
          </c:extLst>
        </c:ser>
        <c:ser>
          <c:idx val="4"/>
          <c:order val="4"/>
          <c:tx>
            <c:strRef>
              <c:f>Apr.!$J$13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Apr.!$K$13:$M$13</c15:sqref>
                  </c15:fullRef>
                </c:ext>
              </c:extLst>
              <c:f>Apr.!$L$13:$M$13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EF-4A7B-A31F-E2FE4489BB51}"/>
            </c:ext>
          </c:extLst>
        </c:ser>
        <c:ser>
          <c:idx val="5"/>
          <c:order val="5"/>
          <c:tx>
            <c:strRef>
              <c:f>Apr.!$J$14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Apr.!$K$14:$M$14</c15:sqref>
                  </c15:fullRef>
                </c:ext>
              </c:extLst>
              <c:f>Apr.!$L$14:$M$14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EF-4A7B-A31F-E2FE4489BB51}"/>
            </c:ext>
          </c:extLst>
        </c:ser>
        <c:ser>
          <c:idx val="6"/>
          <c:order val="6"/>
          <c:tx>
            <c:strRef>
              <c:f>Apr.!$J$15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Apr.!$K$15:$M$15</c15:sqref>
                  </c15:fullRef>
                </c:ext>
              </c:extLst>
              <c:f>Apr.!$L$15:$M$15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EF-4A7B-A31F-E2FE4489BB51}"/>
            </c:ext>
          </c:extLst>
        </c:ser>
        <c:ser>
          <c:idx val="7"/>
          <c:order val="7"/>
          <c:tx>
            <c:strRef>
              <c:f>Apr.!$J$16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Apr.!$K$16:$M$16</c15:sqref>
                  </c15:fullRef>
                </c:ext>
              </c:extLst>
              <c:f>Apr.!$L$16:$M$16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EF-4A7B-A31F-E2FE4489BB51}"/>
            </c:ext>
          </c:extLst>
        </c:ser>
        <c:ser>
          <c:idx val="8"/>
          <c:order val="8"/>
          <c:tx>
            <c:strRef>
              <c:f>Apr.!$J$17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Apr.!$K$17:$M$17</c15:sqref>
                  </c15:fullRef>
                </c:ext>
              </c:extLst>
              <c:f>Apr.!$L$17:$M$17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EF-4A7B-A31F-E2FE4489BB51}"/>
            </c:ext>
          </c:extLst>
        </c:ser>
        <c:ser>
          <c:idx val="9"/>
          <c:order val="9"/>
          <c:tx>
            <c:strRef>
              <c:f>Apr.!$J$18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Apr.!$K$8:$M$8</c15:sqref>
                  </c15:fullRef>
                </c:ext>
              </c:extLst>
              <c:f>Apr.!$L$8:$M$8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Apr.!$K$18:$M$18</c15:sqref>
                  </c15:fullRef>
                </c:ext>
              </c:extLst>
              <c:f>Apr.!$L$18:$M$18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EF-4A7B-A31F-E2FE4489B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Apr.!$B$26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Apr.!$C$26:$D$26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5-476E-8477-3B38EBF3E3C0}"/>
            </c:ext>
          </c:extLst>
        </c:ser>
        <c:ser>
          <c:idx val="1"/>
          <c:order val="1"/>
          <c:tx>
            <c:strRef>
              <c:f>Apr.!$B$27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Apr.!$C$27:$D$27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5-476E-8477-3B38EBF3E3C0}"/>
            </c:ext>
          </c:extLst>
        </c:ser>
        <c:ser>
          <c:idx val="2"/>
          <c:order val="2"/>
          <c:tx>
            <c:strRef>
              <c:f>Apr.!$B$28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Apr.!$C$28:$D$28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25-476E-8477-3B38EBF3E3C0}"/>
            </c:ext>
          </c:extLst>
        </c:ser>
        <c:ser>
          <c:idx val="3"/>
          <c:order val="3"/>
          <c:tx>
            <c:strRef>
              <c:f>Apr.!$B$29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Apr.!$C$29:$D$29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25-476E-8477-3B38EBF3E3C0}"/>
            </c:ext>
          </c:extLst>
        </c:ser>
        <c:ser>
          <c:idx val="4"/>
          <c:order val="4"/>
          <c:tx>
            <c:strRef>
              <c:f>Apr.!$B$30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Apr.!$C$30:$D$30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25-476E-8477-3B38EBF3E3C0}"/>
            </c:ext>
          </c:extLst>
        </c:ser>
        <c:ser>
          <c:idx val="5"/>
          <c:order val="5"/>
          <c:tx>
            <c:strRef>
              <c:f>Apr.!$B$31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Apr.!$C$31:$D$31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25-476E-8477-3B38EBF3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4D-43CA-AF56-953EC35442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4D-43CA-AF56-953EC3544292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4D-43CA-AF56-953EC35442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4D-43CA-AF56-953EC35442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4D-43CA-AF56-953EC35442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4D-43CA-AF56-953EC3544292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4D-43CA-AF56-953EC354429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A4D-43CA-AF56-953EC3544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May!$C$27:$C$31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4D-43CA-AF56-953EC3544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50638576344181"/>
          <c:y val="4.9364438612482853E-2"/>
          <c:w val="0.2701976596089028"/>
          <c:h val="0.876380221636799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82759228739819"/>
          <c:y val="9.0487738112490543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144A-4BE4-A082-E6FCC3206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144A-4BE4-A082-E6FCC3206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144A-4BE4-A082-E6FCC3206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144A-4BE4-A082-E6FCC3206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144A-4BE4-A082-E6FCC32063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144A-4BE4-A082-E6FCC32063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144A-4BE4-A082-E6FCC32063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144A-4BE4-A082-E6FCC32063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144A-4BE4-A082-E6FCC32063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144A-4BE4-A082-E6FCC32063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May!$H$9:$H$18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May!$I$9:$I$18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144A-4BE4-A082-E6FCC3206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144A-4BE4-A082-E6FCC320630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144A-4BE4-A082-E6FCC320630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144A-4BE4-A082-E6FCC320630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144A-4BE4-A082-E6FCC320630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144A-4BE4-A082-E6FCC320630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144A-4BE4-A082-E6FCC320630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144A-4BE4-A082-E6FCC320630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144A-4BE4-A082-E6FCC320630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144A-4BE4-A082-E6FCC320630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144A-4BE4-A082-E6FCC320630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May!$H$9:$H$18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May!$H$9:$H$18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144A-4BE4-A082-E6FCC320630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5.7282900987069875E-2"/>
          <c:w val="0.30614037586386972"/>
          <c:h val="0.894369032091847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05731316833478"/>
          <c:y val="9.7590012786863176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23-487D-849D-BDA9B0D389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23-487D-849D-BDA9B0D389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23-487D-849D-BDA9B0D389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23-487D-849D-BDA9B0D389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23-487D-849D-BDA9B0D389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23-487D-849D-BDA9B0D389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423-487D-849D-BDA9B0D389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423-487D-849D-BDA9B0D389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423-487D-849D-BDA9B0D3897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423-487D-849D-BDA9B0D389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May!$J$9:$J$18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May!$L$9:$L$18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52C-41F9-AB84-769A06A9E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7D95-4D24-90E0-901E6720EAC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7D95-4D24-90E0-901E6720EAC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7D95-4D24-90E0-901E6720EAC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7D95-4D24-90E0-901E6720EAC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7D95-4D24-90E0-901E6720EAC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7D95-4D24-90E0-901E6720EAC5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7D95-4D24-90E0-901E6720EAC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7D95-4D24-90E0-901E6720EAC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7D95-4D24-90E0-901E6720EAC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7D95-4D24-90E0-901E6720EAC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May!$J$9:$J$18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May!$J$9:$J$18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7D95-4D24-90E0-901E6720EAC5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7D95-4D24-90E0-901E6720EAC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7D95-4D24-90E0-901E6720EAC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7D95-4D24-90E0-901E6720EAC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7D95-4D24-90E0-901E6720EAC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7D95-4D24-90E0-901E6720EAC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D95-4D24-90E0-901E6720EAC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7D95-4D24-90E0-901E6720EAC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7D95-4D24-90E0-901E6720EAC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7D95-4D24-90E0-901E6720EAC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7D95-4D24-90E0-901E6720EAC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May!$J$9:$J$18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May!$K$9:$K$18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D95-4D24-90E0-901E6720EAC5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88441374495709"/>
          <c:y val="7.0864795746685527E-2"/>
          <c:w val="0.31739143860214403"/>
          <c:h val="0.8917659331045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May!$J$9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May!$K$9:$M$9</c15:sqref>
                  </c15:fullRef>
                </c:ext>
              </c:extLst>
              <c:f>May!$L$9:$M$9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E-409E-AB96-E7CC87B8CB29}"/>
            </c:ext>
          </c:extLst>
        </c:ser>
        <c:ser>
          <c:idx val="1"/>
          <c:order val="1"/>
          <c:tx>
            <c:strRef>
              <c:f>May!$J$10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May!$K$10:$M$10</c15:sqref>
                  </c15:fullRef>
                </c:ext>
              </c:extLst>
              <c:f>May!$L$10:$M$10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D-4CC1-B36A-B4D007B754A5}"/>
            </c:ext>
          </c:extLst>
        </c:ser>
        <c:ser>
          <c:idx val="2"/>
          <c:order val="2"/>
          <c:tx>
            <c:strRef>
              <c:f>May!$J$11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May!$K$11:$M$11</c15:sqref>
                  </c15:fullRef>
                </c:ext>
              </c:extLst>
              <c:f>May!$L$11:$M$11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D-4CC1-B36A-B4D007B754A5}"/>
            </c:ext>
          </c:extLst>
        </c:ser>
        <c:ser>
          <c:idx val="3"/>
          <c:order val="3"/>
          <c:tx>
            <c:strRef>
              <c:f>May!$J$12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May!$K$12:$M$12</c15:sqref>
                  </c15:fullRef>
                </c:ext>
              </c:extLst>
              <c:f>May!$L$12:$M$12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4D-4CC1-B36A-B4D007B754A5}"/>
            </c:ext>
          </c:extLst>
        </c:ser>
        <c:ser>
          <c:idx val="4"/>
          <c:order val="4"/>
          <c:tx>
            <c:strRef>
              <c:f>May!$J$13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May!$K$13:$M$13</c15:sqref>
                  </c15:fullRef>
                </c:ext>
              </c:extLst>
              <c:f>May!$L$13:$M$13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4D-4CC1-B36A-B4D007B754A5}"/>
            </c:ext>
          </c:extLst>
        </c:ser>
        <c:ser>
          <c:idx val="5"/>
          <c:order val="5"/>
          <c:tx>
            <c:strRef>
              <c:f>May!$J$14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May!$K$14:$M$14</c15:sqref>
                  </c15:fullRef>
                </c:ext>
              </c:extLst>
              <c:f>May!$L$14:$M$14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4D-4CC1-B36A-B4D007B754A5}"/>
            </c:ext>
          </c:extLst>
        </c:ser>
        <c:ser>
          <c:idx val="6"/>
          <c:order val="6"/>
          <c:tx>
            <c:strRef>
              <c:f>May!$J$15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May!$K$15:$M$15</c15:sqref>
                  </c15:fullRef>
                </c:ext>
              </c:extLst>
              <c:f>May!$L$15:$M$15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4D-4CC1-B36A-B4D007B754A5}"/>
            </c:ext>
          </c:extLst>
        </c:ser>
        <c:ser>
          <c:idx val="7"/>
          <c:order val="7"/>
          <c:tx>
            <c:strRef>
              <c:f>May!$J$16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May!$K$16:$M$16</c15:sqref>
                  </c15:fullRef>
                </c:ext>
              </c:extLst>
              <c:f>May!$L$16:$M$16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4D-4CC1-B36A-B4D007B754A5}"/>
            </c:ext>
          </c:extLst>
        </c:ser>
        <c:ser>
          <c:idx val="8"/>
          <c:order val="8"/>
          <c:tx>
            <c:strRef>
              <c:f>May!$J$17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May!$K$17:$M$17</c15:sqref>
                  </c15:fullRef>
                </c:ext>
              </c:extLst>
              <c:f>May!$L$17:$M$17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4D-4CC1-B36A-B4D007B754A5}"/>
            </c:ext>
          </c:extLst>
        </c:ser>
        <c:ser>
          <c:idx val="9"/>
          <c:order val="9"/>
          <c:tx>
            <c:strRef>
              <c:f>May!$J$18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May!$K$8:$M$8</c15:sqref>
                  </c15:fullRef>
                </c:ext>
              </c:extLst>
              <c:f>May!$L$8:$M$8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May!$K$18:$M$18</c15:sqref>
                  </c15:fullRef>
                </c:ext>
              </c:extLst>
              <c:f>May!$L$18:$M$18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4D-4CC1-B36A-B4D007B75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/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852857678504473"/>
          <c:y val="9.7590012786863176E-2"/>
          <c:w val="0.48228039298652042"/>
          <c:h val="0.90240998721313681"/>
        </c:manualLayout>
      </c:layout>
      <c:doughnutChart>
        <c:varyColors val="1"/>
        <c:ser>
          <c:idx val="48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A7A-42F6-956E-DF5179A89A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0A7A-42F6-956E-DF5179A89A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0A7A-42F6-956E-DF5179A89A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0A7A-42F6-956E-DF5179A89A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0A7A-42F6-956E-DF5179A89A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0A7A-42F6-956E-DF5179A89A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0A7A-42F6-956E-DF5179A89A7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0A7A-42F6-956E-DF5179A89A7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0A7A-42F6-956E-DF5179A89A7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0A7A-42F6-956E-DF5179A89A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Sample!$J$9:$J$18</c:f>
              <c:strCache>
                <c:ptCount val="5"/>
                <c:pt idx="0">
                  <c:v>Grocery</c:v>
                </c:pt>
                <c:pt idx="1">
                  <c:v>Dining out</c:v>
                </c:pt>
                <c:pt idx="2">
                  <c:v>Leisure</c:v>
                </c:pt>
                <c:pt idx="3">
                  <c:v>Clothing</c:v>
                </c:pt>
                <c:pt idx="4">
                  <c:v>Beauty&amp;Helth</c:v>
                </c:pt>
              </c:strCache>
            </c:strRef>
          </c:cat>
          <c:val>
            <c:numRef>
              <c:f>Sample!$L$9:$L$18</c:f>
              <c:numCache>
                <c:formatCode>\$#,##0.00_);[Red]\(\$#,##0.00\)</c:formatCode>
                <c:ptCount val="10"/>
                <c:pt idx="0">
                  <c:v>260</c:v>
                </c:pt>
                <c:pt idx="1">
                  <c:v>80</c:v>
                </c:pt>
                <c:pt idx="2">
                  <c:v>50</c:v>
                </c:pt>
                <c:pt idx="3">
                  <c:v>100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0A7A-42F6-956E-DF5179A89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0A7A-42F6-956E-DF5179A89A7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0A7A-42F6-956E-DF5179A89A7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0A7A-42F6-956E-DF5179A89A7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0A7A-42F6-956E-DF5179A89A7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0A7A-42F6-956E-DF5179A89A7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0A7A-42F6-956E-DF5179A89A7B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0A7A-42F6-956E-DF5179A89A7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0A7A-42F6-956E-DF5179A89A7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0A7A-42F6-956E-DF5179A89A7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0A7A-42F6-956E-DF5179A89A7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Sample!$J$9:$J$18</c15:sqref>
                        </c15:formulaRef>
                      </c:ext>
                    </c:extLst>
                    <c:strCache>
                      <c:ptCount val="5"/>
                      <c:pt idx="0">
                        <c:v>Grocery</c:v>
                      </c:pt>
                      <c:pt idx="1">
                        <c:v>Dining out</c:v>
                      </c:pt>
                      <c:pt idx="2">
                        <c:v>Leisure</c:v>
                      </c:pt>
                      <c:pt idx="3">
                        <c:v>Clothing</c:v>
                      </c:pt>
                      <c:pt idx="4">
                        <c:v>Beauty&amp;Helth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Sample!$K$9:$K$18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  <c:pt idx="0">
                        <c:v>500</c:v>
                      </c:pt>
                      <c:pt idx="1">
                        <c:v>200</c:v>
                      </c:pt>
                      <c:pt idx="2">
                        <c:v>200</c:v>
                      </c:pt>
                      <c:pt idx="3">
                        <c:v>200</c:v>
                      </c:pt>
                      <c:pt idx="4">
                        <c:v>200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0A7A-42F6-956E-DF5179A89A7B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7185182892566"/>
          <c:y val="3.6676761558651336E-2"/>
          <c:w val="0.25523039996683483"/>
          <c:h val="0.94758866680126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May!$B$26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May!$C$26:$D$26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0-8E25-71CCB9E2643C}"/>
            </c:ext>
          </c:extLst>
        </c:ser>
        <c:ser>
          <c:idx val="1"/>
          <c:order val="1"/>
          <c:tx>
            <c:strRef>
              <c:f>May!$B$27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May!$C$27:$D$27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6-4A40-8E25-71CCB9E2643C}"/>
            </c:ext>
          </c:extLst>
        </c:ser>
        <c:ser>
          <c:idx val="2"/>
          <c:order val="2"/>
          <c:tx>
            <c:strRef>
              <c:f>May!$B$28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May!$C$28:$D$28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6-4A40-8E25-71CCB9E2643C}"/>
            </c:ext>
          </c:extLst>
        </c:ser>
        <c:ser>
          <c:idx val="3"/>
          <c:order val="3"/>
          <c:tx>
            <c:strRef>
              <c:f>May!$B$29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May!$C$29:$D$29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6-4A40-8E25-71CCB9E2643C}"/>
            </c:ext>
          </c:extLst>
        </c:ser>
        <c:ser>
          <c:idx val="4"/>
          <c:order val="4"/>
          <c:tx>
            <c:strRef>
              <c:f>May!$B$30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May!$C$30:$D$30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6-4A40-8E25-71CCB9E2643C}"/>
            </c:ext>
          </c:extLst>
        </c:ser>
        <c:ser>
          <c:idx val="5"/>
          <c:order val="5"/>
          <c:tx>
            <c:strRef>
              <c:f>May!$B$31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May!$C$31:$D$31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6-4A40-8E25-71CCB9E26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B-4DCA-B34E-86DEE61B79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B-4DCA-B34E-86DEE61B7982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B-4DCA-B34E-86DEE61B79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B-4DCA-B34E-86DEE61B79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DB-4DCA-B34E-86DEE61B79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DB-4DCA-B34E-86DEE61B7982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DB-4DCA-B34E-86DEE61B798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ADB-4DCA-B34E-86DEE61B79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June!$B$27:$B$31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June!$C$27:$C$31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DB-4DCA-B34E-86DEE61B7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38265098752416"/>
          <c:y val="4.9364438612482853E-2"/>
          <c:w val="0.2683213810872066"/>
          <c:h val="0.88486105128898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80142443831347"/>
          <c:y val="0.12320757451330853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7185-47A0-BF3E-02A5692BBE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7185-47A0-BF3E-02A5692BBE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7185-47A0-BF3E-02A5692BBE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7185-47A0-BF3E-02A5692BBE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7185-47A0-BF3E-02A5692BBE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7185-47A0-BF3E-02A5692BBE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7185-47A0-BF3E-02A5692BBE6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7185-47A0-BF3E-02A5692BBE6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7185-47A0-BF3E-02A5692BBE6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7185-47A0-BF3E-02A5692BBE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June!$H$9:$H$18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June!$I$9:$I$18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7185-47A0-BF3E-02A5692BB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7185-47A0-BF3E-02A5692BBE6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7185-47A0-BF3E-02A5692BBE6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7185-47A0-BF3E-02A5692BBE6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7185-47A0-BF3E-02A5692BBE6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7185-47A0-BF3E-02A5692BBE6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7185-47A0-BF3E-02A5692BBE6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7185-47A0-BF3E-02A5692BBE6C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7185-47A0-BF3E-02A5692BBE6C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7185-47A0-BF3E-02A5692BBE6C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7185-47A0-BF3E-02A5692BBE6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June!$H$9:$H$18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June!$H$9:$H$18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7185-47A0-BF3E-02A5692BBE6C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4.0922982786660872E-2"/>
          <c:w val="0.29488799833524637"/>
          <c:h val="0.910728950292256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606563131687696"/>
          <c:y val="8.0495995692846087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28-49E6-BD55-73DE063441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28-49E6-BD55-73DE063441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28-49E6-BD55-73DE063441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28-49E6-BD55-73DE063441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28-49E6-BD55-73DE063441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28-49E6-BD55-73DE063441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828-49E6-BD55-73DE063441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828-49E6-BD55-73DE063441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828-49E6-BD55-73DE063441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828-49E6-BD55-73DE063441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June!$J$9:$J$18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June!$L$9:$L$18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EAB-4BD7-9319-810C1A983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320D-448F-B678-D3AB446BCA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320D-448F-B678-D3AB446BCA9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320D-448F-B678-D3AB446BCA9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320D-448F-B678-D3AB446BCA9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320D-448F-B678-D3AB446BCA9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320D-448F-B678-D3AB446BCA95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320D-448F-B678-D3AB446BCA9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320D-448F-B678-D3AB446BCA9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320D-448F-B678-D3AB446BCA9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320D-448F-B678-D3AB446BCA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June!$J$9:$J$18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June!$J$9:$J$18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320D-448F-B678-D3AB446BCA95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320D-448F-B678-D3AB446BCA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320D-448F-B678-D3AB446BCA9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320D-448F-B678-D3AB446BCA9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320D-448F-B678-D3AB446BCA9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320D-448F-B678-D3AB446BCA9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320D-448F-B678-D3AB446BCA9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320D-448F-B678-D3AB446BCA9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320D-448F-B678-D3AB446BCA95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20D-448F-B678-D3AB446BCA95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20D-448F-B678-D3AB446BCA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June!$J$9:$J$18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June!$K$9:$K$18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20D-448F-B678-D3AB446BCA95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33538129473555"/>
          <c:y val="6.2317787199676962E-2"/>
          <c:w val="0.31771496932095855"/>
          <c:h val="0.908859950198532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June!$J$9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June!$K$9:$M$9</c15:sqref>
                  </c15:fullRef>
                </c:ext>
              </c:extLst>
              <c:f>June!$L$9:$M$9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8-4195-9E5E-D061B7A2A10A}"/>
            </c:ext>
          </c:extLst>
        </c:ser>
        <c:ser>
          <c:idx val="1"/>
          <c:order val="1"/>
          <c:tx>
            <c:strRef>
              <c:f>June!$J$10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June!$K$10:$M$10</c15:sqref>
                  </c15:fullRef>
                </c:ext>
              </c:extLst>
              <c:f>June!$L$10:$M$10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8-4195-9E5E-D061B7A2A10A}"/>
            </c:ext>
          </c:extLst>
        </c:ser>
        <c:ser>
          <c:idx val="2"/>
          <c:order val="2"/>
          <c:tx>
            <c:strRef>
              <c:f>June!$J$11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June!$K$11:$M$11</c15:sqref>
                  </c15:fullRef>
                </c:ext>
              </c:extLst>
              <c:f>June!$L$11:$M$11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8-4195-9E5E-D061B7A2A10A}"/>
            </c:ext>
          </c:extLst>
        </c:ser>
        <c:ser>
          <c:idx val="3"/>
          <c:order val="3"/>
          <c:tx>
            <c:strRef>
              <c:f>June!$J$12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June!$K$12:$M$12</c15:sqref>
                  </c15:fullRef>
                </c:ext>
              </c:extLst>
              <c:f>June!$L$12:$M$12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8-4195-9E5E-D061B7A2A10A}"/>
            </c:ext>
          </c:extLst>
        </c:ser>
        <c:ser>
          <c:idx val="4"/>
          <c:order val="4"/>
          <c:tx>
            <c:strRef>
              <c:f>June!$J$13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June!$K$13:$M$13</c15:sqref>
                  </c15:fullRef>
                </c:ext>
              </c:extLst>
              <c:f>June!$L$13:$M$13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8-4195-9E5E-D061B7A2A10A}"/>
            </c:ext>
          </c:extLst>
        </c:ser>
        <c:ser>
          <c:idx val="5"/>
          <c:order val="5"/>
          <c:tx>
            <c:strRef>
              <c:f>June!$J$14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June!$K$14:$M$14</c15:sqref>
                  </c15:fullRef>
                </c:ext>
              </c:extLst>
              <c:f>June!$L$14:$M$14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68-4195-9E5E-D061B7A2A10A}"/>
            </c:ext>
          </c:extLst>
        </c:ser>
        <c:ser>
          <c:idx val="6"/>
          <c:order val="6"/>
          <c:tx>
            <c:strRef>
              <c:f>June!$J$15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June!$K$15:$M$15</c15:sqref>
                  </c15:fullRef>
                </c:ext>
              </c:extLst>
              <c:f>June!$L$15:$M$15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68-4195-9E5E-D061B7A2A10A}"/>
            </c:ext>
          </c:extLst>
        </c:ser>
        <c:ser>
          <c:idx val="7"/>
          <c:order val="7"/>
          <c:tx>
            <c:strRef>
              <c:f>June!$J$16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June!$K$16:$M$16</c15:sqref>
                  </c15:fullRef>
                </c:ext>
              </c:extLst>
              <c:f>June!$L$16:$M$16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68-4195-9E5E-D061B7A2A10A}"/>
            </c:ext>
          </c:extLst>
        </c:ser>
        <c:ser>
          <c:idx val="8"/>
          <c:order val="8"/>
          <c:tx>
            <c:strRef>
              <c:f>June!$J$17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June!$K$17:$M$17</c15:sqref>
                  </c15:fullRef>
                </c:ext>
              </c:extLst>
              <c:f>June!$L$17:$M$17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68-4195-9E5E-D061B7A2A10A}"/>
            </c:ext>
          </c:extLst>
        </c:ser>
        <c:ser>
          <c:idx val="9"/>
          <c:order val="9"/>
          <c:tx>
            <c:strRef>
              <c:f>June!$J$18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June!$K$8:$M$8</c15:sqref>
                  </c15:fullRef>
                </c:ext>
              </c:extLst>
              <c:f>June!$L$8:$M$8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June!$K$18:$M$18</c15:sqref>
                  </c15:fullRef>
                </c:ext>
              </c:extLst>
              <c:f>June!$L$18:$M$18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68-4195-9E5E-D061B7A2A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June!$B$26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June!$C$26:$D$26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7-4C12-AF63-9CA7BF133108}"/>
            </c:ext>
          </c:extLst>
        </c:ser>
        <c:ser>
          <c:idx val="1"/>
          <c:order val="1"/>
          <c:tx>
            <c:strRef>
              <c:f>June!$B$27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June!$C$27:$D$27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E7-4C12-AF63-9CA7BF133108}"/>
            </c:ext>
          </c:extLst>
        </c:ser>
        <c:ser>
          <c:idx val="2"/>
          <c:order val="2"/>
          <c:tx>
            <c:strRef>
              <c:f>June!$B$28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June!$C$28:$D$28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E7-4C12-AF63-9CA7BF133108}"/>
            </c:ext>
          </c:extLst>
        </c:ser>
        <c:ser>
          <c:idx val="3"/>
          <c:order val="3"/>
          <c:tx>
            <c:strRef>
              <c:f>June!$B$29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June!$C$29:$D$29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E7-4C12-AF63-9CA7BF133108}"/>
            </c:ext>
          </c:extLst>
        </c:ser>
        <c:ser>
          <c:idx val="4"/>
          <c:order val="4"/>
          <c:tx>
            <c:strRef>
              <c:f>June!$B$30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June!$C$30:$D$30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E7-4C12-AF63-9CA7BF133108}"/>
            </c:ext>
          </c:extLst>
        </c:ser>
        <c:ser>
          <c:idx val="5"/>
          <c:order val="5"/>
          <c:tx>
            <c:strRef>
              <c:f>June!$B$31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June!$C$31:$D$31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E7-4C12-AF63-9CA7BF133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31-4D0A-8966-FD0525C880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31-4D0A-8966-FD0525C88028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31-4D0A-8966-FD0525C880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31-4D0A-8966-FD0525C880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431-4D0A-8966-FD0525C880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431-4D0A-8966-FD0525C88028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31-4D0A-8966-FD0525C8802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431-4D0A-8966-FD0525C88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July!$B$27:$B$31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July!$C$27:$C$31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31-4D0A-8966-FD0525C88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57894152119869"/>
          <c:y val="4.9364438612482853E-2"/>
          <c:w val="0.28312488716688189"/>
          <c:h val="0.90182271059335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34323709536307"/>
          <c:y val="7.4127819912081547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4745-4A39-93FF-F75100EF99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4745-4A39-93FF-F75100EF99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4745-4A39-93FF-F75100EF99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4745-4A39-93FF-F75100EF99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4745-4A39-93FF-F75100EF99C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4745-4A39-93FF-F75100EF99C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4745-4A39-93FF-F75100EF99C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4745-4A39-93FF-F75100EF99C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4745-4A39-93FF-F75100EF99C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4745-4A39-93FF-F75100EF99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July!$H$9:$H$18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July!$I$9:$I$18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4745-4A39-93FF-F75100EF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4745-4A39-93FF-F75100EF99C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4745-4A39-93FF-F75100EF99C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4745-4A39-93FF-F75100EF99C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4745-4A39-93FF-F75100EF99C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4745-4A39-93FF-F75100EF99C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4745-4A39-93FF-F75100EF99C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4745-4A39-93FF-F75100EF99C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4745-4A39-93FF-F75100EF99C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4745-4A39-93FF-F75100EF99C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4745-4A39-93FF-F75100EF99C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July!$H$9:$H$18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July!$H$9:$H$18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4745-4A39-93FF-F75100EF99CB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4.9102941886865377E-2"/>
          <c:w val="0.30578197725284345"/>
          <c:h val="0.853469236590824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768108174959804"/>
          <c:y val="6.5069499436335346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A6-4D1D-8E41-657B8E1167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A6-4D1D-8E41-657B8E1167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A6-4D1D-8E41-657B8E1167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A6-4D1D-8E41-657B8E1167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1A6-4D1D-8E41-657B8E1167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1A6-4D1D-8E41-657B8E1167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1A6-4D1D-8E41-657B8E11675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1A6-4D1D-8E41-657B8E11675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1A6-4D1D-8E41-657B8E11675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1A6-4D1D-8E41-657B8E1167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July!$J$9:$J$18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July!$L$9:$L$18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07A-4234-BE3E-D6D67855B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7F5B-43AB-A8D5-ECC5F171B75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7F5B-43AB-A8D5-ECC5F171B75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7F5B-43AB-A8D5-ECC5F171B75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7F5B-43AB-A8D5-ECC5F171B75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7F5B-43AB-A8D5-ECC5F171B75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7F5B-43AB-A8D5-ECC5F171B752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7F5B-43AB-A8D5-ECC5F171B75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7F5B-43AB-A8D5-ECC5F171B75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7F5B-43AB-A8D5-ECC5F171B75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7F5B-43AB-A8D5-ECC5F171B75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July!$J$9:$J$18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July!$J$9:$J$18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7F5B-43AB-A8D5-ECC5F171B752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7F5B-43AB-A8D5-ECC5F171B75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7F5B-43AB-A8D5-ECC5F171B75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7F5B-43AB-A8D5-ECC5F171B75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7F5B-43AB-A8D5-ECC5F171B75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7F5B-43AB-A8D5-ECC5F171B75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F5B-43AB-A8D5-ECC5F171B75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7F5B-43AB-A8D5-ECC5F171B75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7F5B-43AB-A8D5-ECC5F171B75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7F5B-43AB-A8D5-ECC5F171B75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7F5B-43AB-A8D5-ECC5F171B75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July!$J$9:$J$18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July!$K$9:$K$18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F5B-43AB-A8D5-ECC5F171B75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65082244300617"/>
          <c:y val="7.9411804293694072E-2"/>
          <c:w val="0.34130656442813756"/>
          <c:h val="0.83193687327545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July!$J$9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July!$K$9:$M$9</c15:sqref>
                  </c15:fullRef>
                </c:ext>
              </c:extLst>
              <c:f>July!$L$9:$M$9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A-4555-A235-94D0EAE7FDAD}"/>
            </c:ext>
          </c:extLst>
        </c:ser>
        <c:ser>
          <c:idx val="1"/>
          <c:order val="1"/>
          <c:tx>
            <c:strRef>
              <c:f>July!$J$10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July!$K$10:$M$10</c15:sqref>
                  </c15:fullRef>
                </c:ext>
              </c:extLst>
              <c:f>July!$L$10:$M$10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A-4555-A235-94D0EAE7FDAD}"/>
            </c:ext>
          </c:extLst>
        </c:ser>
        <c:ser>
          <c:idx val="2"/>
          <c:order val="2"/>
          <c:tx>
            <c:strRef>
              <c:f>July!$J$11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July!$K$11:$M$11</c15:sqref>
                  </c15:fullRef>
                </c:ext>
              </c:extLst>
              <c:f>July!$L$11:$M$11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EA-4555-A235-94D0EAE7FDAD}"/>
            </c:ext>
          </c:extLst>
        </c:ser>
        <c:ser>
          <c:idx val="3"/>
          <c:order val="3"/>
          <c:tx>
            <c:strRef>
              <c:f>July!$J$12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July!$K$12:$M$12</c15:sqref>
                  </c15:fullRef>
                </c:ext>
              </c:extLst>
              <c:f>July!$L$12:$M$12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EA-4555-A235-94D0EAE7FDAD}"/>
            </c:ext>
          </c:extLst>
        </c:ser>
        <c:ser>
          <c:idx val="4"/>
          <c:order val="4"/>
          <c:tx>
            <c:strRef>
              <c:f>July!$J$13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July!$K$13:$M$13</c15:sqref>
                  </c15:fullRef>
                </c:ext>
              </c:extLst>
              <c:f>July!$L$13:$M$13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EA-4555-A235-94D0EAE7FDAD}"/>
            </c:ext>
          </c:extLst>
        </c:ser>
        <c:ser>
          <c:idx val="5"/>
          <c:order val="5"/>
          <c:tx>
            <c:strRef>
              <c:f>July!$J$14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July!$K$14:$M$14</c15:sqref>
                  </c15:fullRef>
                </c:ext>
              </c:extLst>
              <c:f>July!$L$14:$M$14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EA-4555-A235-94D0EAE7FDAD}"/>
            </c:ext>
          </c:extLst>
        </c:ser>
        <c:ser>
          <c:idx val="6"/>
          <c:order val="6"/>
          <c:tx>
            <c:strRef>
              <c:f>July!$J$15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July!$K$15:$M$15</c15:sqref>
                  </c15:fullRef>
                </c:ext>
              </c:extLst>
              <c:f>July!$L$15:$M$15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EA-4555-A235-94D0EAE7FDAD}"/>
            </c:ext>
          </c:extLst>
        </c:ser>
        <c:ser>
          <c:idx val="7"/>
          <c:order val="7"/>
          <c:tx>
            <c:strRef>
              <c:f>July!$J$16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July!$K$16:$M$16</c15:sqref>
                  </c15:fullRef>
                </c:ext>
              </c:extLst>
              <c:f>July!$L$16:$M$16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EA-4555-A235-94D0EAE7FDAD}"/>
            </c:ext>
          </c:extLst>
        </c:ser>
        <c:ser>
          <c:idx val="8"/>
          <c:order val="8"/>
          <c:tx>
            <c:strRef>
              <c:f>July!$J$17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July!$K$17:$M$17</c15:sqref>
                  </c15:fullRef>
                </c:ext>
              </c:extLst>
              <c:f>July!$L$17:$M$17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EA-4555-A235-94D0EAE7FDAD}"/>
            </c:ext>
          </c:extLst>
        </c:ser>
        <c:ser>
          <c:idx val="9"/>
          <c:order val="9"/>
          <c:tx>
            <c:strRef>
              <c:f>July!$J$18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July!$K$8:$M$8</c15:sqref>
                  </c15:fullRef>
                </c:ext>
              </c:extLst>
              <c:f>July!$L$8:$M$8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July!$K$18:$M$18</c15:sqref>
                  </c15:fullRef>
                </c:ext>
              </c:extLst>
              <c:f>July!$L$18:$M$18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EA-4555-A235-94D0EAE7F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08296578651E-2"/>
          <c:y val="1.7761022296455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Sample!$J$9</c:f>
              <c:strCache>
                <c:ptCount val="1"/>
                <c:pt idx="0">
                  <c:v>Grocery</c:v>
                </c:pt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Sample!$J$9:$M$9</c15:sqref>
                  </c15:fullRef>
                </c:ext>
              </c:extLst>
              <c:f>Sample!$L$9:$M$9</c:f>
              <c:numCache>
                <c:formatCode>\$#,##0.00_);[Red]\(\$#,##0.00\)</c:formatCode>
                <c:ptCount val="2"/>
                <c:pt idx="0">
                  <c:v>260</c:v>
                </c:pt>
                <c:pt idx="1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E-4EC5-A738-BA5EDD06F95B}"/>
            </c:ext>
          </c:extLst>
        </c:ser>
        <c:ser>
          <c:idx val="1"/>
          <c:order val="1"/>
          <c:tx>
            <c:strRef>
              <c:f>Sample!$J$10</c:f>
              <c:strCache>
                <c:ptCount val="1"/>
                <c:pt idx="0">
                  <c:v>Dining out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Sample!$J$10:$M$10</c15:sqref>
                  </c15:fullRef>
                </c:ext>
              </c:extLst>
              <c:f>Sample!$L$10:$M$10</c:f>
              <c:numCache>
                <c:formatCode>\$#,##0.00_);[Red]\(\$#,##0.00\)</c:formatCode>
                <c:ptCount val="2"/>
                <c:pt idx="0">
                  <c:v>80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E-4EC5-A738-BA5EDD06F95B}"/>
            </c:ext>
          </c:extLst>
        </c:ser>
        <c:ser>
          <c:idx val="2"/>
          <c:order val="2"/>
          <c:tx>
            <c:strRef>
              <c:f>Sample!$J$11</c:f>
              <c:strCache>
                <c:ptCount val="1"/>
                <c:pt idx="0">
                  <c:v>Leisure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Sample!$J$11:$M$11</c15:sqref>
                  </c15:fullRef>
                </c:ext>
              </c:extLst>
              <c:f>Sample!$L$11:$M$11</c:f>
              <c:numCache>
                <c:formatCode>\$#,##0.00_);[Red]\(\$#,##0.00\)</c:formatCode>
                <c:ptCount val="2"/>
                <c:pt idx="0">
                  <c:v>50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9E-4EC5-A738-BA5EDD06F95B}"/>
            </c:ext>
          </c:extLst>
        </c:ser>
        <c:ser>
          <c:idx val="3"/>
          <c:order val="3"/>
          <c:tx>
            <c:strRef>
              <c:f>Sample!$J$12</c:f>
              <c:strCache>
                <c:ptCount val="1"/>
                <c:pt idx="0">
                  <c:v>Clothing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Sample!$J$12:$M$12</c15:sqref>
                  </c15:fullRef>
                </c:ext>
              </c:extLst>
              <c:f>Sample!$L$12:$M$12</c:f>
              <c:numCache>
                <c:formatCode>\$#,##0.00_);[Red]\(\$#,##0.00\)</c:formatCode>
                <c:ptCount val="2"/>
                <c:pt idx="0">
                  <c:v>100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E-4EC5-A738-BA5EDD06F95B}"/>
            </c:ext>
          </c:extLst>
        </c:ser>
        <c:ser>
          <c:idx val="4"/>
          <c:order val="4"/>
          <c:tx>
            <c:strRef>
              <c:f>Sample!$J$13</c:f>
              <c:strCache>
                <c:ptCount val="1"/>
                <c:pt idx="0">
                  <c:v>Beauty&amp;Helth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Sample!$J$13:$M$13</c15:sqref>
                  </c15:fullRef>
                </c:ext>
              </c:extLst>
              <c:f>Sample!$L$13:$M$13</c:f>
              <c:numCache>
                <c:formatCode>\$#,##0.00_);[Red]\(\$#,##0.00\)</c:formatCode>
                <c:ptCount val="2"/>
                <c:pt idx="0">
                  <c:v>50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E-4EC5-A738-BA5EDD06F95B}"/>
            </c:ext>
          </c:extLst>
        </c:ser>
        <c:ser>
          <c:idx val="5"/>
          <c:order val="5"/>
          <c:tx>
            <c:strRef>
              <c:f>Sample!$J$14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Sample!$J$14:$M$14</c15:sqref>
                  </c15:fullRef>
                </c:ext>
              </c:extLst>
              <c:f>Sample!$L$14:$M$14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9E-4EC5-A738-BA5EDD06F95B}"/>
            </c:ext>
          </c:extLst>
        </c:ser>
        <c:ser>
          <c:idx val="6"/>
          <c:order val="6"/>
          <c:tx>
            <c:strRef>
              <c:f>Sample!$J$15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Sample!$J$15:$M$15</c15:sqref>
                  </c15:fullRef>
                </c:ext>
              </c:extLst>
              <c:f>Sample!$L$15:$M$15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E-4EC5-A738-BA5EDD06F95B}"/>
            </c:ext>
          </c:extLst>
        </c:ser>
        <c:ser>
          <c:idx val="7"/>
          <c:order val="7"/>
          <c:tx>
            <c:strRef>
              <c:f>Sample!$J$16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Sample!$J$16:$M$16</c15:sqref>
                  </c15:fullRef>
                </c:ext>
              </c:extLst>
              <c:f>Sample!$L$16:$M$16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E-4EC5-A738-BA5EDD06F95B}"/>
            </c:ext>
          </c:extLst>
        </c:ser>
        <c:ser>
          <c:idx val="8"/>
          <c:order val="8"/>
          <c:tx>
            <c:strRef>
              <c:f>Sample!$J$17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Sample!$J$17:$M$17</c15:sqref>
                  </c15:fullRef>
                </c:ext>
              </c:extLst>
              <c:f>Sample!$L$17:$M$17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E-4EC5-A738-BA5EDD06F95B}"/>
            </c:ext>
          </c:extLst>
        </c:ser>
        <c:ser>
          <c:idx val="9"/>
          <c:order val="9"/>
          <c:tx>
            <c:strRef>
              <c:f>Sample!$J$18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Sample!$J$8:$M$8</c15:sqref>
                  </c15:fullRef>
                </c:ext>
              </c:extLst>
              <c:f>Sample!$L$8:$M$8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Sample!$J$18:$M$18</c15:sqref>
                  </c15:fullRef>
                </c:ext>
              </c:extLst>
              <c:f>Sample!$L$18:$M$18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E-4EC5-A738-BA5EDD06F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July!$B$26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July!$C$26:$D$26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E-4E1F-A6C1-08582AF3D30A}"/>
            </c:ext>
          </c:extLst>
        </c:ser>
        <c:ser>
          <c:idx val="1"/>
          <c:order val="1"/>
          <c:tx>
            <c:strRef>
              <c:f>July!$B$27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July!$C$27:$D$27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E-4E1F-A6C1-08582AF3D30A}"/>
            </c:ext>
          </c:extLst>
        </c:ser>
        <c:ser>
          <c:idx val="2"/>
          <c:order val="2"/>
          <c:tx>
            <c:strRef>
              <c:f>July!$B$28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July!$C$28:$D$28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0E-4E1F-A6C1-08582AF3D30A}"/>
            </c:ext>
          </c:extLst>
        </c:ser>
        <c:ser>
          <c:idx val="3"/>
          <c:order val="3"/>
          <c:tx>
            <c:strRef>
              <c:f>July!$B$29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July!$C$29:$D$29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0E-4E1F-A6C1-08582AF3D30A}"/>
            </c:ext>
          </c:extLst>
        </c:ser>
        <c:ser>
          <c:idx val="4"/>
          <c:order val="4"/>
          <c:tx>
            <c:strRef>
              <c:f>July!$B$30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July!$C$30:$D$30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0E-4E1F-A6C1-08582AF3D30A}"/>
            </c:ext>
          </c:extLst>
        </c:ser>
        <c:ser>
          <c:idx val="5"/>
          <c:order val="5"/>
          <c:tx>
            <c:strRef>
              <c:f>July!$B$31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July!$C$31:$D$31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0E-4E1F-A6C1-08582AF3D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B4-4642-B4A9-3C6AB5F1BA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B4-4642-B4A9-3C6AB5F1BAEB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B4-4642-B4A9-3C6AB5F1BA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B4-4642-B4A9-3C6AB5F1BA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BB4-4642-B4A9-3C6AB5F1BA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BB4-4642-B4A9-3C6AB5F1BAEB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B4-4642-B4A9-3C6AB5F1BAE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BB4-4642-B4A9-3C6AB5F1BA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Aug.!$B$27:$B$31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Aug.!$C$27:$C$31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B4-4642-B4A9-3C6AB5F1B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608100596004585"/>
          <c:y val="4.9364438612482853E-2"/>
          <c:w val="0.26662303941229865"/>
          <c:h val="0.85941856233242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90122068074824"/>
          <c:y val="7.4127819912081547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51A2-4AF2-A96B-7A332DD42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51A2-4AF2-A96B-7A332DD42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51A2-4AF2-A96B-7A332DD42B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51A2-4AF2-A96B-7A332DD42B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51A2-4AF2-A96B-7A332DD42B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51A2-4AF2-A96B-7A332DD42B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51A2-4AF2-A96B-7A332DD42B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51A2-4AF2-A96B-7A332DD42B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51A2-4AF2-A96B-7A332DD42B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51A2-4AF2-A96B-7A332DD42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Aug.!$H$9:$H$18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Aug.!$I$9:$I$18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51A2-4AF2-A96B-7A332DD42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51A2-4AF2-A96B-7A332DD42B1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51A2-4AF2-A96B-7A332DD42B1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51A2-4AF2-A96B-7A332DD42B1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51A2-4AF2-A96B-7A332DD42B1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51A2-4AF2-A96B-7A332DD42B1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51A2-4AF2-A96B-7A332DD42B1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51A2-4AF2-A96B-7A332DD42B1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51A2-4AF2-A96B-7A332DD42B1D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51A2-4AF2-A96B-7A332DD42B1D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51A2-4AF2-A96B-7A332DD42B1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Aug.!$H$9:$H$18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Aug.!$H$9:$H$18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51A2-4AF2-A96B-7A332DD42B1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8.1822778287683376E-2"/>
          <c:w val="0.28735519171214713"/>
          <c:h val="0.853469236590824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537406661376631"/>
          <c:y val="7.1948987145837542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F5-46E5-9BC1-2C1DE93974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F5-46E5-9BC1-2C1DE93974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F5-46E5-9BC1-2C1DE93974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F5-46E5-9BC1-2C1DE93974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F5-46E5-9BC1-2C1DE93974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F5-46E5-9BC1-2C1DE93974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F5-46E5-9BC1-2C1DE93974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F5-46E5-9BC1-2C1DE93974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6F5-46E5-9BC1-2C1DE93974F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6F5-46E5-9BC1-2C1DE93974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Aug.!$J$9:$J$18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Aug.!$L$9:$L$18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D86-492A-AD17-97DD8AF5C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F302-4483-ABFA-D20AC5C4438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F302-4483-ABFA-D20AC5C4438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F302-4483-ABFA-D20AC5C4438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F302-4483-ABFA-D20AC5C4438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F302-4483-ABFA-D20AC5C4438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F302-4483-ABFA-D20AC5C44384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F302-4483-ABFA-D20AC5C4438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F302-4483-ABFA-D20AC5C4438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F302-4483-ABFA-D20AC5C4438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F302-4483-ABFA-D20AC5C4438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Aug.!$J$9:$J$18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Aug.!$J$9:$J$18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F302-4483-ABFA-D20AC5C44384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F302-4483-ABFA-D20AC5C4438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F302-4483-ABFA-D20AC5C4438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F302-4483-ABFA-D20AC5C4438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F302-4483-ABFA-D20AC5C4438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F302-4483-ABFA-D20AC5C4438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F302-4483-ABFA-D20AC5C4438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F302-4483-ABFA-D20AC5C4438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F302-4483-ABFA-D20AC5C4438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F302-4483-ABFA-D20AC5C4438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F302-4483-ABFA-D20AC5C4438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Aug.!$J$9:$J$18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Aug.!$K$9:$K$18</c15:sqref>
                        </c15:formulaRef>
                      </c:ext>
                    </c:extLst>
                    <c:numCache>
                      <c:formatCode>"¥"#,##0_);[Red]\("¥"#,##0\)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F302-4483-ABFA-D20AC5C4438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7116251941376"/>
          <c:y val="7.9411804293694072E-2"/>
          <c:w val="0.31869566691760431"/>
          <c:h val="0.849030890369472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Aug.!$J$9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Aug.!$K$9:$M$9</c15:sqref>
                  </c15:fullRef>
                </c:ext>
              </c:extLst>
              <c:f>Aug.!$L$9:$M$9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F-4751-9CBF-D463CAB89959}"/>
            </c:ext>
          </c:extLst>
        </c:ser>
        <c:ser>
          <c:idx val="1"/>
          <c:order val="1"/>
          <c:tx>
            <c:strRef>
              <c:f>Aug.!$J$10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Aug.!$K$10:$M$10</c15:sqref>
                  </c15:fullRef>
                </c:ext>
              </c:extLst>
              <c:f>Aug.!$L$10:$M$10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F-4751-9CBF-D463CAB89959}"/>
            </c:ext>
          </c:extLst>
        </c:ser>
        <c:ser>
          <c:idx val="2"/>
          <c:order val="2"/>
          <c:tx>
            <c:strRef>
              <c:f>Aug.!$J$11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Aug.!$K$11:$M$11</c15:sqref>
                  </c15:fullRef>
                </c:ext>
              </c:extLst>
              <c:f>Aug.!$L$11:$M$11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BF-4751-9CBF-D463CAB89959}"/>
            </c:ext>
          </c:extLst>
        </c:ser>
        <c:ser>
          <c:idx val="3"/>
          <c:order val="3"/>
          <c:tx>
            <c:strRef>
              <c:f>Aug.!$J$12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Aug.!$K$12:$M$12</c15:sqref>
                  </c15:fullRef>
                </c:ext>
              </c:extLst>
              <c:f>Aug.!$L$12:$M$12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BF-4751-9CBF-D463CAB89959}"/>
            </c:ext>
          </c:extLst>
        </c:ser>
        <c:ser>
          <c:idx val="4"/>
          <c:order val="4"/>
          <c:tx>
            <c:strRef>
              <c:f>Aug.!$J$13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Aug.!$K$13:$M$13</c15:sqref>
                  </c15:fullRef>
                </c:ext>
              </c:extLst>
              <c:f>Aug.!$L$13:$M$13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BF-4751-9CBF-D463CAB89959}"/>
            </c:ext>
          </c:extLst>
        </c:ser>
        <c:ser>
          <c:idx val="5"/>
          <c:order val="5"/>
          <c:tx>
            <c:strRef>
              <c:f>Aug.!$J$14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Aug.!$K$14:$M$14</c15:sqref>
                  </c15:fullRef>
                </c:ext>
              </c:extLst>
              <c:f>Aug.!$L$14:$M$14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BF-4751-9CBF-D463CAB89959}"/>
            </c:ext>
          </c:extLst>
        </c:ser>
        <c:ser>
          <c:idx val="6"/>
          <c:order val="6"/>
          <c:tx>
            <c:strRef>
              <c:f>Aug.!$J$15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Aug.!$K$15:$M$15</c15:sqref>
                  </c15:fullRef>
                </c:ext>
              </c:extLst>
              <c:f>Aug.!$L$15:$M$15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BF-4751-9CBF-D463CAB89959}"/>
            </c:ext>
          </c:extLst>
        </c:ser>
        <c:ser>
          <c:idx val="7"/>
          <c:order val="7"/>
          <c:tx>
            <c:strRef>
              <c:f>Aug.!$J$16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Aug.!$K$16:$M$16</c15:sqref>
                  </c15:fullRef>
                </c:ext>
              </c:extLst>
              <c:f>Aug.!$L$16:$M$16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BF-4751-9CBF-D463CAB89959}"/>
            </c:ext>
          </c:extLst>
        </c:ser>
        <c:ser>
          <c:idx val="8"/>
          <c:order val="8"/>
          <c:tx>
            <c:strRef>
              <c:f>Aug.!$J$17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Aug.!$K$17:$M$17</c15:sqref>
                  </c15:fullRef>
                </c:ext>
              </c:extLst>
              <c:f>Aug.!$L$17:$M$17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BF-4751-9CBF-D463CAB89959}"/>
            </c:ext>
          </c:extLst>
        </c:ser>
        <c:ser>
          <c:idx val="9"/>
          <c:order val="9"/>
          <c:tx>
            <c:strRef>
              <c:f>Aug.!$J$18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Aug.!$K$8:$M$8</c15:sqref>
                  </c15:fullRef>
                </c:ext>
              </c:extLst>
              <c:f>Aug.!$L$8:$M$8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Aug.!$K$18:$M$18</c15:sqref>
                  </c15:fullRef>
                </c:ext>
              </c:extLst>
              <c:f>Aug.!$L$18:$M$18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BF-4751-9CBF-D463CAB89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Aug.!$B$26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Aug.!$C$26:$D$26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D-4867-BC86-0F441FAFD42A}"/>
            </c:ext>
          </c:extLst>
        </c:ser>
        <c:ser>
          <c:idx val="1"/>
          <c:order val="1"/>
          <c:tx>
            <c:strRef>
              <c:f>Aug.!$B$27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Aug.!$C$27:$D$27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D-4867-BC86-0F441FAFD42A}"/>
            </c:ext>
          </c:extLst>
        </c:ser>
        <c:ser>
          <c:idx val="2"/>
          <c:order val="2"/>
          <c:tx>
            <c:strRef>
              <c:f>Aug.!$B$28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Aug.!$C$28:$D$28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D-4867-BC86-0F441FAFD42A}"/>
            </c:ext>
          </c:extLst>
        </c:ser>
        <c:ser>
          <c:idx val="3"/>
          <c:order val="3"/>
          <c:tx>
            <c:strRef>
              <c:f>Aug.!$B$29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Aug.!$C$29:$D$29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D-4867-BC86-0F441FAFD42A}"/>
            </c:ext>
          </c:extLst>
        </c:ser>
        <c:ser>
          <c:idx val="4"/>
          <c:order val="4"/>
          <c:tx>
            <c:strRef>
              <c:f>Aug.!$B$30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Aug.!$C$30:$D$30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D-4867-BC86-0F441FAFD42A}"/>
            </c:ext>
          </c:extLst>
        </c:ser>
        <c:ser>
          <c:idx val="5"/>
          <c:order val="5"/>
          <c:tx>
            <c:strRef>
              <c:f>Aug.!$B$31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Aug.!$C$31:$D$31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2D-4867-BC86-0F441FAF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33-485E-A0FA-FCAFA4B448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33-485E-A0FA-FCAFA4B448A1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33-485E-A0FA-FCAFA4B448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33-485E-A0FA-FCAFA4B448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33-485E-A0FA-FCAFA4B448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33-485E-A0FA-FCAFA4B448A1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3-485E-A0FA-FCAFA4B448A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33-485E-A0FA-FCAFA4B448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Sep.!$B$27:$B$31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Sep.!$C$27:$C$31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33-485E-A0FA-FCAFA4B44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78252517362947"/>
          <c:y val="4.9364438612482853E-2"/>
          <c:w val="0.28092152019871508"/>
          <c:h val="0.850937732680242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422323525348804"/>
          <c:y val="7.4127819912081547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99C-4D68-BD0E-FE75E363D7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099C-4D68-BD0E-FE75E363D7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099C-4D68-BD0E-FE75E363D7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099C-4D68-BD0E-FE75E363D7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099C-4D68-BD0E-FE75E363D7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099C-4D68-BD0E-FE75E363D7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099C-4D68-BD0E-FE75E363D73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099C-4D68-BD0E-FE75E363D73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099C-4D68-BD0E-FE75E363D73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099C-4D68-BD0E-FE75E363D7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Sep.!$H$9:$H$18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Sep.!$I$9:$I$18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099C-4D68-BD0E-FE75E363D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099C-4D68-BD0E-FE75E363D73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099C-4D68-BD0E-FE75E363D73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099C-4D68-BD0E-FE75E363D73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099C-4D68-BD0E-FE75E363D73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099C-4D68-BD0E-FE75E363D73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099C-4D68-BD0E-FE75E363D73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099C-4D68-BD0E-FE75E363D73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099C-4D68-BD0E-FE75E363D73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099C-4D68-BD0E-FE75E363D73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099C-4D68-BD0E-FE75E363D73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Sep.!$H$9:$H$18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Sep.!$H$9:$H$18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099C-4D68-BD0E-FE75E363D737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5.7282900987069875E-2"/>
          <c:w val="0.30798093659345221"/>
          <c:h val="0.894369032091847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174231493314644"/>
          <c:y val="5.4854970051820454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EB-44BD-B481-DC4B7014A5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EB-44BD-B481-DC4B7014A5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EB-44BD-B481-DC4B7014A5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EB-44BD-B481-DC4B7014A5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EB-44BD-B481-DC4B7014A5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EB-44BD-B481-DC4B7014A5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EB-44BD-B481-DC4B7014A5A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8EB-44BD-B481-DC4B7014A5A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8EB-44BD-B481-DC4B7014A5A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8EB-44BD-B481-DC4B7014A5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Sep.!$J$9:$J$18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Sep.!$L$9:$L$18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151-4802-BB2A-2BFD7000A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903E-4FD0-8E75-08F186F6D50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903E-4FD0-8E75-08F186F6D50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903E-4FD0-8E75-08F186F6D50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903E-4FD0-8E75-08F186F6D50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903E-4FD0-8E75-08F186F6D50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903E-4FD0-8E75-08F186F6D508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903E-4FD0-8E75-08F186F6D50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903E-4FD0-8E75-08F186F6D50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903E-4FD0-8E75-08F186F6D50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903E-4FD0-8E75-08F186F6D50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Sep.!$J$9:$J$18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Sep.!$J$9:$J$18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903E-4FD0-8E75-08F186F6D508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903E-4FD0-8E75-08F186F6D50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903E-4FD0-8E75-08F186F6D50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903E-4FD0-8E75-08F186F6D50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903E-4FD0-8E75-08F186F6D50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903E-4FD0-8E75-08F186F6D50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903E-4FD0-8E75-08F186F6D50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903E-4FD0-8E75-08F186F6D50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903E-4FD0-8E75-08F186F6D50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903E-4FD0-8E75-08F186F6D50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903E-4FD0-8E75-08F186F6D50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Sep.!$J$9:$J$18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Sep.!$K$9:$K$18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03E-4FD0-8E75-08F186F6D508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59684489700567"/>
          <c:y val="5.3770778652668418E-2"/>
          <c:w val="0.29244094488188976"/>
          <c:h val="0.908859950198532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Sep.!$J$9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Sep.!$K$9:$M$9</c15:sqref>
                  </c15:fullRef>
                </c:ext>
              </c:extLst>
              <c:f>Sep.!$L$9:$M$9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6-447F-B7BF-765D5B3B71B8}"/>
            </c:ext>
          </c:extLst>
        </c:ser>
        <c:ser>
          <c:idx val="1"/>
          <c:order val="1"/>
          <c:tx>
            <c:strRef>
              <c:f>Sep.!$J$10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Sep.!$K$10:$M$10</c15:sqref>
                  </c15:fullRef>
                </c:ext>
              </c:extLst>
              <c:f>Sep.!$L$10:$M$10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6-447F-B7BF-765D5B3B71B8}"/>
            </c:ext>
          </c:extLst>
        </c:ser>
        <c:ser>
          <c:idx val="2"/>
          <c:order val="2"/>
          <c:tx>
            <c:strRef>
              <c:f>Sep.!$J$11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Sep.!$K$11:$M$11</c15:sqref>
                  </c15:fullRef>
                </c:ext>
              </c:extLst>
              <c:f>Sep.!$L$11:$M$11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F6-447F-B7BF-765D5B3B71B8}"/>
            </c:ext>
          </c:extLst>
        </c:ser>
        <c:ser>
          <c:idx val="3"/>
          <c:order val="3"/>
          <c:tx>
            <c:strRef>
              <c:f>Sep.!$J$12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Sep.!$K$12:$M$12</c15:sqref>
                  </c15:fullRef>
                </c:ext>
              </c:extLst>
              <c:f>Sep.!$L$12:$M$12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F6-447F-B7BF-765D5B3B71B8}"/>
            </c:ext>
          </c:extLst>
        </c:ser>
        <c:ser>
          <c:idx val="4"/>
          <c:order val="4"/>
          <c:tx>
            <c:strRef>
              <c:f>Sep.!$J$13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Sep.!$K$13:$M$13</c15:sqref>
                  </c15:fullRef>
                </c:ext>
              </c:extLst>
              <c:f>Sep.!$L$13:$M$13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F6-447F-B7BF-765D5B3B71B8}"/>
            </c:ext>
          </c:extLst>
        </c:ser>
        <c:ser>
          <c:idx val="5"/>
          <c:order val="5"/>
          <c:tx>
            <c:strRef>
              <c:f>Sep.!$J$14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Sep.!$K$14:$M$14</c15:sqref>
                  </c15:fullRef>
                </c:ext>
              </c:extLst>
              <c:f>Sep.!$L$14:$M$14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F6-447F-B7BF-765D5B3B71B8}"/>
            </c:ext>
          </c:extLst>
        </c:ser>
        <c:ser>
          <c:idx val="6"/>
          <c:order val="6"/>
          <c:tx>
            <c:strRef>
              <c:f>Sep.!$J$15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Sep.!$K$15:$M$15</c15:sqref>
                  </c15:fullRef>
                </c:ext>
              </c:extLst>
              <c:f>Sep.!$L$15:$M$15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F6-447F-B7BF-765D5B3B71B8}"/>
            </c:ext>
          </c:extLst>
        </c:ser>
        <c:ser>
          <c:idx val="7"/>
          <c:order val="7"/>
          <c:tx>
            <c:strRef>
              <c:f>Sep.!$J$16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Sep.!$K$16:$M$16</c15:sqref>
                  </c15:fullRef>
                </c:ext>
              </c:extLst>
              <c:f>Sep.!$L$16:$M$16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F6-447F-B7BF-765D5B3B71B8}"/>
            </c:ext>
          </c:extLst>
        </c:ser>
        <c:ser>
          <c:idx val="8"/>
          <c:order val="8"/>
          <c:tx>
            <c:strRef>
              <c:f>Sep.!$J$17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Sep.!$K$17:$M$17</c15:sqref>
                  </c15:fullRef>
                </c:ext>
              </c:extLst>
              <c:f>Sep.!$L$17:$M$17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F6-447F-B7BF-765D5B3B71B8}"/>
            </c:ext>
          </c:extLst>
        </c:ser>
        <c:ser>
          <c:idx val="9"/>
          <c:order val="9"/>
          <c:tx>
            <c:strRef>
              <c:f>Sep.!$J$18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Sep.!$K$8:$M$8</c15:sqref>
                  </c15:fullRef>
                </c:ext>
              </c:extLst>
              <c:f>Sep.!$L$8:$M$8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Sep.!$K$18:$M$18</c15:sqref>
                  </c15:fullRef>
                </c:ext>
              </c:extLst>
              <c:f>Sep.!$L$18:$M$18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F6-447F-B7BF-765D5B3B7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Sample!$B$26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Sample!$C$26:$D$26</c:f>
              <c:numCache>
                <c:formatCode>\$#,##0.00_);[Red]\(\$#,##0.00\)</c:formatCode>
                <c:ptCount val="2"/>
                <c:pt idx="1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7-804F-B9E7-409C5EF3BAD3}"/>
            </c:ext>
          </c:extLst>
        </c:ser>
        <c:ser>
          <c:idx val="1"/>
          <c:order val="1"/>
          <c:tx>
            <c:strRef>
              <c:f>Sample!$B$27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Sample!$C$27:$D$27</c:f>
              <c:numCache>
                <c:formatCode>\$#,##0.00_);[Red]\(\$#,##0.00\)</c:formatCode>
                <c:ptCount val="2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7-804F-B9E7-409C5EF3BAD3}"/>
            </c:ext>
          </c:extLst>
        </c:ser>
        <c:ser>
          <c:idx val="2"/>
          <c:order val="2"/>
          <c:tx>
            <c:strRef>
              <c:f>Sample!$B$28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Sample!$C$28:$D$28</c:f>
              <c:numCache>
                <c:formatCode>\$#,##0.00_);[Red]\(\$#,##0.00\)</c:formatCode>
                <c:ptCount val="2"/>
                <c:pt idx="0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07-804F-B9E7-409C5EF3BAD3}"/>
            </c:ext>
          </c:extLst>
        </c:ser>
        <c:ser>
          <c:idx val="3"/>
          <c:order val="3"/>
          <c:tx>
            <c:strRef>
              <c:f>Sample!$B$29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Sample!$C$29:$D$29</c:f>
              <c:numCache>
                <c:formatCode>\$#,##0.00_);[Red]\(\$#,##0.00\)</c:formatCode>
                <c:ptCount val="2"/>
                <c:pt idx="0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07-804F-B9E7-409C5EF3BAD3}"/>
            </c:ext>
          </c:extLst>
        </c:ser>
        <c:ser>
          <c:idx val="4"/>
          <c:order val="4"/>
          <c:tx>
            <c:strRef>
              <c:f>Sample!$B$30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Sample!$C$30:$D$30</c:f>
              <c:numCache>
                <c:formatCode>\$#,##0.00_);[Red]\(\$#,##0.00\)</c:formatCode>
                <c:ptCount val="2"/>
                <c:pt idx="0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07-804F-B9E7-409C5EF3BAD3}"/>
            </c:ext>
          </c:extLst>
        </c:ser>
        <c:ser>
          <c:idx val="5"/>
          <c:order val="5"/>
          <c:tx>
            <c:strRef>
              <c:f>Sample!$B$31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Sample!$C$31:$D$31</c:f>
              <c:numCache>
                <c:formatCode>\$#,##0.00_);[Red]\(\$#,##0.00\)</c:formatCode>
                <c:ptCount val="2"/>
                <c:pt idx="0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07-804F-B9E7-409C5EF3B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Sep.!$B$26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Sep.!$C$26:$D$26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C-4685-B9B7-2B2EEB56CB7E}"/>
            </c:ext>
          </c:extLst>
        </c:ser>
        <c:ser>
          <c:idx val="1"/>
          <c:order val="1"/>
          <c:tx>
            <c:strRef>
              <c:f>Sep.!$B$27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Sep.!$C$27:$D$27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C-4685-B9B7-2B2EEB56CB7E}"/>
            </c:ext>
          </c:extLst>
        </c:ser>
        <c:ser>
          <c:idx val="2"/>
          <c:order val="2"/>
          <c:tx>
            <c:strRef>
              <c:f>Sep.!$B$28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Sep.!$C$28:$D$28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C-4685-B9B7-2B2EEB56CB7E}"/>
            </c:ext>
          </c:extLst>
        </c:ser>
        <c:ser>
          <c:idx val="3"/>
          <c:order val="3"/>
          <c:tx>
            <c:strRef>
              <c:f>Sep.!$B$29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Sep.!$C$29:$D$29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6C-4685-B9B7-2B2EEB56CB7E}"/>
            </c:ext>
          </c:extLst>
        </c:ser>
        <c:ser>
          <c:idx val="4"/>
          <c:order val="4"/>
          <c:tx>
            <c:strRef>
              <c:f>Sep.!$B$30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Sep.!$C$30:$D$30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6C-4685-B9B7-2B2EEB56CB7E}"/>
            </c:ext>
          </c:extLst>
        </c:ser>
        <c:ser>
          <c:idx val="5"/>
          <c:order val="5"/>
          <c:tx>
            <c:strRef>
              <c:f>Sep.!$B$31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Sep.!$C$31:$D$31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6C-4685-B9B7-2B2EEB56C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4E-48B8-AF73-11334C2826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4E-48B8-AF73-11334C2826E8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4E-48B8-AF73-11334C2826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4E-48B8-AF73-11334C2826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4E-48B8-AF73-11334C2826E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4E-48B8-AF73-11334C2826E8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4E-48B8-AF73-11334C2826E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B4E-48B8-AF73-11334C2826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Oct.!$B$27:$B$31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Oct.!$C$27:$C$31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4E-48B8-AF73-11334C282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631030078459455"/>
          <c:y val="4.9364438612482853E-2"/>
          <c:w val="0.26639381307283111"/>
          <c:h val="0.850937732680242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819613457408733"/>
          <c:y val="8.2307779012286045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976-463F-9875-238C108815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0976-463F-9875-238C108815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0976-463F-9875-238C108815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0976-463F-9875-238C108815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0976-463F-9875-238C108815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0976-463F-9875-238C108815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0976-463F-9875-238C108815C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0976-463F-9875-238C108815C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0976-463F-9875-238C108815C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0976-463F-9875-238C108815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Oct.!$H$9:$H$18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Oct.!$I$9:$I$18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0976-463F-9875-238C10881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0976-463F-9875-238C108815C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0976-463F-9875-238C108815C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0976-463F-9875-238C108815C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0976-463F-9875-238C108815C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0976-463F-9875-238C108815C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0976-463F-9875-238C108815C8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0976-463F-9875-238C108815C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0976-463F-9875-238C108815C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0976-463F-9875-238C108815C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0976-463F-9875-238C108815C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Oct.!$H$9:$H$18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Oct.!$H$9:$H$18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0976-463F-9875-238C108815C8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7.3642819187478864E-2"/>
          <c:w val="0.29535306749757884"/>
          <c:h val="0.83710931839041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635048525911"/>
          <c:y val="7.1948987145837542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04-43FE-91E1-BEA6926FA7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04-43FE-91E1-BEA6926FA7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04-43FE-91E1-BEA6926FA7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04-43FE-91E1-BEA6926FA7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04-43FE-91E1-BEA6926FA7B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04-43FE-91E1-BEA6926FA7B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04-43FE-91E1-BEA6926FA7B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04-43FE-91E1-BEA6926FA7B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304-43FE-91E1-BEA6926FA7B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304-43FE-91E1-BEA6926FA7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Oct.!$J$9:$J$18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Oct.!$L$9:$L$18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B64-4CA7-B07F-F11AB5A96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1C7F-4667-B13C-C369B5C8EB4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1C7F-4667-B13C-C369B5C8EB4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1C7F-4667-B13C-C369B5C8EB4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1C7F-4667-B13C-C369B5C8EB4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1C7F-4667-B13C-C369B5C8EB4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1C7F-4667-B13C-C369B5C8EB42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1C7F-4667-B13C-C369B5C8EB4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1C7F-4667-B13C-C369B5C8EB4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1C7F-4667-B13C-C369B5C8EB4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1C7F-4667-B13C-C369B5C8EB4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Oct.!$J$9:$J$18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Oct.!$J$9:$J$18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1C7F-4667-B13C-C369B5C8EB42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1C7F-4667-B13C-C369B5C8EB4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1C7F-4667-B13C-C369B5C8EB4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1C7F-4667-B13C-C369B5C8EB4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1C7F-4667-B13C-C369B5C8EB4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1C7F-4667-B13C-C369B5C8EB4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1C7F-4667-B13C-C369B5C8EB4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1C7F-4667-B13C-C369B5C8EB4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1C7F-4667-B13C-C369B5C8EB4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1C7F-4667-B13C-C369B5C8EB42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C7F-4667-B13C-C369B5C8EB4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Oct.!$J$9:$J$18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Oct.!$K$9:$K$18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C7F-4667-B13C-C369B5C8EB4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04754250679908"/>
          <c:y val="7.0864795746685513E-2"/>
          <c:w val="0.31869566691760431"/>
          <c:h val="0.874671916010498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Oct.!$J$9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Oct.!$K$9:$M$9</c15:sqref>
                  </c15:fullRef>
                </c:ext>
              </c:extLst>
              <c:f>Oct.!$L$9:$M$9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8-4998-8269-8CA14A552984}"/>
            </c:ext>
          </c:extLst>
        </c:ser>
        <c:ser>
          <c:idx val="1"/>
          <c:order val="1"/>
          <c:tx>
            <c:strRef>
              <c:f>Oct.!$J$10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Oct.!$K$10:$M$10</c15:sqref>
                  </c15:fullRef>
                </c:ext>
              </c:extLst>
              <c:f>Oct.!$L$10:$M$10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8-4998-8269-8CA14A552984}"/>
            </c:ext>
          </c:extLst>
        </c:ser>
        <c:ser>
          <c:idx val="2"/>
          <c:order val="2"/>
          <c:tx>
            <c:strRef>
              <c:f>Oct.!$J$11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Oct.!$K$11:$M$11</c15:sqref>
                  </c15:fullRef>
                </c:ext>
              </c:extLst>
              <c:f>Oct.!$L$11:$M$11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8-4998-8269-8CA14A552984}"/>
            </c:ext>
          </c:extLst>
        </c:ser>
        <c:ser>
          <c:idx val="3"/>
          <c:order val="3"/>
          <c:tx>
            <c:strRef>
              <c:f>Oct.!$J$12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Oct.!$K$12:$M$12</c15:sqref>
                  </c15:fullRef>
                </c:ext>
              </c:extLst>
              <c:f>Oct.!$L$12:$M$12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D8-4998-8269-8CA14A552984}"/>
            </c:ext>
          </c:extLst>
        </c:ser>
        <c:ser>
          <c:idx val="4"/>
          <c:order val="4"/>
          <c:tx>
            <c:strRef>
              <c:f>Oct.!$J$13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Oct.!$K$13:$M$13</c15:sqref>
                  </c15:fullRef>
                </c:ext>
              </c:extLst>
              <c:f>Oct.!$L$13:$M$13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D8-4998-8269-8CA14A552984}"/>
            </c:ext>
          </c:extLst>
        </c:ser>
        <c:ser>
          <c:idx val="5"/>
          <c:order val="5"/>
          <c:tx>
            <c:strRef>
              <c:f>Oct.!$J$14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Oct.!$K$14:$M$14</c15:sqref>
                  </c15:fullRef>
                </c:ext>
              </c:extLst>
              <c:f>Oct.!$L$14:$M$14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D8-4998-8269-8CA14A552984}"/>
            </c:ext>
          </c:extLst>
        </c:ser>
        <c:ser>
          <c:idx val="6"/>
          <c:order val="6"/>
          <c:tx>
            <c:strRef>
              <c:f>Oct.!$J$15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Oct.!$K$15:$M$15</c15:sqref>
                  </c15:fullRef>
                </c:ext>
              </c:extLst>
              <c:f>Oct.!$L$15:$M$15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D8-4998-8269-8CA14A552984}"/>
            </c:ext>
          </c:extLst>
        </c:ser>
        <c:ser>
          <c:idx val="7"/>
          <c:order val="7"/>
          <c:tx>
            <c:strRef>
              <c:f>Oct.!$J$16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Oct.!$K$16:$M$16</c15:sqref>
                  </c15:fullRef>
                </c:ext>
              </c:extLst>
              <c:f>Oct.!$L$16:$M$16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D8-4998-8269-8CA14A552984}"/>
            </c:ext>
          </c:extLst>
        </c:ser>
        <c:ser>
          <c:idx val="8"/>
          <c:order val="8"/>
          <c:tx>
            <c:strRef>
              <c:f>Oct.!$J$17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Oct.!$K$17:$M$17</c15:sqref>
                  </c15:fullRef>
                </c:ext>
              </c:extLst>
              <c:f>Oct.!$L$17:$M$17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D8-4998-8269-8CA14A552984}"/>
            </c:ext>
          </c:extLst>
        </c:ser>
        <c:ser>
          <c:idx val="9"/>
          <c:order val="9"/>
          <c:tx>
            <c:strRef>
              <c:f>Oct.!$J$18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Oct.!$K$8:$M$8</c15:sqref>
                  </c15:fullRef>
                </c:ext>
              </c:extLst>
              <c:f>Oct.!$L$8:$M$8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Oct.!$K$18:$M$18</c15:sqref>
                  </c15:fullRef>
                </c:ext>
              </c:extLst>
              <c:f>Oct.!$L$18:$M$18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D8-4998-8269-8CA14A552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Oct.!$B$26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Oct.!$C$26:$D$26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E39-87F1-2F34DF02008C}"/>
            </c:ext>
          </c:extLst>
        </c:ser>
        <c:ser>
          <c:idx val="1"/>
          <c:order val="1"/>
          <c:tx>
            <c:strRef>
              <c:f>Oct.!$B$27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Oct.!$C$27:$D$27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E39-87F1-2F34DF02008C}"/>
            </c:ext>
          </c:extLst>
        </c:ser>
        <c:ser>
          <c:idx val="2"/>
          <c:order val="2"/>
          <c:tx>
            <c:strRef>
              <c:f>Oct.!$B$28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Oct.!$C$28:$D$28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E39-87F1-2F34DF02008C}"/>
            </c:ext>
          </c:extLst>
        </c:ser>
        <c:ser>
          <c:idx val="3"/>
          <c:order val="3"/>
          <c:tx>
            <c:strRef>
              <c:f>Oct.!$B$29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Oct.!$C$29:$D$29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E39-87F1-2F34DF02008C}"/>
            </c:ext>
          </c:extLst>
        </c:ser>
        <c:ser>
          <c:idx val="4"/>
          <c:order val="4"/>
          <c:tx>
            <c:strRef>
              <c:f>Oct.!$B$30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Oct.!$C$30:$D$30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E39-87F1-2F34DF02008C}"/>
            </c:ext>
          </c:extLst>
        </c:ser>
        <c:ser>
          <c:idx val="5"/>
          <c:order val="5"/>
          <c:tx>
            <c:strRef>
              <c:f>Oct.!$B$31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Oct.!$C$31:$D$31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E39-87F1-2F34DF020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73-420A-9B65-C46D89B9F3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73-420A-9B65-C46D89B9F3C7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73-420A-9B65-C46D89B9F3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73-420A-9B65-C46D89B9F3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73-420A-9B65-C46D89B9F3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73-420A-9B65-C46D89B9F3C7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73-420A-9B65-C46D89B9F3C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373-420A-9B65-C46D89B9F3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Nov.!$B$27:$B$31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Nov.!$C$27:$C$31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73-420A-9B65-C46D89B9F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281296961890313"/>
          <c:y val="4.9364438612482853E-2"/>
          <c:w val="0.31803544345874962"/>
          <c:h val="0.85941856233242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92373607540703"/>
          <c:y val="0.11502761541310404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06F-4641-B500-A2F216D3A7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806F-4641-B500-A2F216D3A7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806F-4641-B500-A2F216D3A7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806F-4641-B500-A2F216D3A7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806F-4641-B500-A2F216D3A7E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806F-4641-B500-A2F216D3A7E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806F-4641-B500-A2F216D3A7E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806F-4641-B500-A2F216D3A7E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806F-4641-B500-A2F216D3A7E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806F-4641-B500-A2F216D3A7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Nov.!$H$9:$H$18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Nov.!$I$9:$I$18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806F-4641-B500-A2F216D3A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806F-4641-B500-A2F216D3A7E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806F-4641-B500-A2F216D3A7E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806F-4641-B500-A2F216D3A7E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806F-4641-B500-A2F216D3A7E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806F-4641-B500-A2F216D3A7E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806F-4641-B500-A2F216D3A7E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806F-4641-B500-A2F216D3A7E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806F-4641-B500-A2F216D3A7E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806F-4641-B500-A2F216D3A7E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806F-4641-B500-A2F216D3A7E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Nov.!$H$9:$H$18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Nov.!$H$9:$H$18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806F-4641-B500-A2F216D3A7E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3.2743023686456374E-2"/>
          <c:w val="0.2919164153324022"/>
          <c:h val="0.9025489911920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1685531496063"/>
          <c:y val="9.7590012786863176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54-4FB9-9D4F-159BE76C06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54-4FB9-9D4F-159BE76C06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54-4FB9-9D4F-159BE76C06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54-4FB9-9D4F-159BE76C06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54-4FB9-9D4F-159BE76C067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54-4FB9-9D4F-159BE76C067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654-4FB9-9D4F-159BE76C067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654-4FB9-9D4F-159BE76C067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654-4FB9-9D4F-159BE76C067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654-4FB9-9D4F-159BE76C06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Nov.!$J$9:$J$18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Nov.!$L$9:$L$18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E64-4907-A62F-7EF88EC17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E542-4458-9A22-EB451847B03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E542-4458-9A22-EB451847B03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E542-4458-9A22-EB451847B03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E542-4458-9A22-EB451847B03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E542-4458-9A22-EB451847B03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E542-4458-9A22-EB451847B03E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E542-4458-9A22-EB451847B03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E542-4458-9A22-EB451847B03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E542-4458-9A22-EB451847B03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E542-4458-9A22-EB451847B03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Nov.!$J$9:$J$18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Nov.!$J$9:$J$18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E542-4458-9A22-EB451847B03E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E542-4458-9A22-EB451847B03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E542-4458-9A22-EB451847B03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E542-4458-9A22-EB451847B03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E542-4458-9A22-EB451847B03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E542-4458-9A22-EB451847B03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E542-4458-9A22-EB451847B03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E542-4458-9A22-EB451847B03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E542-4458-9A22-EB451847B03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E542-4458-9A22-EB451847B03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E542-4458-9A22-EB451847B03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Nov.!$J$9:$J$18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Nov.!$K$9:$K$18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542-4458-9A22-EB451847B03E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0808180227472"/>
          <c:y val="9.6505821387711133E-2"/>
          <c:w val="0.31274715660542435"/>
          <c:h val="0.84048388182246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Nov.!$J$9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Nov.!$K$9:$M$9</c15:sqref>
                  </c15:fullRef>
                </c:ext>
              </c:extLst>
              <c:f>Nov.!$L$9:$M$9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1-4B52-B837-D5660B651F75}"/>
            </c:ext>
          </c:extLst>
        </c:ser>
        <c:ser>
          <c:idx val="1"/>
          <c:order val="1"/>
          <c:tx>
            <c:strRef>
              <c:f>Nov.!$J$10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Nov.!$K$10:$M$10</c15:sqref>
                  </c15:fullRef>
                </c:ext>
              </c:extLst>
              <c:f>Nov.!$L$10:$M$10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41-4B52-B837-D5660B651F75}"/>
            </c:ext>
          </c:extLst>
        </c:ser>
        <c:ser>
          <c:idx val="2"/>
          <c:order val="2"/>
          <c:tx>
            <c:strRef>
              <c:f>Nov.!$J$11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Nov.!$K$11:$M$11</c15:sqref>
                  </c15:fullRef>
                </c:ext>
              </c:extLst>
              <c:f>Nov.!$L$11:$M$11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41-4B52-B837-D5660B651F75}"/>
            </c:ext>
          </c:extLst>
        </c:ser>
        <c:ser>
          <c:idx val="3"/>
          <c:order val="3"/>
          <c:tx>
            <c:strRef>
              <c:f>Nov.!$J$12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Nov.!$K$12:$M$12</c15:sqref>
                  </c15:fullRef>
                </c:ext>
              </c:extLst>
              <c:f>Nov.!$L$12:$M$12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41-4B52-B837-D5660B651F75}"/>
            </c:ext>
          </c:extLst>
        </c:ser>
        <c:ser>
          <c:idx val="4"/>
          <c:order val="4"/>
          <c:tx>
            <c:strRef>
              <c:f>Nov.!$J$13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Nov.!$K$13:$M$13</c15:sqref>
                  </c15:fullRef>
                </c:ext>
              </c:extLst>
              <c:f>Nov.!$L$13:$M$13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41-4B52-B837-D5660B651F75}"/>
            </c:ext>
          </c:extLst>
        </c:ser>
        <c:ser>
          <c:idx val="5"/>
          <c:order val="5"/>
          <c:tx>
            <c:strRef>
              <c:f>Nov.!$J$14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Nov.!$K$14:$M$14</c15:sqref>
                  </c15:fullRef>
                </c:ext>
              </c:extLst>
              <c:f>Nov.!$L$14:$M$14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41-4B52-B837-D5660B651F75}"/>
            </c:ext>
          </c:extLst>
        </c:ser>
        <c:ser>
          <c:idx val="6"/>
          <c:order val="6"/>
          <c:tx>
            <c:strRef>
              <c:f>Nov.!$J$15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Nov.!$K$15:$M$15</c15:sqref>
                  </c15:fullRef>
                </c:ext>
              </c:extLst>
              <c:f>Nov.!$L$15:$M$15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41-4B52-B837-D5660B651F75}"/>
            </c:ext>
          </c:extLst>
        </c:ser>
        <c:ser>
          <c:idx val="7"/>
          <c:order val="7"/>
          <c:tx>
            <c:strRef>
              <c:f>Nov.!$J$16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Nov.!$K$16:$M$16</c15:sqref>
                  </c15:fullRef>
                </c:ext>
              </c:extLst>
              <c:f>Nov.!$L$16:$M$16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41-4B52-B837-D5660B651F75}"/>
            </c:ext>
          </c:extLst>
        </c:ser>
        <c:ser>
          <c:idx val="8"/>
          <c:order val="8"/>
          <c:tx>
            <c:strRef>
              <c:f>Nov.!$J$17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Nov.!$K$17:$M$17</c15:sqref>
                  </c15:fullRef>
                </c:ext>
              </c:extLst>
              <c:f>Nov.!$L$17:$M$17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41-4B52-B837-D5660B651F75}"/>
            </c:ext>
          </c:extLst>
        </c:ser>
        <c:ser>
          <c:idx val="9"/>
          <c:order val="9"/>
          <c:tx>
            <c:strRef>
              <c:f>Nov.!$J$18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Nov.!$K$8:$M$8</c15:sqref>
                  </c15:fullRef>
                </c:ext>
              </c:extLst>
              <c:f>Nov.!$L$8:$M$8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Nov.!$K$18:$M$18</c15:sqref>
                  </c15:fullRef>
                </c:ext>
              </c:extLst>
              <c:f>Nov.!$L$18:$M$18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41-4B52-B837-D5660B651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EB-4C46-A969-B0CA2FC7C8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EB-4C46-A969-B0CA2FC7C8E3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EB-4C46-A969-B0CA2FC7C8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EB-4C46-A969-B0CA2FC7C8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8EB-4C46-A969-B0CA2FC7C8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8EB-4C46-A969-B0CA2FC7C8E3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EB-4C46-A969-B0CA2FC7C8E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EB-4C46-A969-B0CA2FC7C8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Jan.!$B$27:$B$31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Jan.!$C$27:$C$31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EB-4C46-A969-B0CA2FC7C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83938788629636"/>
          <c:y val="8.3287757221226125E-2"/>
          <c:w val="0.31377446718373997"/>
          <c:h val="0.81701441407149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Nov.!$B$26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Nov.!$C$26:$D$26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4-430E-96A5-7427E049805C}"/>
            </c:ext>
          </c:extLst>
        </c:ser>
        <c:ser>
          <c:idx val="1"/>
          <c:order val="1"/>
          <c:tx>
            <c:strRef>
              <c:f>Nov.!$B$27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Nov.!$C$27:$D$27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4-430E-96A5-7427E049805C}"/>
            </c:ext>
          </c:extLst>
        </c:ser>
        <c:ser>
          <c:idx val="2"/>
          <c:order val="2"/>
          <c:tx>
            <c:strRef>
              <c:f>Nov.!$B$28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Nov.!$C$28:$D$28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4-430E-96A5-7427E049805C}"/>
            </c:ext>
          </c:extLst>
        </c:ser>
        <c:ser>
          <c:idx val="3"/>
          <c:order val="3"/>
          <c:tx>
            <c:strRef>
              <c:f>Nov.!$B$29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Nov.!$C$29:$D$29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74-430E-96A5-7427E049805C}"/>
            </c:ext>
          </c:extLst>
        </c:ser>
        <c:ser>
          <c:idx val="4"/>
          <c:order val="4"/>
          <c:tx>
            <c:strRef>
              <c:f>Nov.!$B$30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Nov.!$C$30:$D$30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74-430E-96A5-7427E049805C}"/>
            </c:ext>
          </c:extLst>
        </c:ser>
        <c:ser>
          <c:idx val="5"/>
          <c:order val="5"/>
          <c:tx>
            <c:strRef>
              <c:f>Nov.!$B$31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Nov.!$C$31:$D$31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74-430E-96A5-7427E0498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By expenses</a:t>
            </a:r>
            <a:endParaRPr lang="ja-JP" altLang="en-US" sz="9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2.6584806269845617E-2"/>
          <c:y val="3.3923318608743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10930014867021"/>
          <c:y val="4.3133276874540494E-2"/>
          <c:w val="0.50063652882550524"/>
          <c:h val="0.84614296483113549"/>
        </c:manualLayout>
      </c:layout>
      <c:doughnutChart>
        <c:varyColors val="1"/>
        <c:ser>
          <c:idx val="2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6D-4F75-A4FD-F25982C231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6D-4F75-A4FD-F25982C23175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6D-4F75-A4FD-F25982C231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6D-4F75-A4FD-F25982C231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6D-4F75-A4FD-F25982C231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86D-4F75-A4FD-F25982C23175}"/>
              </c:ext>
            </c:extLst>
          </c:dPt>
          <c:dLbls>
            <c:dLbl>
              <c:idx val="2"/>
              <c:layout>
                <c:manualLayout>
                  <c:x val="4.1218617053732198E-2"/>
                  <c:y val="8.9444493353288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6D-4F75-A4FD-F25982C2317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ja-JP"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8659596537897"/>
                      <c:h val="0.25264900079232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86D-4F75-A4FD-F25982C23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Dec.!$B$27:$B$31</c:f>
              <c:strCache>
                <c:ptCount val="5"/>
                <c:pt idx="0">
                  <c:v>Taxes</c:v>
                </c:pt>
                <c:pt idx="1">
                  <c:v>Savings</c:v>
                </c:pt>
                <c:pt idx="2">
                  <c:v>Fixed expenses</c:v>
                </c:pt>
                <c:pt idx="3">
                  <c:v>Special expenses</c:v>
                </c:pt>
                <c:pt idx="4">
                  <c:v>Variable expenses</c:v>
                </c:pt>
              </c:strCache>
            </c:strRef>
          </c:cat>
          <c:val>
            <c:numRef>
              <c:f>Dec.!$C$27:$C$31</c:f>
              <c:numCache>
                <c:formatCode>\$#,##0.00_);[Red]\(\$#,##0.00\)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6D-4F75-A4FD-F25982C23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06478795413737"/>
          <c:y val="4.9364438612482853E-2"/>
          <c:w val="0.30363917668186213"/>
          <c:h val="0.91030354024554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108589772735101"/>
          <c:y val="6.5947860811877049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2E7A-47DE-AFF2-AFD80EE0CB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2E7A-47DE-AFF2-AFD80EE0CB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5-2E7A-47DE-AFF2-AFD80EE0CB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2E7A-47DE-AFF2-AFD80EE0CB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2E7A-47DE-AFF2-AFD80EE0CB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B-2E7A-47DE-AFF2-AFD80EE0CB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2E7A-47DE-AFF2-AFD80EE0CB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F-2E7A-47DE-AFF2-AFD80EE0CB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1-2E7A-47DE-AFF2-AFD80EE0CB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3-2E7A-47DE-AFF2-AFD80EE0CB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Dec.!$H$9:$H$18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Dec.!$I$9:$I$18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2E7A-47DE-AFF2-AFD80EE0C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2E7A-47DE-AFF2-AFD80EE0CB8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2E7A-47DE-AFF2-AFD80EE0CB8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2E7A-47DE-AFF2-AFD80EE0CB8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2E7A-47DE-AFF2-AFD80EE0CB8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2E7A-47DE-AFF2-AFD80EE0CB8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2E7A-47DE-AFF2-AFD80EE0CB8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2E7A-47DE-AFF2-AFD80EE0CB8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2E7A-47DE-AFF2-AFD80EE0CB8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2E7A-47DE-AFF2-AFD80EE0CB8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2E7A-47DE-AFF2-AFD80EE0CB8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Dec.!$H$9:$H$18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Dec.!$H$9:$H$18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2E7A-47DE-AFF2-AFD80EE0CB87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37078801582"/>
          <c:y val="4.9102941886865377E-2"/>
          <c:w val="0.32171203009072685"/>
          <c:h val="0.88618907299164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678664197983001"/>
          <c:y val="8.9043004239854631E-2"/>
          <c:w val="0.48228039298652042"/>
          <c:h val="0.90240998721313681"/>
        </c:manualLayout>
      </c:layout>
      <c:doughnutChart>
        <c:varyColors val="1"/>
        <c:ser>
          <c:idx val="0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3C-499C-ACA5-6C52C9A11A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3C-499C-ACA5-6C52C9A11A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3C-499C-ACA5-6C52C9A11A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3C-499C-ACA5-6C52C9A11A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F3C-499C-ACA5-6C52C9A11A3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F3C-499C-ACA5-6C52C9A11A3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F3C-499C-ACA5-6C52C9A11A3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F3C-499C-ACA5-6C52C9A11A3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F3C-499C-ACA5-6C52C9A11A3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F3C-499C-ACA5-6C52C9A11A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Dec.!$J$9:$J$18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Dec.!$L$9:$L$18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A6E-4C1E-87EB-96F443497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A954-49D7-91C3-2D237BA32A4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A954-49D7-91C3-2D237BA32A4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A954-49D7-91C3-2D237BA32A4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A954-49D7-91C3-2D237BA32A4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A954-49D7-91C3-2D237BA32A4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A954-49D7-91C3-2D237BA32A46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2-A954-49D7-91C3-2D237BA32A4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4-A954-49D7-91C3-2D237BA32A4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6-A954-49D7-91C3-2D237BA32A4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8-A954-49D7-91C3-2D237BA32A4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Dec.!$J$9:$J$18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Dec.!$J$9:$J$18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A954-49D7-91C3-2D237BA32A46}"/>
                  </c:ext>
                </c:extLst>
              </c15:ser>
            </c15:filteredPieSeries>
            <c15:filteredPieSeries>
              <c15:ser>
                <c:idx val="48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A954-49D7-91C3-2D237BA32A4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A954-49D7-91C3-2D237BA32A4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A954-49D7-91C3-2D237BA32A4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A954-49D7-91C3-2D237BA32A4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A954-49D7-91C3-2D237BA32A46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A954-49D7-91C3-2D237BA32A46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A954-49D7-91C3-2D237BA32A46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A954-49D7-91C3-2D237BA32A46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A954-49D7-91C3-2D237BA32A46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A954-49D7-91C3-2D237BA32A46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Dec.!$J$9:$J$18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Dec.!$K$9:$K$18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954-49D7-91C3-2D237BA32A46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82101365236321"/>
          <c:y val="5.3770778652668418E-2"/>
          <c:w val="0.33936750154292722"/>
          <c:h val="0.8917659331045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Dec.!$J$9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Dec.!$K$9:$M$9</c15:sqref>
                  </c15:fullRef>
                </c:ext>
              </c:extLst>
              <c:f>Dec.!$L$9:$M$9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B-49CE-9C09-9FED0994DBE7}"/>
            </c:ext>
          </c:extLst>
        </c:ser>
        <c:ser>
          <c:idx val="1"/>
          <c:order val="1"/>
          <c:tx>
            <c:strRef>
              <c:f>Dec.!$J$10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Dec.!$K$10:$M$10</c15:sqref>
                  </c15:fullRef>
                </c:ext>
              </c:extLst>
              <c:f>Dec.!$L$10:$M$10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B-49CE-9C09-9FED0994DBE7}"/>
            </c:ext>
          </c:extLst>
        </c:ser>
        <c:ser>
          <c:idx val="2"/>
          <c:order val="2"/>
          <c:tx>
            <c:strRef>
              <c:f>Dec.!$J$11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Dec.!$K$11:$M$11</c15:sqref>
                  </c15:fullRef>
                </c:ext>
              </c:extLst>
              <c:f>Dec.!$L$11:$M$11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AB-49CE-9C09-9FED0994DBE7}"/>
            </c:ext>
          </c:extLst>
        </c:ser>
        <c:ser>
          <c:idx val="3"/>
          <c:order val="3"/>
          <c:tx>
            <c:strRef>
              <c:f>Dec.!$J$12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Dec.!$K$12:$M$12</c15:sqref>
                  </c15:fullRef>
                </c:ext>
              </c:extLst>
              <c:f>Dec.!$L$12:$M$12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AB-49CE-9C09-9FED0994DBE7}"/>
            </c:ext>
          </c:extLst>
        </c:ser>
        <c:ser>
          <c:idx val="4"/>
          <c:order val="4"/>
          <c:tx>
            <c:strRef>
              <c:f>Dec.!$J$13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Dec.!$K$13:$M$13</c15:sqref>
                  </c15:fullRef>
                </c:ext>
              </c:extLst>
              <c:f>Dec.!$L$13:$M$13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AB-49CE-9C09-9FED0994DBE7}"/>
            </c:ext>
          </c:extLst>
        </c:ser>
        <c:ser>
          <c:idx val="5"/>
          <c:order val="5"/>
          <c:tx>
            <c:strRef>
              <c:f>Dec.!$J$14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Dec.!$K$14:$M$14</c15:sqref>
                  </c15:fullRef>
                </c:ext>
              </c:extLst>
              <c:f>Dec.!$L$14:$M$14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AB-49CE-9C09-9FED0994DBE7}"/>
            </c:ext>
          </c:extLst>
        </c:ser>
        <c:ser>
          <c:idx val="6"/>
          <c:order val="6"/>
          <c:tx>
            <c:strRef>
              <c:f>Dec.!$J$15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Dec.!$K$15:$M$15</c15:sqref>
                  </c15:fullRef>
                </c:ext>
              </c:extLst>
              <c:f>Dec.!$L$15:$M$15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AB-49CE-9C09-9FED0994DBE7}"/>
            </c:ext>
          </c:extLst>
        </c:ser>
        <c:ser>
          <c:idx val="7"/>
          <c:order val="7"/>
          <c:tx>
            <c:strRef>
              <c:f>Dec.!$J$16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Dec.!$K$16:$M$16</c15:sqref>
                  </c15:fullRef>
                </c:ext>
              </c:extLst>
              <c:f>Dec.!$L$16:$M$16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AB-49CE-9C09-9FED0994DBE7}"/>
            </c:ext>
          </c:extLst>
        </c:ser>
        <c:ser>
          <c:idx val="8"/>
          <c:order val="8"/>
          <c:tx>
            <c:strRef>
              <c:f>Dec.!$J$17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Dec.!$K$17:$M$17</c15:sqref>
                  </c15:fullRef>
                </c:ext>
              </c:extLst>
              <c:f>Dec.!$L$17:$M$17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AB-49CE-9C09-9FED0994DBE7}"/>
            </c:ext>
          </c:extLst>
        </c:ser>
        <c:ser>
          <c:idx val="9"/>
          <c:order val="9"/>
          <c:tx>
            <c:strRef>
              <c:f>Dec.!$J$18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Dec.!$K$8:$M$8</c15:sqref>
                  </c15:fullRef>
                </c:ext>
              </c:extLst>
              <c:f>Dec.!$L$8:$M$8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Dec.!$K$18:$M$18</c15:sqref>
                  </c15:fullRef>
                </c:ext>
              </c:extLst>
              <c:f>Dec.!$L$18:$M$18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AB-49CE-9C09-9FED0994D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Dec.!$B$26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Dec.!$C$26:$D$26</c:f>
              <c:numCache>
                <c:formatCode>\$#,##0.00_);[Red]\(\$#,##0.00\)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A-46B6-8569-C1B84B739F64}"/>
            </c:ext>
          </c:extLst>
        </c:ser>
        <c:ser>
          <c:idx val="1"/>
          <c:order val="1"/>
          <c:tx>
            <c:strRef>
              <c:f>Dec.!$B$27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Dec.!$C$27:$D$27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A-46B6-8569-C1B84B739F64}"/>
            </c:ext>
          </c:extLst>
        </c:ser>
        <c:ser>
          <c:idx val="2"/>
          <c:order val="2"/>
          <c:tx>
            <c:strRef>
              <c:f>Dec.!$B$28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Dec.!$C$28:$D$28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A-46B6-8569-C1B84B739F64}"/>
            </c:ext>
          </c:extLst>
        </c:ser>
        <c:ser>
          <c:idx val="3"/>
          <c:order val="3"/>
          <c:tx>
            <c:strRef>
              <c:f>Dec.!$B$29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Dec.!$C$29:$D$29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2A-46B6-8569-C1B84B739F64}"/>
            </c:ext>
          </c:extLst>
        </c:ser>
        <c:ser>
          <c:idx val="4"/>
          <c:order val="4"/>
          <c:tx>
            <c:strRef>
              <c:f>Dec.!$B$30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Dec.!$C$30:$D$30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2A-46B6-8569-C1B84B739F64}"/>
            </c:ext>
          </c:extLst>
        </c:ser>
        <c:ser>
          <c:idx val="5"/>
          <c:order val="5"/>
          <c:tx>
            <c:strRef>
              <c:f>Dec.!$B$31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Dec.!$C$31:$D$31</c:f>
              <c:numCache>
                <c:formatCode>\$#,##0.00_);[Red]\(\$#,##0.00\)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2A-46B6-8569-C1B84B739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512732552"/>
        <c:axId val="1512723552"/>
      </c:barChart>
      <c:catAx>
        <c:axId val="1512732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2723552"/>
        <c:crosses val="autoZero"/>
        <c:auto val="1"/>
        <c:lblAlgn val="ctr"/>
        <c:lblOffset val="100"/>
        <c:noMultiLvlLbl val="0"/>
      </c:catAx>
      <c:valAx>
        <c:axId val="1512723552"/>
        <c:scaling>
          <c:orientation val="minMax"/>
        </c:scaling>
        <c:delete val="1"/>
        <c:axPos val="b"/>
        <c:numFmt formatCode="\$#,##0.00_);[Red]\(\$#,##0.00\)" sourceLinked="1"/>
        <c:majorTickMark val="none"/>
        <c:minorTickMark val="none"/>
        <c:tickLblPos val="nextTo"/>
        <c:crossAx val="1512732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53712623067766E-2"/>
          <c:y val="2.1387312440006061E-2"/>
          <c:w val="0.90061678902128173"/>
          <c:h val="0.63968961605410979"/>
        </c:manualLayout>
      </c:layout>
      <c:barChart>
        <c:barDir val="col"/>
        <c:grouping val="stacked"/>
        <c:varyColors val="0"/>
        <c:ser>
          <c:idx val="21"/>
          <c:order val="1"/>
          <c:tx>
            <c:strRef>
              <c:f>Annual!$C$25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Annual!$D$3:$O$3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Annual!$D$25:$O$25</c:f>
              <c:numCache>
                <c:formatCode>\$#,##0.00_);[Red]\(\$#,##0.00\)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773-486D-93E2-0F5F53EB860B}"/>
            </c:ext>
          </c:extLst>
        </c:ser>
        <c:ser>
          <c:idx val="32"/>
          <c:order val="2"/>
          <c:tx>
            <c:strRef>
              <c:f>Annual!$C$36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Annual!$D$3:$O$3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Annual!$D$36:$O$36</c:f>
              <c:numCache>
                <c:formatCode>\$#,##0.00_);[Red]\(\$#,##0.00\)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773-486D-93E2-0F5F53EB860B}"/>
            </c:ext>
          </c:extLst>
        </c:ser>
        <c:ser>
          <c:idx val="44"/>
          <c:order val="3"/>
          <c:tx>
            <c:strRef>
              <c:f>Annual!$C$47</c:f>
              <c:strCache>
                <c:ptCount val="1"/>
                <c:pt idx="0">
                  <c:v>Fixed expenses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Annual!$D$3:$O$3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Annual!$D$47:$O$47</c:f>
              <c:numCache>
                <c:formatCode>\$#,##0.00_);[Red]\(\$#,##0.00\)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773-486D-93E2-0F5F53EB860B}"/>
            </c:ext>
          </c:extLst>
        </c:ser>
        <c:ser>
          <c:idx val="45"/>
          <c:order val="4"/>
          <c:tx>
            <c:strRef>
              <c:f>Annual!$C$48</c:f>
              <c:strCache>
                <c:ptCount val="1"/>
                <c:pt idx="0">
                  <c:v>Special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Annual!$D$3:$O$3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Annual!$D$48:$O$48</c:f>
              <c:numCache>
                <c:formatCode>\$#,##0.00_);[Red]\(\$#,##0.00\)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7773-486D-93E2-0F5F53EB860B}"/>
            </c:ext>
          </c:extLst>
        </c:ser>
        <c:ser>
          <c:idx val="57"/>
          <c:order val="5"/>
          <c:tx>
            <c:strRef>
              <c:f>Annual!$C$59</c:f>
              <c:strCache>
                <c:ptCount val="1"/>
                <c:pt idx="0">
                  <c:v>Variable expenses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Annual!$D$3:$O$3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Annual!$D$59:$O$59</c:f>
              <c:numCache>
                <c:formatCode>\$#,##0.00_);[Red]\(\$#,##0.00\)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7773-486D-93E2-0F5F53EB8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0755056"/>
        <c:axId val="1040755712"/>
      </c:barChart>
      <c:lineChart>
        <c:grouping val="stacked"/>
        <c:varyColors val="0"/>
        <c:ser>
          <c:idx val="10"/>
          <c:order val="0"/>
          <c:tx>
            <c:strRef>
              <c:f>Annual!$C$14</c:f>
              <c:strCache>
                <c:ptCount val="1"/>
                <c:pt idx="0">
                  <c:v>Income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Annual!$D$3:$O$3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Annual!$D$14:$O$14</c:f>
              <c:numCache>
                <c:formatCode>\$#,##0.00_);[Red]\(\$#,##0.00\)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73-486D-93E2-0F5F53EB8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755056"/>
        <c:axId val="1040755712"/>
      </c:lineChart>
      <c:catAx>
        <c:axId val="104075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0755712"/>
        <c:crosses val="autoZero"/>
        <c:auto val="1"/>
        <c:lblAlgn val="ctr"/>
        <c:lblOffset val="100"/>
        <c:noMultiLvlLbl val="0"/>
      </c:catAx>
      <c:valAx>
        <c:axId val="1040755712"/>
        <c:scaling>
          <c:orientation val="minMax"/>
        </c:scaling>
        <c:delete val="0"/>
        <c:axPos val="l"/>
        <c:numFmt formatCode="\$#,##0.00_);[Red]\(\$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075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36980576803128"/>
          <c:y val="2.2259339151947947E-2"/>
          <c:w val="0.58426386784552875"/>
          <c:h val="3.2810311225966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Fixed expenses</a:t>
            </a:r>
          </a:p>
        </c:rich>
      </c:tx>
      <c:layout>
        <c:manualLayout>
          <c:xMode val="edge"/>
          <c:yMode val="edge"/>
          <c:x val="1.6584689866002131E-2"/>
          <c:y val="6.66674947520091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781689053574185"/>
          <c:y val="6.5947860811877049E-2"/>
          <c:w val="0.50166917826702606"/>
          <c:h val="0.85252950743120304"/>
        </c:manualLayout>
      </c:layout>
      <c:doughnutChart>
        <c:varyColors val="1"/>
        <c:ser>
          <c:idx val="35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6-B187-4751-9BB7-CECE3CFCC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8-B187-4751-9BB7-CECE3CFCC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A-B187-4751-9BB7-CECE3CFCC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C-B187-4751-9BB7-CECE3CFCC5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E-B187-4751-9BB7-CECE3CFCC5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0-B187-4751-9BB7-CECE3CFCC5F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2-B187-4751-9BB7-CECE3CFCC5F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3-36F0-40E1-A75E-102E7210D68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5-36F0-40E1-A75E-102E7210D68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7-36F0-40E1-A75E-102E7210D6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Jan.!$H$9:$H$18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Jan.!$I$9:$I$18</c:f>
              <c:numCache>
                <c:formatCode>\$#,##0.00_);[Red]\(\$#,##0.00\)</c:formatCode>
                <c:ptCount val="10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29-B187-4751-9BB7-CECE3CFC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34"/>
                <c:order val="0"/>
                <c:dPt>
                  <c:idx val="0"/>
                  <c:bubble3D val="0"/>
                  <c:spPr>
                    <a:solidFill>
                      <a:srgbClr val="FED5BE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B187-4751-9BB7-CECE3CFCC5F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B187-4751-9BB7-CECE3CFCC5F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B187-4751-9BB7-CECE3CFCC5F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B187-4751-9BB7-CECE3CFCC5F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B187-4751-9BB7-CECE3CFCC5F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B187-4751-9BB7-CECE3CFCC5F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B187-4751-9BB7-CECE3CFCC5F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36F0-40E1-A75E-102E7210D688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36F0-40E1-A75E-102E7210D688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36F0-40E1-A75E-102E7210D68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Jan.!$H$9:$H$18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Jan.!$H$9:$H$18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B187-4751-9BB7-CECE3CFCC5F2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97125493003217"/>
          <c:y val="5.7282900987069875E-2"/>
          <c:w val="0.32387356660631322"/>
          <c:h val="0.83710931839041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Variable expenses</a:t>
            </a:r>
          </a:p>
        </c:rich>
      </c:tx>
      <c:layout>
        <c:manualLayout>
          <c:xMode val="edge"/>
          <c:yMode val="edge"/>
          <c:x val="5.9014689828373297E-3"/>
          <c:y val="5.76447341421085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037394810184808"/>
          <c:y val="9.7590012786863176E-2"/>
          <c:w val="0.48228039298652042"/>
          <c:h val="0.90240998721313681"/>
        </c:manualLayout>
      </c:layout>
      <c:doughnutChart>
        <c:varyColors val="1"/>
        <c:ser>
          <c:idx val="48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6-74FC-498C-947F-7CB8CCEC93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8-74FC-498C-947F-7CB8CCEC93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A-74FC-498C-947F-7CB8CCEC93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C-74FC-498C-947F-7CB8CCEC93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1E-74FC-498C-947F-7CB8CCEC93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0-74FC-498C-947F-7CB8CCEC93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2-74FC-498C-947F-7CB8CCEC93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3-4AEF-4549-9CD6-FE65C4C43D2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5-4AEF-4549-9CD6-FE65C4C43D2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27-4AEF-4549-9CD6-FE65C4C43D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Jan.!$J$9:$J$18</c:f>
              <c:numCache>
                <c:formatCode>#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Jan.!$L$9:$L$18</c:f>
              <c:numCache>
                <c:formatCode>\$#,##0.00_);[Red]\(\$#,##0.00\)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29-74FC-498C-947F-7CB8CCEC9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47"/>
                <c:order val="0"/>
                <c:dPt>
                  <c:idx val="0"/>
                  <c:bubble3D val="0"/>
                  <c:spPr>
                    <a:solidFill>
                      <a:srgbClr val="FEE39A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74FC-498C-947F-7CB8CCEC936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74FC-498C-947F-7CB8CCEC936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74FC-498C-947F-7CB8CCEC936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74FC-498C-947F-7CB8CCEC936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74FC-498C-947F-7CB8CCEC936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74FC-498C-947F-7CB8CCEC9368}"/>
                    </c:ext>
                  </c:extLst>
                </c:dPt>
                <c:dPt>
                  <c:idx val="6"/>
                  <c:bubble3D val="0"/>
                  <c:spPr>
                    <a:solidFill>
                      <a:srgbClr val="F0D1F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74FC-498C-947F-7CB8CCEC9368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4AEF-4549-9CD6-FE65C4C43D24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4AEF-4549-9CD6-FE65C4C43D24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4AEF-4549-9CD6-FE65C4C43D2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Jan.!$J$9:$J$18</c15:sqref>
                        </c15:formulaRef>
                      </c:ext>
                    </c:extLst>
                    <c:numCache>
                      <c:formatCode>#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Jan.!$K$9:$K$18</c15:sqref>
                        </c15:formulaRef>
                      </c:ext>
                    </c:extLst>
                    <c:numCache>
                      <c:formatCode>\$#,##0.00_);[Red]\(\$#,##0.00\)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74FC-498C-947F-7CB8CCEC9368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37313634764728"/>
          <c:y val="2.8129753011642784E-2"/>
          <c:w val="0.30872933409097059"/>
          <c:h val="0.94758866680126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 Cost amount and own amount</a:t>
            </a:r>
            <a:endParaRPr lang="ja-JP" altLang="en-US" sz="1100"/>
          </a:p>
        </c:rich>
      </c:tx>
      <c:layout>
        <c:manualLayout>
          <c:xMode val="edge"/>
          <c:yMode val="edge"/>
          <c:x val="4.2826334208224001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Jan.!$J$9</c:f>
              <c:strCache>
                <c:ptCount val="1"/>
              </c:strCache>
            </c:strRef>
          </c:tx>
          <c:spPr>
            <a:solidFill>
              <a:srgbClr val="D6E0F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Jan.!$J$9:$M$9</c15:sqref>
                  </c15:fullRef>
                </c:ext>
              </c:extLst>
              <c:f>Jan.!$L$9:$M$9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1-4C3E-BEB5-C20D40C235D0}"/>
            </c:ext>
          </c:extLst>
        </c:ser>
        <c:ser>
          <c:idx val="1"/>
          <c:order val="1"/>
          <c:tx>
            <c:strRef>
              <c:f>Jan.!$J$10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Jan.!$J$10:$M$10</c15:sqref>
                  </c15:fullRef>
                </c:ext>
              </c:extLst>
              <c:f>Jan.!$L$10:$M$10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1-4C3E-BEB5-C20D40C235D0}"/>
            </c:ext>
          </c:extLst>
        </c:ser>
        <c:ser>
          <c:idx val="2"/>
          <c:order val="2"/>
          <c:tx>
            <c:strRef>
              <c:f>Jan.!$J$11</c:f>
              <c:strCache>
                <c:ptCount val="1"/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Jan.!$J$11:$M$11</c15:sqref>
                  </c15:fullRef>
                </c:ext>
              </c:extLst>
              <c:f>Jan.!$L$11:$M$11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1-4C3E-BEB5-C20D40C235D0}"/>
            </c:ext>
          </c:extLst>
        </c:ser>
        <c:ser>
          <c:idx val="3"/>
          <c:order val="3"/>
          <c:tx>
            <c:strRef>
              <c:f>Jan.!$J$12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Jan.!$J$12:$M$12</c15:sqref>
                  </c15:fullRef>
                </c:ext>
              </c:extLst>
              <c:f>Jan.!$L$12:$M$12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31-4C3E-BEB5-C20D40C235D0}"/>
            </c:ext>
          </c:extLst>
        </c:ser>
        <c:ser>
          <c:idx val="4"/>
          <c:order val="4"/>
          <c:tx>
            <c:strRef>
              <c:f>Jan.!$J$13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Jan.!$J$13:$M$13</c15:sqref>
                  </c15:fullRef>
                </c:ext>
              </c:extLst>
              <c:f>Jan.!$L$13:$M$13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31-4C3E-BEB5-C20D40C235D0}"/>
            </c:ext>
          </c:extLst>
        </c:ser>
        <c:ser>
          <c:idx val="5"/>
          <c:order val="5"/>
          <c:tx>
            <c:strRef>
              <c:f>Jan.!$J$14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Jan.!$J$14:$M$14</c15:sqref>
                  </c15:fullRef>
                </c:ext>
              </c:extLst>
              <c:f>Jan.!$L$14:$M$14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1-4C3E-BEB5-C20D40C235D0}"/>
            </c:ext>
          </c:extLst>
        </c:ser>
        <c:ser>
          <c:idx val="6"/>
          <c:order val="6"/>
          <c:tx>
            <c:strRef>
              <c:f>Jan.!$J$15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Jan.!$J$15:$M$15</c15:sqref>
                  </c15:fullRef>
                </c:ext>
              </c:extLst>
              <c:f>Jan.!$L$15:$M$15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31-4C3E-BEB5-C20D40C235D0}"/>
            </c:ext>
          </c:extLst>
        </c:ser>
        <c:ser>
          <c:idx val="7"/>
          <c:order val="7"/>
          <c:tx>
            <c:strRef>
              <c:f>Jan.!$J$16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Jan.!$J$16:$M$16</c15:sqref>
                  </c15:fullRef>
                </c:ext>
              </c:extLst>
              <c:f>Jan.!$L$16:$M$16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31-4C3E-BEB5-C20D40C235D0}"/>
            </c:ext>
          </c:extLst>
        </c:ser>
        <c:ser>
          <c:idx val="8"/>
          <c:order val="8"/>
          <c:tx>
            <c:strRef>
              <c:f>Jan.!$J$17</c:f>
              <c:strCache>
                <c:ptCount val="1"/>
              </c:strCache>
            </c:strRef>
          </c:tx>
          <c:spPr>
            <a:solidFill>
              <a:srgbClr val="B3C1D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Jan.!$J$17:$M$17</c15:sqref>
                  </c15:fullRef>
                </c:ext>
              </c:extLst>
              <c:f>Jan.!$L$17:$M$17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31-4C3E-BEB5-C20D40C235D0}"/>
            </c:ext>
          </c:extLst>
        </c:ser>
        <c:ser>
          <c:idx val="9"/>
          <c:order val="9"/>
          <c:tx>
            <c:strRef>
              <c:f>Jan.!$J$18</c:f>
              <c:strCache>
                <c:ptCount val="1"/>
              </c:strCache>
            </c:strRef>
          </c:tx>
          <c:spPr>
            <a:solidFill>
              <a:srgbClr val="FDDB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Jan.!$J$8:$M$8</c15:sqref>
                  </c15:fullRef>
                </c:ext>
              </c:extLst>
              <c:f>Jan.!$L$8:$M$8</c:f>
              <c:strCache>
                <c:ptCount val="2"/>
                <c:pt idx="0">
                  <c:v>Amount</c:v>
                </c:pt>
                <c:pt idx="1">
                  <c:v>Own amount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Jan.!$J$18:$M$18</c15:sqref>
                  </c15:fullRef>
                </c:ext>
              </c:extLst>
              <c:f>Jan.!$L$18:$M$18</c:f>
              <c:numCache>
                <c:formatCode>\$#,##0.00_);[Red]\(\$#,##0.00\)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31-4C3E-BEB5-C20D40C2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438328"/>
        <c:axId val="995438688"/>
      </c:barChart>
      <c:catAx>
        <c:axId val="9954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688"/>
        <c:crosses val="autoZero"/>
        <c:auto val="1"/>
        <c:lblAlgn val="ctr"/>
        <c:lblOffset val="100"/>
        <c:noMultiLvlLbl val="0"/>
      </c:catAx>
      <c:valAx>
        <c:axId val="995438688"/>
        <c:scaling>
          <c:orientation val="minMax"/>
        </c:scaling>
        <c:delete val="0"/>
        <c:axPos val="l"/>
        <c:numFmt formatCode="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5438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rgbClr val="B3C1D7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20</xdr:row>
      <xdr:rowOff>45555</xdr:rowOff>
    </xdr:from>
    <xdr:to>
      <xdr:col>13</xdr:col>
      <xdr:colOff>485775</xdr:colOff>
      <xdr:row>24</xdr:row>
      <xdr:rowOff>323850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E33989-066C-493F-958C-0BD116DFF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123824</xdr:colOff>
      <xdr:row>24</xdr:row>
      <xdr:rowOff>228600</xdr:rowOff>
    </xdr:from>
    <xdr:to>
      <xdr:col>13</xdr:col>
      <xdr:colOff>590549</xdr:colOff>
      <xdr:row>30</xdr:row>
      <xdr:rowOff>228600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F8A3C31-982F-4065-BD97-D81D9CFF6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31</xdr:row>
      <xdr:rowOff>66676</xdr:rowOff>
    </xdr:from>
    <xdr:to>
      <xdr:col>13</xdr:col>
      <xdr:colOff>685800</xdr:colOff>
      <xdr:row>37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26F22EF-F798-466D-A09B-87739692E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350838</xdr:colOff>
      <xdr:row>19</xdr:row>
      <xdr:rowOff>238124</xdr:rowOff>
    </xdr:from>
    <xdr:to>
      <xdr:col>8</xdr:col>
      <xdr:colOff>612775</xdr:colOff>
      <xdr:row>38</xdr:row>
      <xdr:rowOff>19049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AAE7FFA-636F-4D09-B7DE-80559A434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76200</xdr:colOff>
      <xdr:row>22</xdr:row>
      <xdr:rowOff>330200</xdr:rowOff>
    </xdr:from>
    <xdr:to>
      <xdr:col>3</xdr:col>
      <xdr:colOff>774700</xdr:colOff>
      <xdr:row>37</xdr:row>
      <xdr:rowOff>63500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C79A939A-2D02-984B-B3A7-795B12116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20</xdr:row>
      <xdr:rowOff>45555</xdr:rowOff>
    </xdr:from>
    <xdr:to>
      <xdr:col>13</xdr:col>
      <xdr:colOff>542925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A2D568A-269A-4F77-B005-067D6F9C4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24</xdr:row>
      <xdr:rowOff>228600</xdr:rowOff>
    </xdr:from>
    <xdr:to>
      <xdr:col>13</xdr:col>
      <xdr:colOff>619125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1809EAD-2FC4-4BC8-8AFF-691EF0B20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31</xdr:row>
      <xdr:rowOff>66676</xdr:rowOff>
    </xdr:from>
    <xdr:to>
      <xdr:col>13</xdr:col>
      <xdr:colOff>628650</xdr:colOff>
      <xdr:row>37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834A0B7-8D5B-4C99-B17E-69E177E98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48404D25-B5B9-4820-AE62-42708D9B0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127000</xdr:colOff>
      <xdr:row>23</xdr:row>
      <xdr:rowOff>139700</xdr:rowOff>
    </xdr:from>
    <xdr:to>
      <xdr:col>3</xdr:col>
      <xdr:colOff>774700</xdr:colOff>
      <xdr:row>37</xdr:row>
      <xdr:rowOff>225425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3D08DA-EA66-4C48-B6BB-5B90569DE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20</xdr:row>
      <xdr:rowOff>45555</xdr:rowOff>
    </xdr:from>
    <xdr:to>
      <xdr:col>13</xdr:col>
      <xdr:colOff>514350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0468ED7-D9CD-4619-A985-1459C066B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24</xdr:row>
      <xdr:rowOff>228600</xdr:rowOff>
    </xdr:from>
    <xdr:to>
      <xdr:col>13</xdr:col>
      <xdr:colOff>590550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A63E637-F7A1-4A89-A7AE-B0B95EC3A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31</xdr:row>
      <xdr:rowOff>66676</xdr:rowOff>
    </xdr:from>
    <xdr:to>
      <xdr:col>13</xdr:col>
      <xdr:colOff>638175</xdr:colOff>
      <xdr:row>37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65EEA19-6838-4087-A22F-7ED294FB9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2DAC8C6-DC62-410F-BC9D-631A1221E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63500</xdr:colOff>
      <xdr:row>23</xdr:row>
      <xdr:rowOff>127000</xdr:rowOff>
    </xdr:from>
    <xdr:to>
      <xdr:col>3</xdr:col>
      <xdr:colOff>711200</xdr:colOff>
      <xdr:row>37</xdr:row>
      <xdr:rowOff>225425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F8F971-BD19-4086-A65C-74FF8F00D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20</xdr:row>
      <xdr:rowOff>45555</xdr:rowOff>
    </xdr:from>
    <xdr:to>
      <xdr:col>13</xdr:col>
      <xdr:colOff>561975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2AEF709-AD47-47BF-BE79-010680E2C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</xdr:colOff>
      <xdr:row>24</xdr:row>
      <xdr:rowOff>228600</xdr:rowOff>
    </xdr:from>
    <xdr:to>
      <xdr:col>13</xdr:col>
      <xdr:colOff>638175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585A3B7-D4D1-43D6-83FE-7BC8B1101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</xdr:colOff>
      <xdr:row>31</xdr:row>
      <xdr:rowOff>66676</xdr:rowOff>
    </xdr:from>
    <xdr:to>
      <xdr:col>13</xdr:col>
      <xdr:colOff>619125</xdr:colOff>
      <xdr:row>37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35E21A4-4242-45D3-B622-19B72B8AB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0D56FCD-FA23-465C-B2A5-0CD90EDBF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101600</xdr:colOff>
      <xdr:row>23</xdr:row>
      <xdr:rowOff>101600</xdr:rowOff>
    </xdr:from>
    <xdr:to>
      <xdr:col>3</xdr:col>
      <xdr:colOff>742950</xdr:colOff>
      <xdr:row>37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2A8E54-51CE-4D74-9A58-01C2368CA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20</xdr:row>
      <xdr:rowOff>45555</xdr:rowOff>
    </xdr:from>
    <xdr:to>
      <xdr:col>13</xdr:col>
      <xdr:colOff>581025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046DC8D-17ED-42F5-AAD8-2C51E7892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85724</xdr:colOff>
      <xdr:row>24</xdr:row>
      <xdr:rowOff>228600</xdr:rowOff>
    </xdr:from>
    <xdr:to>
      <xdr:col>13</xdr:col>
      <xdr:colOff>571499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6572BB9-EE03-4B46-A8AC-CD7F61B17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76200</xdr:colOff>
      <xdr:row>31</xdr:row>
      <xdr:rowOff>66676</xdr:rowOff>
    </xdr:from>
    <xdr:to>
      <xdr:col>13</xdr:col>
      <xdr:colOff>619125</xdr:colOff>
      <xdr:row>37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2B1EC06-87E0-4A7C-8112-613407CD0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5BCD3DE-F087-4FD0-9F13-B210E5A1A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101600</xdr:colOff>
      <xdr:row>23</xdr:row>
      <xdr:rowOff>127000</xdr:rowOff>
    </xdr:from>
    <xdr:to>
      <xdr:col>3</xdr:col>
      <xdr:colOff>742950</xdr:colOff>
      <xdr:row>37</xdr:row>
      <xdr:rowOff>212725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23CA81D-0F0B-486F-AF30-30DA66510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100853</xdr:colOff>
      <xdr:row>62</xdr:row>
      <xdr:rowOff>23530</xdr:rowOff>
    </xdr:from>
    <xdr:to>
      <xdr:col>10</xdr:col>
      <xdr:colOff>1075765</xdr:colOff>
      <xdr:row>92</xdr:row>
      <xdr:rowOff>149411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4990ED-9961-912C-6AB2-36DA0BF39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20</xdr:row>
      <xdr:rowOff>45555</xdr:rowOff>
    </xdr:from>
    <xdr:to>
      <xdr:col>13</xdr:col>
      <xdr:colOff>600075</xdr:colOff>
      <xdr:row>24</xdr:row>
      <xdr:rowOff>323850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FE81AF7-D053-4295-8D6B-5606FE2CE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24</xdr:row>
      <xdr:rowOff>228600</xdr:rowOff>
    </xdr:from>
    <xdr:to>
      <xdr:col>13</xdr:col>
      <xdr:colOff>552450</xdr:colOff>
      <xdr:row>30</xdr:row>
      <xdr:rowOff>228600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EDBEF7A-795B-495A-8B90-1A14DFE8D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114300</xdr:colOff>
      <xdr:row>31</xdr:row>
      <xdr:rowOff>66676</xdr:rowOff>
    </xdr:from>
    <xdr:to>
      <xdr:col>13</xdr:col>
      <xdr:colOff>666750</xdr:colOff>
      <xdr:row>37</xdr:row>
      <xdr:rowOff>123826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14D21B3-C139-4B66-8F29-8900DF43F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F1FB8B-7BC4-AA21-FFCA-4B557ADCA4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98425</xdr:colOff>
      <xdr:row>22</xdr:row>
      <xdr:rowOff>342900</xdr:rowOff>
    </xdr:from>
    <xdr:to>
      <xdr:col>3</xdr:col>
      <xdr:colOff>739775</xdr:colOff>
      <xdr:row>37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9FC6D0F-E58F-CA62-0805-B393307A2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20</xdr:row>
      <xdr:rowOff>45555</xdr:rowOff>
    </xdr:from>
    <xdr:to>
      <xdr:col>13</xdr:col>
      <xdr:colOff>590550</xdr:colOff>
      <xdr:row>24</xdr:row>
      <xdr:rowOff>323850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FC09188-6FA2-4B4E-B02D-9218D92D2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24</xdr:row>
      <xdr:rowOff>228600</xdr:rowOff>
    </xdr:from>
    <xdr:to>
      <xdr:col>13</xdr:col>
      <xdr:colOff>609600</xdr:colOff>
      <xdr:row>30</xdr:row>
      <xdr:rowOff>228600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8358595-34CC-40C6-872C-4FB4C0C48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66674</xdr:colOff>
      <xdr:row>31</xdr:row>
      <xdr:rowOff>66676</xdr:rowOff>
    </xdr:from>
    <xdr:to>
      <xdr:col>13</xdr:col>
      <xdr:colOff>666749</xdr:colOff>
      <xdr:row>37</xdr:row>
      <xdr:rowOff>123826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39C5699B-93EC-4CFF-865C-AB6B32DEF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C6E26BBF-5B8F-46F5-8331-FF6E2351A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63500</xdr:colOff>
      <xdr:row>23</xdr:row>
      <xdr:rowOff>50800</xdr:rowOff>
    </xdr:from>
    <xdr:to>
      <xdr:col>3</xdr:col>
      <xdr:colOff>711200</xdr:colOff>
      <xdr:row>37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18C18C-E979-4C6E-ACB9-BF102290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20</xdr:row>
      <xdr:rowOff>45555</xdr:rowOff>
    </xdr:from>
    <xdr:to>
      <xdr:col>13</xdr:col>
      <xdr:colOff>514349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652A970-7BBC-48D5-B388-5AEA63E47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104774</xdr:colOff>
      <xdr:row>24</xdr:row>
      <xdr:rowOff>228600</xdr:rowOff>
    </xdr:from>
    <xdr:to>
      <xdr:col>13</xdr:col>
      <xdr:colOff>590549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841B150-B499-46CE-A521-4FC0DAEA4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31</xdr:row>
      <xdr:rowOff>66676</xdr:rowOff>
    </xdr:from>
    <xdr:to>
      <xdr:col>13</xdr:col>
      <xdr:colOff>619125</xdr:colOff>
      <xdr:row>37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F7E7607-2A28-48D2-8119-AC219F4AD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7250B02C-6E76-4D3B-B37B-EEDAA39FD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114300</xdr:colOff>
      <xdr:row>23</xdr:row>
      <xdr:rowOff>25400</xdr:rowOff>
    </xdr:from>
    <xdr:to>
      <xdr:col>3</xdr:col>
      <xdr:colOff>755650</xdr:colOff>
      <xdr:row>37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3BE1EE-9AA7-406A-A856-2E6C54008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20</xdr:row>
      <xdr:rowOff>45555</xdr:rowOff>
    </xdr:from>
    <xdr:to>
      <xdr:col>13</xdr:col>
      <xdr:colOff>533400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97E20A8-45A7-40BB-9343-976960050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104775</xdr:colOff>
      <xdr:row>24</xdr:row>
      <xdr:rowOff>228600</xdr:rowOff>
    </xdr:from>
    <xdr:to>
      <xdr:col>13</xdr:col>
      <xdr:colOff>581025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3E8CC49-1795-4748-9958-F8CF87B09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31</xdr:row>
      <xdr:rowOff>66676</xdr:rowOff>
    </xdr:from>
    <xdr:to>
      <xdr:col>13</xdr:col>
      <xdr:colOff>666750</xdr:colOff>
      <xdr:row>37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C8FCE7B-202F-43A2-97C6-A5FBDA6B5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AF5505B-29B5-4739-9C65-0E65AD81E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101600</xdr:colOff>
      <xdr:row>23</xdr:row>
      <xdr:rowOff>127000</xdr:rowOff>
    </xdr:from>
    <xdr:to>
      <xdr:col>3</xdr:col>
      <xdr:colOff>742950</xdr:colOff>
      <xdr:row>37</xdr:row>
      <xdr:rowOff>212725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029600-824B-4EF9-A627-6ED60EE13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20</xdr:row>
      <xdr:rowOff>45555</xdr:rowOff>
    </xdr:from>
    <xdr:to>
      <xdr:col>13</xdr:col>
      <xdr:colOff>552449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7C3252-1A39-4416-BAE2-16085C445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</xdr:colOff>
      <xdr:row>24</xdr:row>
      <xdr:rowOff>228600</xdr:rowOff>
    </xdr:from>
    <xdr:to>
      <xdr:col>13</xdr:col>
      <xdr:colOff>619125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8E92597-232B-4654-BA51-4B0B9A60D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76200</xdr:colOff>
      <xdr:row>31</xdr:row>
      <xdr:rowOff>66676</xdr:rowOff>
    </xdr:from>
    <xdr:to>
      <xdr:col>13</xdr:col>
      <xdr:colOff>657225</xdr:colOff>
      <xdr:row>37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FA602DE-76AD-479A-BE53-695614EE1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4F0352D3-3E9F-4F18-A0A4-F87A6E7F4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41275</xdr:colOff>
      <xdr:row>23</xdr:row>
      <xdr:rowOff>38100</xdr:rowOff>
    </xdr:from>
    <xdr:to>
      <xdr:col>3</xdr:col>
      <xdr:colOff>685800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558DC4-E4B3-43C7-BF13-4E0570CD9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20</xdr:row>
      <xdr:rowOff>45555</xdr:rowOff>
    </xdr:from>
    <xdr:to>
      <xdr:col>13</xdr:col>
      <xdr:colOff>581025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7734AF-5E1B-49D3-95E9-95A0CBDC5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161924</xdr:colOff>
      <xdr:row>24</xdr:row>
      <xdr:rowOff>228600</xdr:rowOff>
    </xdr:from>
    <xdr:to>
      <xdr:col>13</xdr:col>
      <xdr:colOff>742949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1B5AF6D-70F8-45BE-ABEF-89E6E5579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114299</xdr:colOff>
      <xdr:row>31</xdr:row>
      <xdr:rowOff>66676</xdr:rowOff>
    </xdr:from>
    <xdr:to>
      <xdr:col>13</xdr:col>
      <xdr:colOff>685800</xdr:colOff>
      <xdr:row>37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6C64577-8101-4940-A91B-F55EE5508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BEC3ABD-6629-4369-AA80-235C75BE9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63500</xdr:colOff>
      <xdr:row>23</xdr:row>
      <xdr:rowOff>114300</xdr:rowOff>
    </xdr:from>
    <xdr:to>
      <xdr:col>3</xdr:col>
      <xdr:colOff>711200</xdr:colOff>
      <xdr:row>37</xdr:row>
      <xdr:rowOff>212725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D1DAE1-8976-4A47-B2BA-33EEB82C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20</xdr:row>
      <xdr:rowOff>45555</xdr:rowOff>
    </xdr:from>
    <xdr:to>
      <xdr:col>13</xdr:col>
      <xdr:colOff>514350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990B144-CDC5-43D9-B253-B8BABD316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123824</xdr:colOff>
      <xdr:row>24</xdr:row>
      <xdr:rowOff>228600</xdr:rowOff>
    </xdr:from>
    <xdr:to>
      <xdr:col>13</xdr:col>
      <xdr:colOff>552449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C15FDC3-C110-46B5-B252-79990FA0B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190500</xdr:colOff>
      <xdr:row>31</xdr:row>
      <xdr:rowOff>47625</xdr:rowOff>
    </xdr:from>
    <xdr:to>
      <xdr:col>13</xdr:col>
      <xdr:colOff>685800</xdr:colOff>
      <xdr:row>37</xdr:row>
      <xdr:rowOff>180974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27BE5D4-D7AD-4138-AE5F-B4B187F35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7E7F6C30-E7E7-47B1-BAEA-969D60341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63500</xdr:colOff>
      <xdr:row>23</xdr:row>
      <xdr:rowOff>76200</xdr:rowOff>
    </xdr:from>
    <xdr:to>
      <xdr:col>3</xdr:col>
      <xdr:colOff>704850</xdr:colOff>
      <xdr:row>37</xdr:row>
      <xdr:rowOff>174625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9EA0F6-A2C1-42D6-9457-6C54B8AB2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20</xdr:row>
      <xdr:rowOff>45555</xdr:rowOff>
    </xdr:from>
    <xdr:to>
      <xdr:col>13</xdr:col>
      <xdr:colOff>523875</xdr:colOff>
      <xdr:row>24</xdr:row>
      <xdr:rowOff>323850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F35261-C908-48EE-B050-D5DEE71AB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24</xdr:row>
      <xdr:rowOff>228600</xdr:rowOff>
    </xdr:from>
    <xdr:to>
      <xdr:col>13</xdr:col>
      <xdr:colOff>600075</xdr:colOff>
      <xdr:row>30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6027FB8-E81C-463B-9B35-EB7ADE972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</xdr:colOff>
      <xdr:row>31</xdr:row>
      <xdr:rowOff>66676</xdr:rowOff>
    </xdr:from>
    <xdr:to>
      <xdr:col>13</xdr:col>
      <xdr:colOff>600075</xdr:colOff>
      <xdr:row>37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804631A-5101-4155-9437-AC107FC1A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300038</xdr:colOff>
      <xdr:row>19</xdr:row>
      <xdr:rowOff>238124</xdr:rowOff>
    </xdr:from>
    <xdr:to>
      <xdr:col>8</xdr:col>
      <xdr:colOff>561975</xdr:colOff>
      <xdr:row>38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8407CA4-557D-45E9-A6AC-CC19AFDA0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88900</xdr:colOff>
      <xdr:row>23</xdr:row>
      <xdr:rowOff>114300</xdr:rowOff>
    </xdr:from>
    <xdr:to>
      <xdr:col>3</xdr:col>
      <xdr:colOff>730250</xdr:colOff>
      <xdr:row>37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45D04E-4C73-4066-9C48-214BAB21B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C118EE-90AA-4E5F-BBDE-DC1EE17DF3A4}" name="テーブル13" displayName="テーブル13" ref="B41:I54" totalsRowShown="0" headerRowDxfId="262" dataDxfId="261">
  <autoFilter ref="B41:I54" xr:uid="{E730E4D3-3123-4502-824E-E536A95DBE26}"/>
  <sortState xmlns:xlrd2="http://schemas.microsoft.com/office/spreadsheetml/2017/richdata2" ref="B42:I54">
    <sortCondition ref="B41:B54"/>
  </sortState>
  <tableColumns count="8">
    <tableColumn id="1" xr3:uid="{AF8A0392-E68E-474E-A635-106246C30470}" name="Date" dataDxfId="260"/>
    <tableColumn id="2" xr3:uid="{CC886180-75A2-423A-8A80-9480CF8C4BD3}" name="Item"/>
    <tableColumn id="3" xr3:uid="{F376660F-16F9-4018-991C-1486BE9F8550}" name="Amount" dataDxfId="259"/>
    <tableColumn id="4" xr3:uid="{3D339876-114F-4C8D-8F90-CD888CD02040}" name="Own amount" dataDxfId="258"/>
    <tableColumn id="5" xr3:uid="{091328C4-908B-4A4A-A3EA-13DF2D4CBF45}" name="Difference" dataDxfId="257">
      <calculatedColumnFormula>テーブル13[[#This Row],[Own amount]]-テーブル13[[#This Row],[Amount]]</calculatedColumnFormula>
    </tableColumn>
    <tableColumn id="6" xr3:uid="{3099704B-F7BA-424B-8E2F-242524E87430}" name="Note" dataDxfId="256"/>
    <tableColumn id="7" xr3:uid="{7AB67F1B-3F19-4CE9-8038-F595B5F1961F}" name="列1" dataDxfId="255"/>
    <tableColumn id="8" xr3:uid="{51D4BDAF-69E0-4D97-83AF-03E0F06F3F95}" name="列2" dataDxfId="254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95D3755-67DF-4C3A-92F0-ED79A67669FF}" name="テーブル111" displayName="テーブル111" ref="B41:I53" totalsRowShown="0" headerRowDxfId="181" dataDxfId="180">
  <autoFilter ref="B41:I53" xr:uid="{695D3755-67DF-4C3A-92F0-ED79A67669FF}"/>
  <sortState xmlns:xlrd2="http://schemas.microsoft.com/office/spreadsheetml/2017/richdata2" ref="B42:I46">
    <sortCondition ref="B41:B46"/>
  </sortState>
  <tableColumns count="8">
    <tableColumn id="1" xr3:uid="{2A72B006-42FB-443E-B529-CAEA8118F110}" name="Date" dataDxfId="179"/>
    <tableColumn id="2" xr3:uid="{0F171A12-787E-411F-A76A-F9D86DE80AD9}" name="Item"/>
    <tableColumn id="3" xr3:uid="{EC307364-914B-4BE3-81E5-7BF1972BA293}" name="Amount" dataDxfId="178"/>
    <tableColumn id="4" xr3:uid="{16AB8815-3764-445D-8D82-5D79CCFA27EB}" name="Own amount" dataDxfId="177"/>
    <tableColumn id="5" xr3:uid="{54931555-8E62-4C78-8B36-D76B4EC71D33}" name="Difference" dataDxfId="176">
      <calculatedColumnFormula>テーブル111[[#This Row],[Own amount]]-テーブル111[[#This Row],[Amount]]</calculatedColumnFormula>
    </tableColumn>
    <tableColumn id="6" xr3:uid="{F8AFE288-4182-4002-B921-C657FE0794DC}" name="Note" dataDxfId="175"/>
    <tableColumn id="7" xr3:uid="{F5B91C93-F059-4216-AB6B-28E362B1A568}" name="列1" dataDxfId="174"/>
    <tableColumn id="8" xr3:uid="{50C64E67-9EB0-43BC-910A-379607A0C0C7}" name="列2" dataDxfId="173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D3BC49F-EC29-42AE-9608-06579B97BC1C}" name="テーブル112" displayName="テーブル112" ref="B41:I53" totalsRowShown="0" headerRowDxfId="172" dataDxfId="171">
  <autoFilter ref="B41:I53" xr:uid="{3D3BC49F-EC29-42AE-9608-06579B97BC1C}"/>
  <sortState xmlns:xlrd2="http://schemas.microsoft.com/office/spreadsheetml/2017/richdata2" ref="B42:I46">
    <sortCondition ref="B41:B46"/>
  </sortState>
  <tableColumns count="8">
    <tableColumn id="1" xr3:uid="{834628D6-3150-4A00-B790-1381DFC060CF}" name="Date" dataDxfId="170"/>
    <tableColumn id="2" xr3:uid="{3AF5D3E3-67CD-478C-A37A-07727ECD1F81}" name="Item"/>
    <tableColumn id="3" xr3:uid="{ABAAAC53-0C3B-494E-8241-96FF32735F60}" name="Amount" dataDxfId="169"/>
    <tableColumn id="4" xr3:uid="{BFDC3A60-A6D6-458E-8287-4B854CFA7628}" name="Own amount" dataDxfId="168"/>
    <tableColumn id="5" xr3:uid="{CA8DA79C-4458-4145-95F8-AB441FEB2189}" name="Difference" dataDxfId="167">
      <calculatedColumnFormula>テーブル112[[#This Row],[Own amount]]-テーブル112[[#This Row],[Amount]]</calculatedColumnFormula>
    </tableColumn>
    <tableColumn id="6" xr3:uid="{0C3EDA83-212C-49D4-9CEF-6C9584343DBD}" name="Note" dataDxfId="166"/>
    <tableColumn id="7" xr3:uid="{41F6CE01-20E0-49C4-BA09-1634805078B3}" name="列1" dataDxfId="165"/>
    <tableColumn id="8" xr3:uid="{6E5F0B36-0805-4977-896D-BA623A8757BD}" name="列2" dataDxfId="164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817077F-D745-4626-9BBD-49B1121C8CA5}" name="テーブル113" displayName="テーブル113" ref="B41:I53" totalsRowShown="0" headerRowDxfId="163" dataDxfId="162">
  <autoFilter ref="B41:I53" xr:uid="{9817077F-D745-4626-9BBD-49B1121C8CA5}"/>
  <sortState xmlns:xlrd2="http://schemas.microsoft.com/office/spreadsheetml/2017/richdata2" ref="B42:I46">
    <sortCondition ref="B41:B46"/>
  </sortState>
  <tableColumns count="8">
    <tableColumn id="1" xr3:uid="{95BADCB7-9316-43BA-9B1F-94A919236AD8}" name="Date" dataDxfId="161"/>
    <tableColumn id="2" xr3:uid="{325F0348-5C00-4421-BDA0-DEA2D863772C}" name="Item"/>
    <tableColumn id="3" xr3:uid="{DC3F7885-5187-400D-8D6B-87045A50E804}" name="Amount" dataDxfId="160"/>
    <tableColumn id="4" xr3:uid="{B8DF8DB1-AFC2-4A2A-9986-D87D6DD58FBA}" name="Own amount" dataDxfId="159"/>
    <tableColumn id="5" xr3:uid="{A705C39D-0CAF-4929-9415-219B1FDD0E49}" name="Difference" dataDxfId="158">
      <calculatedColumnFormula>テーブル113[[#This Row],[Own amount]]-テーブル113[[#This Row],[Amount]]</calculatedColumnFormula>
    </tableColumn>
    <tableColumn id="6" xr3:uid="{499ACDA3-CD72-4764-A14F-E5F68F53E8E6}" name="Note" dataDxfId="157"/>
    <tableColumn id="7" xr3:uid="{E4D42990-3248-4816-AC04-75DCB0E8568E}" name="列1" dataDxfId="156"/>
    <tableColumn id="8" xr3:uid="{5558883A-32A8-4884-B5D1-9881EBA0080F}" name="列2" dataDxfId="15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9ACCC89-5FBB-4E8B-A1B7-4D2370E4B36C}" name="テーブル114" displayName="テーブル114" ref="B41:I53" totalsRowShown="0" headerRowDxfId="154" dataDxfId="153">
  <autoFilter ref="B41:I53" xr:uid="{B9ACCC89-5FBB-4E8B-A1B7-4D2370E4B36C}"/>
  <sortState xmlns:xlrd2="http://schemas.microsoft.com/office/spreadsheetml/2017/richdata2" ref="B42:I46">
    <sortCondition ref="B41:B46"/>
  </sortState>
  <tableColumns count="8">
    <tableColumn id="1" xr3:uid="{5A5C073A-226A-4A4C-9F86-5AC6495D470F}" name="Date" dataDxfId="152"/>
    <tableColumn id="2" xr3:uid="{2A4855C1-1F4C-463D-8CB1-48868A8A873C}" name="Item"/>
    <tableColumn id="3" xr3:uid="{B8ECA62C-182C-4A87-8F0C-E0764A81B2D7}" name="Amount" dataDxfId="151"/>
    <tableColumn id="4" xr3:uid="{1CC871A4-F16C-4056-929C-76B462805756}" name="Own amount" dataDxfId="150"/>
    <tableColumn id="5" xr3:uid="{E56FB551-AED9-4087-866A-3B0A96D59F9B}" name="Difference" dataDxfId="149">
      <calculatedColumnFormula>テーブル114[[#This Row],[Own amount]]-テーブル114[[#This Row],[Amount]]</calculatedColumnFormula>
    </tableColumn>
    <tableColumn id="6" xr3:uid="{19CF26DF-98B1-464C-900C-0959D386186C}" name="Note" dataDxfId="148"/>
    <tableColumn id="7" xr3:uid="{9261C88A-9766-40C2-A0A1-16F1E9B48EE1}" name="列1" dataDxfId="147"/>
    <tableColumn id="8" xr3:uid="{944B41B3-84DC-4444-A1CA-9EDE02D4F0FE}" name="列2" dataDxfId="14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30E4D3-3123-4502-824E-E536A95DBE26}" name="テーブル1" displayName="テーブル1" ref="B41:I53" totalsRowShown="0" headerRowDxfId="253" dataDxfId="252">
  <autoFilter ref="B41:I53" xr:uid="{E730E4D3-3123-4502-824E-E536A95DBE26}"/>
  <sortState xmlns:xlrd2="http://schemas.microsoft.com/office/spreadsheetml/2017/richdata2" ref="B42:I46">
    <sortCondition ref="B41:B46"/>
  </sortState>
  <tableColumns count="8">
    <tableColumn id="1" xr3:uid="{4F755731-ABEF-4779-9346-9CF142AAC6B5}" name="Date" dataDxfId="251"/>
    <tableColumn id="2" xr3:uid="{A9C0EAC4-5416-4CC2-9EA2-80F54026B0F5}" name="Item"/>
    <tableColumn id="3" xr3:uid="{7AB67B04-1099-413B-BA65-B1D8F8C48BE6}" name="Amount" dataDxfId="250"/>
    <tableColumn id="4" xr3:uid="{683F1F52-79E2-4FB1-AE0F-AFE803B58575}" name="Own amount" dataDxfId="249"/>
    <tableColumn id="5" xr3:uid="{A2E68539-B1FB-432D-9EFF-3E90F0B7F898}" name="Difference" dataDxfId="248">
      <calculatedColumnFormula>テーブル1[[#This Row],[Own amount]]-テーブル1[[#This Row],[Amount]]</calculatedColumnFormula>
    </tableColumn>
    <tableColumn id="6" xr3:uid="{F622F448-3FA1-405E-ABE6-AB810596C68E}" name="Note" dataDxfId="247"/>
    <tableColumn id="7" xr3:uid="{019A86D9-0DB3-4A48-9546-B3452E9A74E3}" name="列1" dataDxfId="246"/>
    <tableColumn id="8" xr3:uid="{2A7470BD-E583-4EDC-AD28-7A433484AA9B}" name="列2" dataDxfId="245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6F7DCB-328F-4E1D-B4DA-0C395AB61B8B}" name="テーブル14" displayName="テーブル14" ref="B41:I53" totalsRowShown="0" headerRowDxfId="244" dataDxfId="243">
  <autoFilter ref="B41:I53" xr:uid="{0B6F7DCB-328F-4E1D-B4DA-0C395AB61B8B}"/>
  <sortState xmlns:xlrd2="http://schemas.microsoft.com/office/spreadsheetml/2017/richdata2" ref="B42:I46">
    <sortCondition ref="B41:B46"/>
  </sortState>
  <tableColumns count="8">
    <tableColumn id="1" xr3:uid="{A885CEF1-066D-4571-92F5-C85FA6B26117}" name="Date" dataDxfId="242"/>
    <tableColumn id="2" xr3:uid="{486E5591-BF3D-4DB7-B01F-EF44790CFE52}" name="Item"/>
    <tableColumn id="3" xr3:uid="{F79F9E58-E2C7-4DD6-9DE1-CF263A9FBA8E}" name="Amount" dataDxfId="241"/>
    <tableColumn id="4" xr3:uid="{81603B67-C4B7-435B-B9C8-85F0467C00FC}" name="Own amount" dataDxfId="240"/>
    <tableColumn id="5" xr3:uid="{D8B7E1A1-8831-4496-A49E-FCD1712E4153}" name="Difference" dataDxfId="239">
      <calculatedColumnFormula>テーブル14[[#This Row],[Own amount]]-テーブル14[[#This Row],[Amount]]</calculatedColumnFormula>
    </tableColumn>
    <tableColumn id="6" xr3:uid="{2AAFA081-695A-4F6B-8634-2DC961B311A2}" name="Note" dataDxfId="238"/>
    <tableColumn id="7" xr3:uid="{0B0AA4EE-10E8-4444-B57B-77D42FBCB332}" name="列1" dataDxfId="237"/>
    <tableColumn id="8" xr3:uid="{B247DC1E-C374-4F44-9529-54D3E7CE4806}" name="列2" dataDxfId="236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3E4F6F-330A-4F8A-98BF-00DAC0D50CAA}" name="テーブル15" displayName="テーブル15" ref="B41:I53" totalsRowShown="0" headerRowDxfId="235" dataDxfId="234">
  <autoFilter ref="B41:I53" xr:uid="{903E4F6F-330A-4F8A-98BF-00DAC0D50CAA}"/>
  <sortState xmlns:xlrd2="http://schemas.microsoft.com/office/spreadsheetml/2017/richdata2" ref="B42:I46">
    <sortCondition ref="B41:B46"/>
  </sortState>
  <tableColumns count="8">
    <tableColumn id="1" xr3:uid="{864E34AC-BD92-481B-B6F2-9511C1545C67}" name="Date" dataDxfId="233"/>
    <tableColumn id="2" xr3:uid="{F253D203-C1F6-419F-9CF4-9DB42D3A4319}" name="Item"/>
    <tableColumn id="3" xr3:uid="{6971E33B-D634-41CB-A7C8-47138123CBFC}" name="Amount" dataDxfId="232"/>
    <tableColumn id="4" xr3:uid="{EFC7E271-88BD-4221-84D6-2F71A7E7B552}" name="Own amount" dataDxfId="231"/>
    <tableColumn id="5" xr3:uid="{6FEE3964-C577-41B2-8E2A-5FD54F416156}" name="Difference" dataDxfId="230">
      <calculatedColumnFormula>テーブル15[[#This Row],[Own amount]]-テーブル15[[#This Row],[Amount]]</calculatedColumnFormula>
    </tableColumn>
    <tableColumn id="6" xr3:uid="{99572988-747E-4507-815F-7B7992B01875}" name="Note" dataDxfId="229"/>
    <tableColumn id="7" xr3:uid="{7DBFB6DF-4B23-4CF5-8AFA-2C34ADBDF508}" name="列1" dataDxfId="228"/>
    <tableColumn id="8" xr3:uid="{D727F173-183F-47D1-B76A-59EC07AF21DE}" name="列2" dataDxfId="227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AD9802-471E-4C4F-8559-9E8959930D86}" name="テーブル16" displayName="テーブル16" ref="B41:I53" totalsRowShown="0" headerRowDxfId="226" dataDxfId="225">
  <autoFilter ref="B41:I53" xr:uid="{ACAD9802-471E-4C4F-8559-9E8959930D86}"/>
  <sortState xmlns:xlrd2="http://schemas.microsoft.com/office/spreadsheetml/2017/richdata2" ref="B42:I46">
    <sortCondition ref="B41:B46"/>
  </sortState>
  <tableColumns count="8">
    <tableColumn id="1" xr3:uid="{D4E982D5-F56E-48F1-95AF-A8A327916063}" name="Date" dataDxfId="224"/>
    <tableColumn id="2" xr3:uid="{6000D99E-B0B6-47C9-93B5-2A7657BDC59A}" name="Item"/>
    <tableColumn id="3" xr3:uid="{74E06BE5-F29D-4211-AEA5-95E1CA965ECB}" name="Amount" dataDxfId="223"/>
    <tableColumn id="4" xr3:uid="{4E6E8AEA-C073-4C60-9B72-79C7F34A2A7A}" name="Own amount" dataDxfId="222"/>
    <tableColumn id="5" xr3:uid="{3468A479-1AFC-440F-AE41-3D38705F78E1}" name="Difference" dataDxfId="221">
      <calculatedColumnFormula>テーブル16[[#This Row],[Own amount]]-テーブル16[[#This Row],[Amount]]</calculatedColumnFormula>
    </tableColumn>
    <tableColumn id="6" xr3:uid="{798828F8-7953-45A5-A471-683E80ECF9BA}" name="Note" dataDxfId="220"/>
    <tableColumn id="7" xr3:uid="{FA0FD47C-90AC-4451-9DA3-CB7B62E22989}" name="列1" dataDxfId="219"/>
    <tableColumn id="8" xr3:uid="{A7866376-A690-4EF1-972C-EC3C3A0487DB}" name="列2" dataDxfId="218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9E7D7ED-2734-402D-B59D-C8BB75829450}" name="テーブル17" displayName="テーブル17" ref="B41:I53" totalsRowShown="0" headerRowDxfId="217" dataDxfId="216">
  <autoFilter ref="B41:I53" xr:uid="{69E7D7ED-2734-402D-B59D-C8BB75829450}"/>
  <sortState xmlns:xlrd2="http://schemas.microsoft.com/office/spreadsheetml/2017/richdata2" ref="B42:I46">
    <sortCondition ref="B41:B46"/>
  </sortState>
  <tableColumns count="8">
    <tableColumn id="1" xr3:uid="{A5C6269B-B7E8-418E-8634-1A5679D7B4D7}" name="Date" dataDxfId="215"/>
    <tableColumn id="2" xr3:uid="{696A5A6C-2360-4DFD-B608-B131E22B7D86}" name="Item"/>
    <tableColumn id="3" xr3:uid="{2BF71BE4-E068-4BF3-A4C9-B55D4C29360F}" name="Amount" dataDxfId="214"/>
    <tableColumn id="4" xr3:uid="{21E34A4E-2D4D-4DD3-ADD6-D38569C3C4A0}" name="Own amount" dataDxfId="213"/>
    <tableColumn id="5" xr3:uid="{35FB5789-2FEE-40CD-8FAE-5AEC6759BF76}" name="Difference" dataDxfId="212">
      <calculatedColumnFormula>テーブル17[[#This Row],[Own amount]]-テーブル17[[#This Row],[Amount]]</calculatedColumnFormula>
    </tableColumn>
    <tableColumn id="6" xr3:uid="{D2B7E91B-435A-4CD6-92D6-EE1ABF3733D7}" name="Note" dataDxfId="211"/>
    <tableColumn id="7" xr3:uid="{8CFD3464-B2D4-4A8D-B83C-78CC6FE8F190}" name="列1" dataDxfId="210"/>
    <tableColumn id="8" xr3:uid="{9A1C150F-62F4-493F-9457-FA09CBC7EA03}" name="列2" dataDxfId="209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F1D0A0-E9E2-4109-8706-DBC103BAE77E}" name="テーブル18" displayName="テーブル18" ref="B41:I53" totalsRowShown="0" headerRowDxfId="208" dataDxfId="207">
  <autoFilter ref="B41:I53" xr:uid="{30F1D0A0-E9E2-4109-8706-DBC103BAE77E}"/>
  <sortState xmlns:xlrd2="http://schemas.microsoft.com/office/spreadsheetml/2017/richdata2" ref="B42:I46">
    <sortCondition ref="B41:B46"/>
  </sortState>
  <tableColumns count="8">
    <tableColumn id="1" xr3:uid="{5185B634-07A8-47D8-A717-FA02D80E9A1E}" name="Date" dataDxfId="206"/>
    <tableColumn id="2" xr3:uid="{00BEC31C-BDCC-4720-8128-D593394EF1CC}" name="Item"/>
    <tableColumn id="3" xr3:uid="{9E13C4F4-742E-47BE-8A89-9E32A4910A64}" name="Amount" dataDxfId="205"/>
    <tableColumn id="4" xr3:uid="{DF46427E-C347-458B-867D-2531A2EFE82C}" name="Own amount" dataDxfId="204"/>
    <tableColumn id="5" xr3:uid="{A0161400-E04F-4802-9267-B8D1606D2BD8}" name="Difference" dataDxfId="203">
      <calculatedColumnFormula>テーブル18[[#This Row],[Own amount]]-テーブル18[[#This Row],[Amount]]</calculatedColumnFormula>
    </tableColumn>
    <tableColumn id="6" xr3:uid="{8929EDFF-74A9-4F02-9063-A417067DC897}" name="Note" dataDxfId="202"/>
    <tableColumn id="7" xr3:uid="{764E5438-BF01-4DF0-971E-A665CEA3EBC1}" name="列1" dataDxfId="201"/>
    <tableColumn id="8" xr3:uid="{BCA1BC88-F0F3-4BF1-9B4F-CD3733BE1D47}" name="列2" dataDxfId="200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5CE2519-D2B8-480D-B452-34E4CECD57E5}" name="テーブル19" displayName="テーブル19" ref="B41:I53" totalsRowShown="0" headerRowDxfId="199" dataDxfId="198">
  <autoFilter ref="B41:I53" xr:uid="{95CE2519-D2B8-480D-B452-34E4CECD57E5}"/>
  <sortState xmlns:xlrd2="http://schemas.microsoft.com/office/spreadsheetml/2017/richdata2" ref="B42:I46">
    <sortCondition ref="B41:B46"/>
  </sortState>
  <tableColumns count="8">
    <tableColumn id="1" xr3:uid="{35992A07-39C7-405C-B4F3-3DD15BC6580A}" name="Date" dataDxfId="197"/>
    <tableColumn id="2" xr3:uid="{51B1CB23-A0D8-435C-A584-0980D9932F03}" name="Item"/>
    <tableColumn id="3" xr3:uid="{2E572415-8CB9-434F-9F86-4C65DAA5DA4E}" name="Amount" dataDxfId="196"/>
    <tableColumn id="4" xr3:uid="{BD382A86-C734-480F-8996-BDA17FAD96E6}" name="Own amount" dataDxfId="195"/>
    <tableColumn id="5" xr3:uid="{2B6D3B81-C7D0-45D4-8250-9EE685734770}" name="Difference" dataDxfId="194">
      <calculatedColumnFormula>テーブル19[[#This Row],[Own amount]]-テーブル19[[#This Row],[Amount]]</calculatedColumnFormula>
    </tableColumn>
    <tableColumn id="6" xr3:uid="{C5D34F17-2795-4FC0-BF7B-BBB0C51E0E4C}" name="Note" dataDxfId="193"/>
    <tableColumn id="7" xr3:uid="{AF53C45B-3BEE-41DD-B867-35A70CF39C58}" name="列1" dataDxfId="192"/>
    <tableColumn id="8" xr3:uid="{2F227895-A192-4D57-BD07-699364BC7E14}" name="列2" dataDxfId="191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757A2B-90CD-4D73-9A2E-7282ABBDA7DA}" name="テーブル110" displayName="テーブル110" ref="B41:I53" totalsRowShown="0" headerRowDxfId="190" dataDxfId="189">
  <autoFilter ref="B41:I53" xr:uid="{2F757A2B-90CD-4D73-9A2E-7282ABBDA7DA}"/>
  <sortState xmlns:xlrd2="http://schemas.microsoft.com/office/spreadsheetml/2017/richdata2" ref="B42:I46">
    <sortCondition ref="B41:B46"/>
  </sortState>
  <tableColumns count="8">
    <tableColumn id="1" xr3:uid="{7676B858-499C-4BBD-BABC-BDD2E259F4B9}" name="Date" dataDxfId="188"/>
    <tableColumn id="2" xr3:uid="{71455A3B-1DD9-41E4-A188-BC8AD6E501BB}" name="Item"/>
    <tableColumn id="3" xr3:uid="{A7C023B8-3067-48B7-93F5-8841AB8A2BC9}" name="Amount" dataDxfId="187"/>
    <tableColumn id="4" xr3:uid="{237EBA86-22C4-4D8E-9C69-B3465DF94797}" name="Own amount" dataDxfId="186"/>
    <tableColumn id="5" xr3:uid="{6A0C3608-FD0E-4805-826E-6F819B187F84}" name="Difference" dataDxfId="185">
      <calculatedColumnFormula>テーブル110[[#This Row],[Own amount]]-テーブル110[[#This Row],[Amount]]</calculatedColumnFormula>
    </tableColumn>
    <tableColumn id="6" xr3:uid="{4F5F07C0-900B-4E0F-ADE0-72492175A51F}" name="Note" dataDxfId="184"/>
    <tableColumn id="7" xr3:uid="{7C7306C1-BDE0-4948-8655-C1FF9621DED1}" name="列1" dataDxfId="183"/>
    <tableColumn id="8" xr3:uid="{8A20D3F4-5466-471F-ABE0-EC592EBDB833}" name="列2" dataDxfId="18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ri-mama.com/eng/personal-kakeibo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FAF1-8243-4EE4-9C87-2A18ECD30146}">
  <sheetPr>
    <tabColor theme="9" tint="0.59999389629810485"/>
  </sheetPr>
  <dimension ref="B2:P49"/>
  <sheetViews>
    <sheetView showGridLines="0" tabSelected="1" workbookViewId="0">
      <selection activeCell="B1" sqref="B1"/>
    </sheetView>
  </sheetViews>
  <sheetFormatPr baseColWidth="10" defaultColWidth="8.83203125" defaultRowHeight="18"/>
  <cols>
    <col min="1" max="1" width="3.6640625" customWidth="1"/>
    <col min="2" max="2" width="7.83203125" customWidth="1"/>
    <col min="3" max="3" width="9" customWidth="1"/>
    <col min="4" max="4" width="9.1640625" bestFit="1" customWidth="1"/>
    <col min="5" max="5" width="11.33203125" customWidth="1"/>
    <col min="6" max="6" width="9" customWidth="1"/>
    <col min="7" max="7" width="7.6640625" customWidth="1"/>
    <col min="8" max="9" width="8.6640625" customWidth="1"/>
    <col min="10" max="10" width="8.1640625" customWidth="1"/>
    <col min="11" max="11" width="7.6640625" customWidth="1"/>
    <col min="12" max="12" width="9" customWidth="1"/>
    <col min="13" max="13" width="10" customWidth="1"/>
    <col min="14" max="14" width="11.1640625" bestFit="1" customWidth="1"/>
    <col min="15" max="15" width="11.6640625" customWidth="1"/>
    <col min="16" max="16" width="11.1640625" bestFit="1" customWidth="1"/>
  </cols>
  <sheetData>
    <row r="2" spans="2:15">
      <c r="B2" s="146" t="s">
        <v>20</v>
      </c>
      <c r="C2" s="60"/>
    </row>
    <row r="4" spans="2:15">
      <c r="B4" s="244" t="s">
        <v>15</v>
      </c>
      <c r="C4" s="245"/>
      <c r="D4" s="16"/>
      <c r="E4" s="244" t="s">
        <v>65</v>
      </c>
      <c r="F4" s="248"/>
      <c r="G4" s="17"/>
      <c r="H4" s="244" t="s">
        <v>17</v>
      </c>
      <c r="I4" s="245"/>
      <c r="K4" s="244" t="s">
        <v>66</v>
      </c>
      <c r="L4" s="245"/>
      <c r="M4" s="9"/>
      <c r="N4" s="244" t="s">
        <v>67</v>
      </c>
      <c r="O4" s="245"/>
    </row>
    <row r="5" spans="2:15">
      <c r="B5" s="240" t="s">
        <v>68</v>
      </c>
      <c r="C5" s="241"/>
      <c r="D5" s="45"/>
      <c r="E5" s="246" t="s">
        <v>69</v>
      </c>
      <c r="F5" s="247"/>
      <c r="G5" s="46"/>
      <c r="H5" s="240" t="s">
        <v>70</v>
      </c>
      <c r="I5" s="241"/>
      <c r="J5" s="47"/>
      <c r="K5" s="240" t="s">
        <v>71</v>
      </c>
      <c r="L5" s="241"/>
      <c r="M5" s="47"/>
      <c r="N5" s="240" t="s">
        <v>72</v>
      </c>
      <c r="O5" s="241"/>
    </row>
    <row r="6" spans="2:15">
      <c r="B6" s="238" t="s">
        <v>73</v>
      </c>
      <c r="C6" s="239"/>
      <c r="D6" s="45"/>
      <c r="E6" s="242" t="s">
        <v>74</v>
      </c>
      <c r="F6" s="243"/>
      <c r="G6" s="46"/>
      <c r="H6" s="238" t="s">
        <v>75</v>
      </c>
      <c r="I6" s="239"/>
      <c r="J6" s="47"/>
      <c r="K6" s="238" t="s">
        <v>76</v>
      </c>
      <c r="L6" s="239"/>
      <c r="M6" s="47"/>
      <c r="N6" s="238" t="s">
        <v>77</v>
      </c>
      <c r="O6" s="239"/>
    </row>
    <row r="7" spans="2:15">
      <c r="B7" s="238"/>
      <c r="C7" s="239"/>
      <c r="D7" s="45"/>
      <c r="E7" s="242" t="s">
        <v>78</v>
      </c>
      <c r="F7" s="243"/>
      <c r="G7" s="46"/>
      <c r="H7" s="238"/>
      <c r="I7" s="239"/>
      <c r="J7" s="47"/>
      <c r="K7" s="238" t="s">
        <v>79</v>
      </c>
      <c r="L7" s="239"/>
      <c r="M7" s="47"/>
      <c r="N7" s="238" t="s">
        <v>80</v>
      </c>
      <c r="O7" s="239"/>
    </row>
    <row r="8" spans="2:15">
      <c r="B8" s="238"/>
      <c r="C8" s="239"/>
      <c r="D8" s="45"/>
      <c r="E8" s="242"/>
      <c r="F8" s="243"/>
      <c r="G8" s="46"/>
      <c r="H8" s="238"/>
      <c r="I8" s="239"/>
      <c r="J8" s="47"/>
      <c r="K8" s="238" t="s">
        <v>81</v>
      </c>
      <c r="L8" s="239"/>
      <c r="M8" s="47"/>
      <c r="N8" s="238" t="s">
        <v>82</v>
      </c>
      <c r="O8" s="239"/>
    </row>
    <row r="9" spans="2:15">
      <c r="B9" s="238"/>
      <c r="C9" s="239"/>
      <c r="D9" s="45"/>
      <c r="E9" s="242"/>
      <c r="F9" s="243"/>
      <c r="G9" s="46"/>
      <c r="H9" s="238"/>
      <c r="I9" s="239"/>
      <c r="J9" s="47"/>
      <c r="K9" s="238" t="s">
        <v>83</v>
      </c>
      <c r="L9" s="239"/>
      <c r="M9" s="47"/>
      <c r="N9" s="238" t="s">
        <v>84</v>
      </c>
      <c r="O9" s="239"/>
    </row>
    <row r="10" spans="2:15">
      <c r="B10" s="238"/>
      <c r="C10" s="239"/>
      <c r="D10" s="45"/>
      <c r="E10" s="238"/>
      <c r="F10" s="239"/>
      <c r="G10" s="46"/>
      <c r="H10" s="238"/>
      <c r="I10" s="239"/>
      <c r="J10" s="47"/>
      <c r="K10" s="238" t="s">
        <v>85</v>
      </c>
      <c r="L10" s="239"/>
      <c r="M10" s="47"/>
      <c r="N10" s="238"/>
      <c r="O10" s="239"/>
    </row>
    <row r="11" spans="2:15">
      <c r="B11" s="238"/>
      <c r="C11" s="239"/>
      <c r="D11" s="45"/>
      <c r="E11" s="238"/>
      <c r="F11" s="239"/>
      <c r="G11" s="46"/>
      <c r="H11" s="238"/>
      <c r="I11" s="239"/>
      <c r="J11" s="47"/>
      <c r="K11" s="238" t="s">
        <v>86</v>
      </c>
      <c r="L11" s="239"/>
      <c r="M11" s="47"/>
      <c r="N11" s="238"/>
      <c r="O11" s="239"/>
    </row>
    <row r="12" spans="2:15">
      <c r="B12" s="238"/>
      <c r="C12" s="239"/>
      <c r="D12" s="45"/>
      <c r="E12" s="238"/>
      <c r="F12" s="239"/>
      <c r="G12" s="46"/>
      <c r="H12" s="238"/>
      <c r="I12" s="239"/>
      <c r="J12" s="47"/>
      <c r="K12" s="238" t="s">
        <v>87</v>
      </c>
      <c r="L12" s="239"/>
      <c r="M12" s="47"/>
      <c r="N12" s="238"/>
      <c r="O12" s="239"/>
    </row>
    <row r="13" spans="2:15">
      <c r="B13" s="238"/>
      <c r="C13" s="239"/>
      <c r="D13" s="45"/>
      <c r="E13" s="238"/>
      <c r="F13" s="239"/>
      <c r="G13" s="46"/>
      <c r="H13" s="238"/>
      <c r="I13" s="239"/>
      <c r="J13" s="48"/>
      <c r="K13" s="238"/>
      <c r="L13" s="239"/>
      <c r="M13" s="47"/>
      <c r="N13" s="238"/>
      <c r="O13" s="239"/>
    </row>
    <row r="14" spans="2:15">
      <c r="B14" s="238"/>
      <c r="C14" s="239"/>
      <c r="D14" s="45"/>
      <c r="E14" s="238"/>
      <c r="F14" s="239"/>
      <c r="G14" s="46"/>
      <c r="H14" s="238"/>
      <c r="I14" s="239"/>
      <c r="J14" s="47"/>
      <c r="K14" s="238"/>
      <c r="L14" s="239"/>
      <c r="M14" s="47"/>
      <c r="N14" s="238"/>
      <c r="O14" s="239"/>
    </row>
    <row r="15" spans="2:15">
      <c r="B15" s="263"/>
      <c r="C15" s="264"/>
      <c r="D15" s="45"/>
      <c r="E15" s="263"/>
      <c r="F15" s="264"/>
      <c r="G15" s="147"/>
      <c r="H15" s="263"/>
      <c r="I15" s="264"/>
      <c r="J15" s="47"/>
      <c r="K15" s="263"/>
      <c r="L15" s="264"/>
      <c r="M15" s="47"/>
      <c r="N15" s="263"/>
      <c r="O15" s="264"/>
    </row>
    <row r="16" spans="2:15" ht="19">
      <c r="B16" s="148" t="s">
        <v>88</v>
      </c>
    </row>
    <row r="17" spans="2:16" ht="19">
      <c r="B17" s="148" t="s">
        <v>89</v>
      </c>
    </row>
    <row r="19" spans="2:16">
      <c r="B19" s="146" t="s">
        <v>60</v>
      </c>
      <c r="C19" s="149"/>
    </row>
    <row r="20" spans="2:16" ht="19" thickBot="1"/>
    <row r="21" spans="2:16" ht="18" customHeight="1" thickTop="1">
      <c r="B21" s="150" t="s">
        <v>38</v>
      </c>
      <c r="C21" s="151"/>
      <c r="D21" s="152">
        <f>0+SUM(D29,D35,D41,D47,D53,D59,D65,D71,D77,D83,D89,D95)</f>
        <v>0</v>
      </c>
      <c r="E21" s="153">
        <f>0+SUM(E29,E35,E41,E47,E53,E59,E65,E71,E77,E83,E89,E95)</f>
        <v>0</v>
      </c>
      <c r="F21" s="151"/>
      <c r="G21" s="152">
        <f t="shared" ref="G21:H21" si="0">0+SUM(G29,G35,G41,G47,G53,G59,G65,G71,G77,G83,G89,G95)</f>
        <v>0</v>
      </c>
      <c r="H21" s="153">
        <f t="shared" si="0"/>
        <v>0</v>
      </c>
      <c r="I21" s="151"/>
      <c r="J21" s="152">
        <f>0+SUM(J29,J35,J41,J47,J53,J59,J65,J71,J77,J83,J89,J95)</f>
        <v>0</v>
      </c>
      <c r="K21" s="153">
        <f>0+SUM(K29,K35,K41,K47,K53,K59,K65,K71,K77,K83,K89,K95)</f>
        <v>0</v>
      </c>
      <c r="L21" s="151"/>
      <c r="M21" s="152">
        <f t="shared" ref="M21:N21" si="1">0+SUM(M29,M35,M41,M47,M53,M59,M65,M71,M77,M83,M89,M95)</f>
        <v>0</v>
      </c>
      <c r="N21" s="154">
        <f t="shared" si="1"/>
        <v>0</v>
      </c>
      <c r="O21" s="155">
        <f>0+SUM(O24:O95)</f>
        <v>0</v>
      </c>
      <c r="P21" s="156">
        <f>0+SUM(P24:P95)</f>
        <v>0</v>
      </c>
    </row>
    <row r="22" spans="2:16" ht="18" customHeight="1">
      <c r="B22" s="157" t="s">
        <v>39</v>
      </c>
      <c r="C22" s="258" t="s">
        <v>40</v>
      </c>
      <c r="D22" s="259"/>
      <c r="E22" s="260"/>
      <c r="F22" s="258" t="s">
        <v>41</v>
      </c>
      <c r="G22" s="259"/>
      <c r="H22" s="260"/>
      <c r="I22" s="258" t="s">
        <v>42</v>
      </c>
      <c r="J22" s="259"/>
      <c r="K22" s="260"/>
      <c r="L22" s="258"/>
      <c r="M22" s="259"/>
      <c r="N22" s="260"/>
      <c r="O22" s="261" t="s">
        <v>14</v>
      </c>
      <c r="P22" s="262"/>
    </row>
    <row r="23" spans="2:16" ht="18" customHeight="1" thickBot="1">
      <c r="B23" s="158"/>
      <c r="C23" s="159" t="s">
        <v>43</v>
      </c>
      <c r="D23" s="160" t="s">
        <v>44</v>
      </c>
      <c r="E23" s="161" t="s">
        <v>45</v>
      </c>
      <c r="F23" s="159" t="s">
        <v>43</v>
      </c>
      <c r="G23" s="160" t="s">
        <v>44</v>
      </c>
      <c r="H23" s="161" t="s">
        <v>45</v>
      </c>
      <c r="I23" s="159" t="s">
        <v>43</v>
      </c>
      <c r="J23" s="160" t="s">
        <v>44</v>
      </c>
      <c r="K23" s="161" t="s">
        <v>45</v>
      </c>
      <c r="L23" s="159" t="s">
        <v>43</v>
      </c>
      <c r="M23" s="160" t="s">
        <v>44</v>
      </c>
      <c r="N23" s="162" t="s">
        <v>45</v>
      </c>
      <c r="O23" s="163" t="s">
        <v>44</v>
      </c>
      <c r="P23" s="164" t="s">
        <v>45</v>
      </c>
    </row>
    <row r="24" spans="2:16" ht="18" customHeight="1" thickTop="1">
      <c r="B24" s="249" t="s">
        <v>46</v>
      </c>
      <c r="C24" s="165" t="s">
        <v>47</v>
      </c>
      <c r="D24" s="166"/>
      <c r="E24" s="167"/>
      <c r="F24" s="165"/>
      <c r="G24" s="166"/>
      <c r="H24" s="167"/>
      <c r="I24" s="165"/>
      <c r="J24" s="166"/>
      <c r="K24" s="167"/>
      <c r="L24" s="165"/>
      <c r="M24" s="166"/>
      <c r="N24" s="168"/>
      <c r="O24" s="251">
        <f>0+SUM(D29,G29,J29,M29)</f>
        <v>0</v>
      </c>
      <c r="P24" s="254">
        <f>0+SUM(E29,H29,K29,N29,)</f>
        <v>0</v>
      </c>
    </row>
    <row r="25" spans="2:16" ht="18" customHeight="1">
      <c r="B25" s="249"/>
      <c r="C25" s="169"/>
      <c r="D25" s="170"/>
      <c r="E25" s="171"/>
      <c r="F25" s="169"/>
      <c r="G25" s="170"/>
      <c r="H25" s="171"/>
      <c r="I25" s="169"/>
      <c r="J25" s="170"/>
      <c r="K25" s="171"/>
      <c r="L25" s="169"/>
      <c r="M25" s="170"/>
      <c r="N25" s="172"/>
      <c r="O25" s="252"/>
      <c r="P25" s="255"/>
    </row>
    <row r="26" spans="2:16" ht="18" customHeight="1">
      <c r="B26" s="249"/>
      <c r="C26" s="173"/>
      <c r="D26" s="174"/>
      <c r="E26" s="175"/>
      <c r="F26" s="173"/>
      <c r="G26" s="174"/>
      <c r="H26" s="175"/>
      <c r="I26" s="173"/>
      <c r="J26" s="174"/>
      <c r="K26" s="175"/>
      <c r="L26" s="173"/>
      <c r="M26" s="174"/>
      <c r="N26" s="176"/>
      <c r="O26" s="252"/>
      <c r="P26" s="255"/>
    </row>
    <row r="27" spans="2:16" ht="18" customHeight="1">
      <c r="B27" s="249"/>
      <c r="C27" s="169"/>
      <c r="D27" s="170"/>
      <c r="E27" s="171"/>
      <c r="F27" s="169"/>
      <c r="G27" s="170"/>
      <c r="H27" s="171"/>
      <c r="I27" s="169"/>
      <c r="J27" s="170"/>
      <c r="K27" s="171"/>
      <c r="L27" s="169"/>
      <c r="M27" s="170"/>
      <c r="N27" s="172"/>
      <c r="O27" s="252"/>
      <c r="P27" s="255"/>
    </row>
    <row r="28" spans="2:16" ht="18" customHeight="1">
      <c r="B28" s="249"/>
      <c r="C28" s="173"/>
      <c r="D28" s="174"/>
      <c r="E28" s="175"/>
      <c r="F28" s="173"/>
      <c r="G28" s="174"/>
      <c r="H28" s="175"/>
      <c r="I28" s="173"/>
      <c r="J28" s="174"/>
      <c r="K28" s="175"/>
      <c r="L28" s="173"/>
      <c r="M28" s="174"/>
      <c r="N28" s="176"/>
      <c r="O28" s="252"/>
      <c r="P28" s="255"/>
    </row>
    <row r="29" spans="2:16" ht="18" customHeight="1" thickBot="1">
      <c r="B29" s="250"/>
      <c r="C29" s="177" t="s">
        <v>48</v>
      </c>
      <c r="D29" s="178">
        <f>SUM(D24:D28)</f>
        <v>0</v>
      </c>
      <c r="E29" s="179">
        <f>SUM(E24:E28)</f>
        <v>0</v>
      </c>
      <c r="F29" s="177" t="s">
        <v>48</v>
      </c>
      <c r="G29" s="178">
        <f>SUM(G24:G28)</f>
        <v>0</v>
      </c>
      <c r="H29" s="179">
        <f>SUM(H24:H28)</f>
        <v>0</v>
      </c>
      <c r="I29" s="177" t="s">
        <v>48</v>
      </c>
      <c r="J29" s="178">
        <f>SUM(J24:J28)</f>
        <v>0</v>
      </c>
      <c r="K29" s="179">
        <f>SUM(K24:K28)</f>
        <v>0</v>
      </c>
      <c r="L29" s="177" t="s">
        <v>48</v>
      </c>
      <c r="M29" s="178">
        <f>SUM(M24:M28)</f>
        <v>0</v>
      </c>
      <c r="N29" s="179">
        <f>SUM(N24:N28)</f>
        <v>0</v>
      </c>
      <c r="O29" s="253"/>
      <c r="P29" s="256"/>
    </row>
    <row r="30" spans="2:16" ht="18" customHeight="1" thickTop="1">
      <c r="B30" s="257" t="s">
        <v>49</v>
      </c>
      <c r="C30" s="173"/>
      <c r="D30" s="174"/>
      <c r="E30" s="175"/>
      <c r="F30" s="173"/>
      <c r="G30" s="174"/>
      <c r="H30" s="175"/>
      <c r="I30" s="173"/>
      <c r="J30" s="174"/>
      <c r="K30" s="175"/>
      <c r="L30" s="173"/>
      <c r="M30" s="174"/>
      <c r="N30" s="176"/>
      <c r="O30" s="251">
        <f>0+SUM(D35,G35,J35,M35)</f>
        <v>0</v>
      </c>
      <c r="P30" s="254">
        <f t="shared" ref="P30" si="2">0+SUM(E35,H35,K35,N35,)</f>
        <v>0</v>
      </c>
    </row>
    <row r="31" spans="2:16" ht="18" customHeight="1">
      <c r="B31" s="249"/>
      <c r="C31" s="169"/>
      <c r="D31" s="170"/>
      <c r="E31" s="171"/>
      <c r="F31" s="169"/>
      <c r="G31" s="170"/>
      <c r="H31" s="171"/>
      <c r="I31" s="169"/>
      <c r="J31" s="170"/>
      <c r="K31" s="171"/>
      <c r="L31" s="169"/>
      <c r="M31" s="170"/>
      <c r="N31" s="172"/>
      <c r="O31" s="252"/>
      <c r="P31" s="255"/>
    </row>
    <row r="32" spans="2:16" ht="18" customHeight="1">
      <c r="B32" s="249"/>
      <c r="C32" s="173"/>
      <c r="D32" s="174"/>
      <c r="E32" s="175"/>
      <c r="F32" s="173"/>
      <c r="G32" s="174"/>
      <c r="H32" s="175"/>
      <c r="I32" s="173"/>
      <c r="J32" s="174"/>
      <c r="K32" s="175"/>
      <c r="L32" s="173"/>
      <c r="M32" s="174"/>
      <c r="N32" s="176"/>
      <c r="O32" s="252"/>
      <c r="P32" s="255"/>
    </row>
    <row r="33" spans="2:16" ht="18" customHeight="1">
      <c r="B33" s="249"/>
      <c r="C33" s="169"/>
      <c r="D33" s="170"/>
      <c r="E33" s="171"/>
      <c r="F33" s="169"/>
      <c r="G33" s="170"/>
      <c r="H33" s="171"/>
      <c r="I33" s="169"/>
      <c r="J33" s="170"/>
      <c r="K33" s="171"/>
      <c r="L33" s="169"/>
      <c r="M33" s="170"/>
      <c r="N33" s="172"/>
      <c r="O33" s="252"/>
      <c r="P33" s="255"/>
    </row>
    <row r="34" spans="2:16" ht="18" customHeight="1">
      <c r="B34" s="249"/>
      <c r="C34" s="173"/>
      <c r="D34" s="174"/>
      <c r="E34" s="175"/>
      <c r="F34" s="173"/>
      <c r="G34" s="174"/>
      <c r="H34" s="175"/>
      <c r="I34" s="173"/>
      <c r="J34" s="174"/>
      <c r="K34" s="175"/>
      <c r="L34" s="173"/>
      <c r="M34" s="174"/>
      <c r="N34" s="176"/>
      <c r="O34" s="252"/>
      <c r="P34" s="255"/>
    </row>
    <row r="35" spans="2:16" ht="18" customHeight="1" thickBot="1">
      <c r="B35" s="250"/>
      <c r="C35" s="177" t="s">
        <v>48</v>
      </c>
      <c r="D35" s="178">
        <f>SUM(D30:D34)</f>
        <v>0</v>
      </c>
      <c r="E35" s="179">
        <f>SUM(E30:E34)</f>
        <v>0</v>
      </c>
      <c r="F35" s="177" t="s">
        <v>48</v>
      </c>
      <c r="G35" s="178">
        <f>SUM(G30:G34)</f>
        <v>0</v>
      </c>
      <c r="H35" s="179">
        <f>SUM(H30:H34)</f>
        <v>0</v>
      </c>
      <c r="I35" s="177" t="s">
        <v>48</v>
      </c>
      <c r="J35" s="178">
        <f>SUM(J30:J34)</f>
        <v>0</v>
      </c>
      <c r="K35" s="179">
        <f>SUM(K30:K34)</f>
        <v>0</v>
      </c>
      <c r="L35" s="177" t="s">
        <v>48</v>
      </c>
      <c r="M35" s="178">
        <f>SUM(M30:M34)</f>
        <v>0</v>
      </c>
      <c r="N35" s="179">
        <f>SUM(N30:N34)</f>
        <v>0</v>
      </c>
      <c r="O35" s="253"/>
      <c r="P35" s="256"/>
    </row>
    <row r="36" spans="2:16" ht="20" thickTop="1">
      <c r="B36" s="52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  <c r="N36" s="51"/>
    </row>
    <row r="37" spans="2:16" ht="19">
      <c r="B37" s="53" t="s">
        <v>90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  <c r="N37" s="51"/>
    </row>
    <row r="38" spans="2:16" ht="19">
      <c r="B38" s="53" t="s">
        <v>91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0"/>
      <c r="N38" s="51"/>
    </row>
    <row r="39" spans="2:16" ht="19">
      <c r="B39" s="53" t="s">
        <v>92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0"/>
      <c r="N39" s="51"/>
    </row>
    <row r="41" spans="2:16" ht="20.25" customHeight="1">
      <c r="B41" s="146" t="s">
        <v>95</v>
      </c>
      <c r="C41" s="149"/>
    </row>
    <row r="42" spans="2:16">
      <c r="B42" s="74" t="s">
        <v>97</v>
      </c>
    </row>
    <row r="44" spans="2:16">
      <c r="B44" s="146" t="s">
        <v>93</v>
      </c>
      <c r="C44" s="149"/>
    </row>
    <row r="45" spans="2:16">
      <c r="B45" t="s">
        <v>94</v>
      </c>
    </row>
    <row r="46" spans="2:16">
      <c r="B46" t="s">
        <v>98</v>
      </c>
    </row>
    <row r="48" spans="2:16">
      <c r="B48" t="s">
        <v>96</v>
      </c>
    </row>
    <row r="49" spans="2:2">
      <c r="B49" s="54" t="s">
        <v>122</v>
      </c>
    </row>
  </sheetData>
  <mergeCells count="71">
    <mergeCell ref="B15:C15"/>
    <mergeCell ref="E15:F15"/>
    <mergeCell ref="H15:I15"/>
    <mergeCell ref="K15:L15"/>
    <mergeCell ref="N15:O15"/>
    <mergeCell ref="C22:E22"/>
    <mergeCell ref="F22:H22"/>
    <mergeCell ref="I22:K22"/>
    <mergeCell ref="L22:N22"/>
    <mergeCell ref="O22:P22"/>
    <mergeCell ref="B24:B29"/>
    <mergeCell ref="O24:O29"/>
    <mergeCell ref="P24:P29"/>
    <mergeCell ref="B30:B35"/>
    <mergeCell ref="O30:O35"/>
    <mergeCell ref="P30:P35"/>
    <mergeCell ref="B5:C5"/>
    <mergeCell ref="B6:C6"/>
    <mergeCell ref="N4:O4"/>
    <mergeCell ref="E5:F5"/>
    <mergeCell ref="E6:F6"/>
    <mergeCell ref="N5:O5"/>
    <mergeCell ref="N6:O6"/>
    <mergeCell ref="E4:F4"/>
    <mergeCell ref="H4:I4"/>
    <mergeCell ref="K4:L4"/>
    <mergeCell ref="B4:C4"/>
    <mergeCell ref="E14:F14"/>
    <mergeCell ref="H5:I5"/>
    <mergeCell ref="H6:I6"/>
    <mergeCell ref="H7:I7"/>
    <mergeCell ref="H8:I8"/>
    <mergeCell ref="H9:I9"/>
    <mergeCell ref="H10:I10"/>
    <mergeCell ref="H11:I11"/>
    <mergeCell ref="E7:F7"/>
    <mergeCell ref="E8:F8"/>
    <mergeCell ref="E9:F9"/>
    <mergeCell ref="E10:F10"/>
    <mergeCell ref="E11:F11"/>
    <mergeCell ref="E12:F12"/>
    <mergeCell ref="H12:I12"/>
    <mergeCell ref="N14:O14"/>
    <mergeCell ref="H13:I13"/>
    <mergeCell ref="H14:I14"/>
    <mergeCell ref="K5:L5"/>
    <mergeCell ref="K6:L6"/>
    <mergeCell ref="K7:L7"/>
    <mergeCell ref="K8:L8"/>
    <mergeCell ref="K9:L9"/>
    <mergeCell ref="K10:L10"/>
    <mergeCell ref="K13:L13"/>
    <mergeCell ref="K14:L14"/>
    <mergeCell ref="N7:O7"/>
    <mergeCell ref="N8:O8"/>
    <mergeCell ref="N9:O9"/>
    <mergeCell ref="K11:L11"/>
    <mergeCell ref="K12:L12"/>
    <mergeCell ref="N10:O10"/>
    <mergeCell ref="N11:O11"/>
    <mergeCell ref="N12:O12"/>
    <mergeCell ref="B13:C13"/>
    <mergeCell ref="N13:O13"/>
    <mergeCell ref="E13:F13"/>
    <mergeCell ref="B14:C14"/>
    <mergeCell ref="B7:C7"/>
    <mergeCell ref="B8:C8"/>
    <mergeCell ref="B9:C9"/>
    <mergeCell ref="B10:C10"/>
    <mergeCell ref="B11:C11"/>
    <mergeCell ref="B12:C12"/>
  </mergeCells>
  <phoneticPr fontId="1"/>
  <conditionalFormatting sqref="D21:E21 G21:H21 J21:K21 M21:P21 O24:P35 D29:E29 G29:H29 J29:K29 M29:N29 D35:E35 G35:H35 J35:K35 M35:N35">
    <cfRule type="cellIs" dxfId="145" priority="1" operator="equal">
      <formula>0</formula>
    </cfRule>
  </conditionalFormatting>
  <hyperlinks>
    <hyperlink ref="B49" r:id="rId1" xr:uid="{6A341E07-CAF3-DA4B-A09E-4B8271BECCCF}"/>
  </hyperlinks>
  <pageMargins left="0.7" right="0.7" top="0.75" bottom="0.75" header="0.3" footer="0.3"/>
  <pageSetup paperSize="281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1DE9-A316-4A19-B726-A2AB6CB2B3DB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Spedial!P42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SUMIF(テーブル19[Item],Setting!J5,テーブル19[Amount])</f>
        <v>0</v>
      </c>
      <c r="M9" s="187">
        <f>SUMIF(テーブル19[Item],Setting!J5,テーブル19[Own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SUMIF(テーブル19[Item],Setting!J6,テーブル19[Amount])</f>
        <v>0</v>
      </c>
      <c r="M10" s="187">
        <f>SUMIF(テーブル19[Item],Setting!J6,テーブル19[Own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SUMIF(テーブル19[Item],Setting!J7,テーブル19[Amount])</f>
        <v>0</v>
      </c>
      <c r="M11" s="187">
        <f>SUMIF(テーブル19[Item],Setting!J7,テーブル19[Own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SUMIF(テーブル19[Item],Setting!J8,テーブル19[Amount])</f>
        <v>0</v>
      </c>
      <c r="M12" s="187">
        <f>SUMIF(テーブル19[Item],Setting!J8,テーブル19[Own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SUMIF(テーブル19[Item],Setting!J9,テーブル19[Amount])</f>
        <v>0</v>
      </c>
      <c r="M13" s="187">
        <f>SUMIF(テーブル19[Item],Setting!J9,テーブル19[Own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SUMIF(テーブル19[Item],Setting!J10,テーブル19[Amount])</f>
        <v>0</v>
      </c>
      <c r="M14" s="187">
        <f>SUMIF(テーブル19[Item],Setting!J10,テーブル19[Own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SUMIF(テーブル19[Item],Setting!J11,テーブル19[Amount])</f>
        <v>0</v>
      </c>
      <c r="M15" s="187">
        <f>SUMIF(テーブル19[Item],Setting!J11,テーブル19[Own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SUMIF(テーブル19[Item],Setting!J12,テーブル19[Amount])</f>
        <v>0</v>
      </c>
      <c r="M16" s="187">
        <f>SUMIF(テーブル19[Item],Setting!J12,テーブル19[Own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SUMIF(テーブル19[Item],Setting!J13,テーブル19[Amount])</f>
        <v>0</v>
      </c>
      <c r="M17" s="187">
        <f>SUMIF(テーブル19[Item],Setting!J13,テーブル19[Own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SUMIF(テーブル19[Item],Setting!J14,テーブル19[Amount])</f>
        <v>0</v>
      </c>
      <c r="M18" s="187">
        <f>SUMIF(テーブル19[Item],Setting!J14,テーブル19[Own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テーブル19[[#This Row],[Own amount]]-テーブル19[[#This Row],[Amount]]</f>
        <v>0</v>
      </c>
      <c r="G42" s="89"/>
      <c r="H42" s="88"/>
    </row>
    <row r="43" spans="2:14">
      <c r="B43" s="88"/>
      <c r="D43" s="193"/>
      <c r="E43" s="193"/>
      <c r="F43" s="193">
        <f>テーブル19[[#This Row],[Own amount]]-テーブル19[[#This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テーブル19[[#This Row],[Own amount]]-テーブル19[[#This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テーブル19[[#This Row],[Own amount]]-テーブル19[[#This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テーブル19[[#This Row],[Own amount]]-テーブル19[[#This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テーブル19[[#This Row],[Own amount]]-テーブル19[[#This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テーブル19[[#This Row],[Own amount]]-テーブル19[[#This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テーブル19[[#This Row],[Own amount]]-テーブル19[[#This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テーブル19[[#This Row],[Own amount]]-テーブル19[[#This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テーブル19[[#This Row],[Own amount]]-テーブル19[[#This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テーブル19[[#This Row],[Own amount]]-テーブル19[[#This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テーブル19[[#This Row],[Own amount]]-テーブル19[[#This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67" priority="6" operator="equal">
      <formula>0</formula>
    </cfRule>
  </conditionalFormatting>
  <conditionalFormatting sqref="B524">
    <cfRule type="expression" dxfId="66" priority="10">
      <formula>$C523=1</formula>
    </cfRule>
  </conditionalFormatting>
  <conditionalFormatting sqref="C19 E19 G19 I19">
    <cfRule type="cellIs" dxfId="65" priority="1" operator="equal">
      <formula>0</formula>
    </cfRule>
  </conditionalFormatting>
  <conditionalFormatting sqref="E22">
    <cfRule type="cellIs" dxfId="64" priority="8" operator="equal">
      <formula>0</formula>
    </cfRule>
  </conditionalFormatting>
  <conditionalFormatting sqref="E24">
    <cfRule type="cellIs" dxfId="63" priority="7" operator="equal">
      <formula>0</formula>
    </cfRule>
  </conditionalFormatting>
  <conditionalFormatting sqref="F42:F53">
    <cfRule type="cellIs" dxfId="62" priority="4" operator="lessThan">
      <formula>0</formula>
    </cfRule>
    <cfRule type="cellIs" dxfId="61" priority="5" operator="greaterThan">
      <formula>0</formula>
    </cfRule>
  </conditionalFormatting>
  <conditionalFormatting sqref="K19:N19 B25:D25">
    <cfRule type="cellIs" dxfId="60" priority="12" operator="equal">
      <formula>0</formula>
    </cfRule>
  </conditionalFormatting>
  <conditionalFormatting sqref="L9:N18">
    <cfRule type="cellIs" dxfId="59" priority="11" operator="equal">
      <formula>0</formula>
    </cfRule>
  </conditionalFormatting>
  <conditionalFormatting sqref="N9:N18">
    <cfRule type="cellIs" dxfId="58" priority="3" operator="greaterThan">
      <formula>0</formula>
    </cfRule>
    <cfRule type="cellIs" dxfId="57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E26111-4B84-4DAA-B94B-C826C362FB14}">
          <x14:formula1>
            <xm:f>Setting!$J$5:$J$14</xm:f>
          </x14:formula1>
          <xm:sqref>C42:C53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CD31-301F-4C0D-8114-7C0ED5A8A13B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Spedial!P48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94"/>
      <c r="L9" s="186">
        <f>SUMIF(テーブル110[Item],Setting!J5,テーブル110[Amount])</f>
        <v>0</v>
      </c>
      <c r="M9" s="187">
        <f>SUMIF(テーブル110[Item],Setting!J5,テーブル110[Own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94"/>
      <c r="L10" s="186">
        <f>SUMIF(テーブル110[Item],Setting!J6,テーブル110[Amount])</f>
        <v>0</v>
      </c>
      <c r="M10" s="187">
        <f>SUMIF(テーブル110[Item],Setting!J6,テーブル110[Own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94"/>
      <c r="L11" s="186">
        <f>SUMIF(テーブル110[Item],Setting!J7,テーブル110[Amount])</f>
        <v>0</v>
      </c>
      <c r="M11" s="187">
        <f>SUMIF(テーブル110[Item],Setting!J7,テーブル110[Own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94"/>
      <c r="L12" s="186">
        <f>SUMIF(テーブル110[Item],Setting!J8,テーブル110[Amount])</f>
        <v>0</v>
      </c>
      <c r="M12" s="187">
        <f>SUMIF(テーブル110[Item],Setting!J8,テーブル110[Own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94"/>
      <c r="L13" s="186">
        <f>SUMIF(テーブル110[Item],Setting!J9,テーブル110[Amount])</f>
        <v>0</v>
      </c>
      <c r="M13" s="187">
        <f>SUMIF(テーブル110[Item],Setting!J9,テーブル110[Own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94"/>
      <c r="L14" s="186">
        <f>SUMIF(テーブル110[Item],Setting!J10,テーブル110[Amount])</f>
        <v>0</v>
      </c>
      <c r="M14" s="187">
        <f>SUMIF(テーブル110[Item],Setting!J10,テーブル110[Own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94"/>
      <c r="L15" s="186">
        <f>SUMIF(テーブル110[Item],Setting!J11,テーブル110[Amount])</f>
        <v>0</v>
      </c>
      <c r="M15" s="187">
        <f>SUMIF(テーブル110[Item],Setting!J11,テーブル110[Own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94"/>
      <c r="L16" s="186">
        <f>SUMIF(テーブル110[Item],Setting!J12,テーブル110[Amount])</f>
        <v>0</v>
      </c>
      <c r="M16" s="187">
        <f>SUMIF(テーブル110[Item],Setting!J12,テーブル110[Own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94"/>
      <c r="L17" s="186">
        <f>SUMIF(テーブル110[Item],Setting!J13,テーブル110[Amount])</f>
        <v>0</v>
      </c>
      <c r="M17" s="187">
        <f>SUMIF(テーブル110[Item],Setting!J13,テーブル110[Own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94"/>
      <c r="L18" s="186">
        <f>SUMIF(テーブル110[Item],Setting!J14,テーブル110[Amount])</f>
        <v>0</v>
      </c>
      <c r="M18" s="187">
        <f>SUMIF(テーブル110[Item],Setting!J14,テーブル110[Own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95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テーブル110[[#This Row],[Own amount]]-テーブル110[[#This Row],[Amount]]</f>
        <v>0</v>
      </c>
      <c r="G42" s="89"/>
      <c r="H42" s="88"/>
    </row>
    <row r="43" spans="2:14">
      <c r="B43" s="88"/>
      <c r="D43" s="193"/>
      <c r="E43" s="193"/>
      <c r="F43" s="193">
        <f>テーブル110[[#This Row],[Own amount]]-テーブル110[[#This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テーブル110[[#This Row],[Own amount]]-テーブル110[[#This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テーブル110[[#This Row],[Own amount]]-テーブル110[[#This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テーブル110[[#This Row],[Own amount]]-テーブル110[[#This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テーブル110[[#This Row],[Own amount]]-テーブル110[[#This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テーブル110[[#This Row],[Own amount]]-テーブル110[[#This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テーブル110[[#This Row],[Own amount]]-テーブル110[[#This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テーブル110[[#This Row],[Own amount]]-テーブル110[[#This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テーブル110[[#This Row],[Own amount]]-テーブル110[[#This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テーブル110[[#This Row],[Own amount]]-テーブル110[[#This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テーブル110[[#This Row],[Own amount]]-テーブル110[[#This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56" priority="6" operator="equal">
      <formula>0</formula>
    </cfRule>
  </conditionalFormatting>
  <conditionalFormatting sqref="B524">
    <cfRule type="expression" dxfId="55" priority="10">
      <formula>$C523=1</formula>
    </cfRule>
  </conditionalFormatting>
  <conditionalFormatting sqref="C19 E19 G19 I19">
    <cfRule type="cellIs" dxfId="54" priority="1" operator="equal">
      <formula>0</formula>
    </cfRule>
  </conditionalFormatting>
  <conditionalFormatting sqref="E22">
    <cfRule type="cellIs" dxfId="53" priority="8" operator="equal">
      <formula>0</formula>
    </cfRule>
  </conditionalFormatting>
  <conditionalFormatting sqref="E24">
    <cfRule type="cellIs" dxfId="52" priority="7" operator="equal">
      <formula>0</formula>
    </cfRule>
  </conditionalFormatting>
  <conditionalFormatting sqref="F42:F53">
    <cfRule type="cellIs" dxfId="51" priority="4" operator="lessThan">
      <formula>0</formula>
    </cfRule>
    <cfRule type="cellIs" dxfId="50" priority="5" operator="greaterThan">
      <formula>0</formula>
    </cfRule>
  </conditionalFormatting>
  <conditionalFormatting sqref="K19:N19 B25:D25">
    <cfRule type="cellIs" dxfId="49" priority="12" operator="equal">
      <formula>0</formula>
    </cfRule>
  </conditionalFormatting>
  <conditionalFormatting sqref="L9:N18">
    <cfRule type="cellIs" dxfId="48" priority="11" operator="equal">
      <formula>0</formula>
    </cfRule>
  </conditionalFormatting>
  <conditionalFormatting sqref="N9:N18">
    <cfRule type="cellIs" dxfId="47" priority="3" operator="greaterThan">
      <formula>0</formula>
    </cfRule>
    <cfRule type="cellIs" dxfId="46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ED18BF-ECBC-4D37-A994-6702AC30B713}">
          <x14:formula1>
            <xm:f>Setting!$J$5:$J$14</xm:f>
          </x14:formula1>
          <xm:sqref>C42:C53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9CEB-8A8A-4E17-8CE0-5C7E74621EBE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10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Spedial!P54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SUMIF(テーブル111[Item],Setting!J5,テーブル111[Amount])</f>
        <v>0</v>
      </c>
      <c r="M9" s="187">
        <f>SUMIF(テーブル111[Item],Setting!J5,テーブル111[Own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SUMIF(テーブル111[Item],Setting!J6,テーブル111[Amount])</f>
        <v>0</v>
      </c>
      <c r="M10" s="187">
        <f>SUMIF(テーブル111[Item],Setting!J6,テーブル111[Own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SUMIF(テーブル111[Item],Setting!J7,テーブル111[Amount])</f>
        <v>0</v>
      </c>
      <c r="M11" s="187">
        <f>SUMIF(テーブル111[Item],Setting!J7,テーブル111[Own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SUMIF(テーブル111[Item],Setting!J8,テーブル111[Amount])</f>
        <v>0</v>
      </c>
      <c r="M12" s="187">
        <f>SUMIF(テーブル111[Item],Setting!J8,テーブル111[Own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SUMIF(テーブル111[Item],Setting!J9,テーブル111[Amount])</f>
        <v>0</v>
      </c>
      <c r="M13" s="187">
        <f>SUMIF(テーブル111[Item],Setting!J9,テーブル111[Own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SUMIF(テーブル111[Item],Setting!J10,テーブル111[Amount])</f>
        <v>0</v>
      </c>
      <c r="M14" s="187">
        <f>SUMIF(テーブル111[Item],Setting!J10,テーブル111[Own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SUMIF(テーブル111[Item],Setting!J11,テーブル111[Amount])</f>
        <v>0</v>
      </c>
      <c r="M15" s="187">
        <f>SUMIF(テーブル111[Item],Setting!J11,テーブル111[Own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SUMIF(テーブル111[Item],Setting!J12,テーブル111[Amount])</f>
        <v>0</v>
      </c>
      <c r="M16" s="187">
        <f>SUMIF(テーブル111[Item],Setting!J12,テーブル111[Own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SUMIF(テーブル111[Item],Setting!J13,テーブル111[Amount])</f>
        <v>0</v>
      </c>
      <c r="M17" s="187">
        <f>SUMIF(テーブル111[Item],Setting!J13,テーブル111[Own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SUMIF(テーブル111[Item],Setting!J14,テーブル111[Amount])</f>
        <v>0</v>
      </c>
      <c r="M18" s="187">
        <f>SUMIF(テーブル111[Item],Setting!J14,テーブル111[Own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テーブル111[[#This Row],[Own amount]]-テーブル111[[#This Row],[Amount]]</f>
        <v>0</v>
      </c>
      <c r="G42" s="89"/>
      <c r="H42" s="88"/>
    </row>
    <row r="43" spans="2:14">
      <c r="B43" s="88"/>
      <c r="D43" s="193"/>
      <c r="E43" s="193"/>
      <c r="F43" s="193">
        <f>テーブル111[[#This Row],[Own amount]]-テーブル111[[#This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テーブル111[[#This Row],[Own amount]]-テーブル111[[#This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テーブル111[[#This Row],[Own amount]]-テーブル111[[#This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テーブル111[[#This Row],[Own amount]]-テーブル111[[#This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テーブル111[[#This Row],[Own amount]]-テーブル111[[#This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テーブル111[[#This Row],[Own amount]]-テーブル111[[#This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テーブル111[[#This Row],[Own amount]]-テーブル111[[#This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テーブル111[[#This Row],[Own amount]]-テーブル111[[#This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テーブル111[[#This Row],[Own amount]]-テーブル111[[#This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テーブル111[[#This Row],[Own amount]]-テーブル111[[#This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テーブル111[[#This Row],[Own amount]]-テーブル111[[#This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45" priority="6" operator="equal">
      <formula>0</formula>
    </cfRule>
  </conditionalFormatting>
  <conditionalFormatting sqref="B524">
    <cfRule type="expression" dxfId="44" priority="10">
      <formula>$C523=1</formula>
    </cfRule>
  </conditionalFormatting>
  <conditionalFormatting sqref="C19 E19 G19 I19">
    <cfRule type="cellIs" dxfId="43" priority="1" operator="equal">
      <formula>0</formula>
    </cfRule>
  </conditionalFormatting>
  <conditionalFormatting sqref="E22">
    <cfRule type="cellIs" dxfId="42" priority="8" operator="equal">
      <formula>0</formula>
    </cfRule>
  </conditionalFormatting>
  <conditionalFormatting sqref="E24">
    <cfRule type="cellIs" dxfId="41" priority="7" operator="equal">
      <formula>0</formula>
    </cfRule>
  </conditionalFormatting>
  <conditionalFormatting sqref="F42:F53">
    <cfRule type="cellIs" dxfId="40" priority="4" operator="lessThan">
      <formula>0</formula>
    </cfRule>
    <cfRule type="cellIs" dxfId="39" priority="5" operator="greaterThan">
      <formula>0</formula>
    </cfRule>
  </conditionalFormatting>
  <conditionalFormatting sqref="K19:N19 B25:D25">
    <cfRule type="cellIs" dxfId="38" priority="12" operator="equal">
      <formula>0</formula>
    </cfRule>
  </conditionalFormatting>
  <conditionalFormatting sqref="L9:N18">
    <cfRule type="cellIs" dxfId="37" priority="11" operator="equal">
      <formula>0</formula>
    </cfRule>
  </conditionalFormatting>
  <conditionalFormatting sqref="N9:N18">
    <cfRule type="cellIs" dxfId="36" priority="3" operator="greaterThan">
      <formula>0</formula>
    </cfRule>
    <cfRule type="cellIs" dxfId="35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2A4079-3440-400F-B4D7-BB44CB32345B}">
          <x14:formula1>
            <xm:f>Setting!$J$5:$J$14</xm:f>
          </x14:formula1>
          <xm:sqref>C42:C53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FB2FB-459D-4B1E-8FA9-5CAF09253A6A}">
  <sheetPr>
    <tabColor theme="8" tint="0.59999389629810485"/>
    <pageSetUpPr fitToPage="1"/>
  </sheetPr>
  <dimension ref="B1:N53"/>
  <sheetViews>
    <sheetView showGridLines="0" topLeftCell="A2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11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Spedial!P60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SUMIF(テーブル112[Item],Setting!J5,テーブル112[Amount])</f>
        <v>0</v>
      </c>
      <c r="M9" s="187">
        <f>SUMIF(テーブル112[Item],Setting!J5,テーブル112[Own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SUMIF(テーブル112[Item],Setting!J6,テーブル112[Amount])</f>
        <v>0</v>
      </c>
      <c r="M10" s="187">
        <f>SUMIF(テーブル112[Item],Setting!J6,テーブル112[Own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SUMIF(テーブル112[Item],Setting!J7,テーブル112[Amount])</f>
        <v>0</v>
      </c>
      <c r="M11" s="187">
        <f>SUMIF(テーブル112[Item],Setting!J7,テーブル112[Own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SUMIF(テーブル112[Item],Setting!J8,テーブル112[Amount])</f>
        <v>0</v>
      </c>
      <c r="M12" s="187">
        <f>SUMIF(テーブル112[Item],Setting!J8,テーブル112[Own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SUMIF(テーブル112[Item],Setting!J9,テーブル112[Amount])</f>
        <v>0</v>
      </c>
      <c r="M13" s="187">
        <f>SUMIF(テーブル112[Item],Setting!J9,テーブル112[Own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SUMIF(テーブル112[Item],Setting!J10,テーブル112[Amount])</f>
        <v>0</v>
      </c>
      <c r="M14" s="187">
        <f>SUMIF(テーブル112[Item],Setting!J10,テーブル112[Own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SUMIF(テーブル112[Item],Setting!J11,テーブル112[Amount])</f>
        <v>0</v>
      </c>
      <c r="M15" s="187">
        <f>SUMIF(テーブル112[Item],Setting!J11,テーブル112[Own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SUMIF(テーブル112[Item],Setting!J12,テーブル112[Amount])</f>
        <v>0</v>
      </c>
      <c r="M16" s="187">
        <f>SUMIF(テーブル112[Item],Setting!J12,テーブル112[Own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SUMIF(テーブル112[Item],Setting!J13,テーブル112[Amount])</f>
        <v>0</v>
      </c>
      <c r="M17" s="187">
        <f>SUMIF(テーブル112[Item],Setting!J13,テーブル112[Own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SUMIF(テーブル112[Item],Setting!J14,テーブル112[Amount])</f>
        <v>0</v>
      </c>
      <c r="M18" s="187">
        <f>SUMIF(テーブル112[Item],Setting!J14,テーブル112[Own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テーブル112[[#This Row],[Own amount]]-テーブル112[[#This Row],[Amount]]</f>
        <v>0</v>
      </c>
      <c r="G42" s="89"/>
      <c r="H42" s="88"/>
    </row>
    <row r="43" spans="2:14">
      <c r="B43" s="88"/>
      <c r="D43" s="193"/>
      <c r="E43" s="193"/>
      <c r="F43" s="193">
        <f>テーブル112[[#This Row],[Own amount]]-テーブル112[[#This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テーブル112[[#This Row],[Own amount]]-テーブル112[[#This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テーブル112[[#This Row],[Own amount]]-テーブル112[[#This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テーブル112[[#This Row],[Own amount]]-テーブル112[[#This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テーブル112[[#This Row],[Own amount]]-テーブル112[[#This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テーブル112[[#This Row],[Own amount]]-テーブル112[[#This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テーブル112[[#This Row],[Own amount]]-テーブル112[[#This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テーブル112[[#This Row],[Own amount]]-テーブル112[[#This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テーブル112[[#This Row],[Own amount]]-テーブル112[[#This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テーブル112[[#This Row],[Own amount]]-テーブル112[[#This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テーブル112[[#This Row],[Own amount]]-テーブル112[[#This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34" priority="6" operator="equal">
      <formula>0</formula>
    </cfRule>
  </conditionalFormatting>
  <conditionalFormatting sqref="B524">
    <cfRule type="expression" dxfId="33" priority="10">
      <formula>$C523=1</formula>
    </cfRule>
  </conditionalFormatting>
  <conditionalFormatting sqref="C19 E19 G19 I19">
    <cfRule type="cellIs" dxfId="32" priority="1" operator="equal">
      <formula>0</formula>
    </cfRule>
  </conditionalFormatting>
  <conditionalFormatting sqref="E22">
    <cfRule type="cellIs" dxfId="31" priority="8" operator="equal">
      <formula>0</formula>
    </cfRule>
  </conditionalFormatting>
  <conditionalFormatting sqref="E24">
    <cfRule type="cellIs" dxfId="30" priority="7" operator="equal">
      <formula>0</formula>
    </cfRule>
  </conditionalFormatting>
  <conditionalFormatting sqref="F42:F53">
    <cfRule type="cellIs" dxfId="29" priority="4" operator="lessThan">
      <formula>0</formula>
    </cfRule>
    <cfRule type="cellIs" dxfId="28" priority="5" operator="greaterThan">
      <formula>0</formula>
    </cfRule>
  </conditionalFormatting>
  <conditionalFormatting sqref="K19:N19 B25:D25">
    <cfRule type="cellIs" dxfId="27" priority="12" operator="equal">
      <formula>0</formula>
    </cfRule>
  </conditionalFormatting>
  <conditionalFormatting sqref="L9:N18">
    <cfRule type="cellIs" dxfId="26" priority="11" operator="equal">
      <formula>0</formula>
    </cfRule>
  </conditionalFormatting>
  <conditionalFormatting sqref="N9:N18">
    <cfRule type="cellIs" dxfId="25" priority="3" operator="greaterThan">
      <formula>0</formula>
    </cfRule>
    <cfRule type="cellIs" dxfId="24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F4A43F-1C51-4DD6-9C51-B603854957DD}">
          <x14:formula1>
            <xm:f>Setting!$J$5:$J$14</xm:f>
          </x14:formula1>
          <xm:sqref>C42:C53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83D4-7F33-4016-936A-A4B1C2E5ECB7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12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Spedial!P66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SUMIF(テーブル113[Item],Setting!J5,テーブル113[Amount])</f>
        <v>0</v>
      </c>
      <c r="M9" s="187">
        <f>SUMIF(テーブル113[Item],Setting!J5,テーブル113[Own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SUMIF(テーブル113[Item],Setting!J6,テーブル113[Amount])</f>
        <v>0</v>
      </c>
      <c r="M10" s="187">
        <f>SUMIF(テーブル113[Item],Setting!J6,テーブル113[Own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SUMIF(テーブル113[Item],Setting!J7,テーブル113[Amount])</f>
        <v>0</v>
      </c>
      <c r="M11" s="187">
        <f>SUMIF(テーブル113[Item],Setting!J7,テーブル113[Own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SUMIF(テーブル113[Item],Setting!J8,テーブル113[Amount])</f>
        <v>0</v>
      </c>
      <c r="M12" s="187">
        <f>SUMIF(テーブル113[Item],Setting!J8,テーブル113[Own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SUMIF(テーブル113[Item],Setting!J9,テーブル113[Amount])</f>
        <v>0</v>
      </c>
      <c r="M13" s="187">
        <f>SUMIF(テーブル113[Item],Setting!J9,テーブル113[Own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SUMIF(テーブル113[Item],Setting!J10,テーブル113[Amount])</f>
        <v>0</v>
      </c>
      <c r="M14" s="187">
        <f>SUMIF(テーブル113[Item],Setting!J10,テーブル113[Own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SUMIF(テーブル113[Item],Setting!J11,テーブル113[Amount])</f>
        <v>0</v>
      </c>
      <c r="M15" s="187">
        <f>SUMIF(テーブル113[Item],Setting!J11,テーブル113[Own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SUMIF(テーブル113[Item],Setting!J12,テーブル113[Amount])</f>
        <v>0</v>
      </c>
      <c r="M16" s="187">
        <f>SUMIF(テーブル113[Item],Setting!J12,テーブル113[Own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SUMIF(テーブル113[Item],Setting!J13,テーブル113[Amount])</f>
        <v>0</v>
      </c>
      <c r="M17" s="187">
        <f>SUMIF(テーブル113[Item],Setting!J13,テーブル113[Own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SUMIF(テーブル113[Item],Setting!J14,テーブル113[Amount])</f>
        <v>0</v>
      </c>
      <c r="M18" s="187">
        <f>SUMIF(テーブル113[Item],Setting!J14,テーブル113[Own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テーブル113[[#This Row],[Own amount]]-テーブル113[[#This Row],[Amount]]</f>
        <v>0</v>
      </c>
      <c r="G42" s="89"/>
      <c r="H42" s="88"/>
    </row>
    <row r="43" spans="2:14">
      <c r="B43" s="88"/>
      <c r="D43" s="193"/>
      <c r="E43" s="193"/>
      <c r="F43" s="193">
        <f>テーブル113[[#This Row],[Own amount]]-テーブル113[[#This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テーブル113[[#This Row],[Own amount]]-テーブル113[[#This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テーブル113[[#This Row],[Own amount]]-テーブル113[[#This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テーブル113[[#This Row],[Own amount]]-テーブル113[[#This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テーブル113[[#This Row],[Own amount]]-テーブル113[[#This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テーブル113[[#This Row],[Own amount]]-テーブル113[[#This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テーブル113[[#This Row],[Own amount]]-テーブル113[[#This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テーブル113[[#This Row],[Own amount]]-テーブル113[[#This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テーブル113[[#This Row],[Own amount]]-テーブル113[[#This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テーブル113[[#This Row],[Own amount]]-テーブル113[[#This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テーブル113[[#This Row],[Own amount]]-テーブル113[[#This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23" priority="6" operator="equal">
      <formula>0</formula>
    </cfRule>
  </conditionalFormatting>
  <conditionalFormatting sqref="B524">
    <cfRule type="expression" dxfId="22" priority="10">
      <formula>$C523=1</formula>
    </cfRule>
  </conditionalFormatting>
  <conditionalFormatting sqref="C19 E19 G19 I19">
    <cfRule type="cellIs" dxfId="21" priority="1" operator="equal">
      <formula>0</formula>
    </cfRule>
  </conditionalFormatting>
  <conditionalFormatting sqref="E22">
    <cfRule type="cellIs" dxfId="20" priority="8" operator="equal">
      <formula>0</formula>
    </cfRule>
  </conditionalFormatting>
  <conditionalFormatting sqref="E24">
    <cfRule type="cellIs" dxfId="19" priority="7" operator="equal">
      <formula>0</formula>
    </cfRule>
  </conditionalFormatting>
  <conditionalFormatting sqref="F42:F53">
    <cfRule type="cellIs" dxfId="18" priority="4" operator="lessThan">
      <formula>0</formula>
    </cfRule>
    <cfRule type="cellIs" dxfId="17" priority="5" operator="greaterThan">
      <formula>0</formula>
    </cfRule>
  </conditionalFormatting>
  <conditionalFormatting sqref="K19:N19 B25:D25">
    <cfRule type="cellIs" dxfId="16" priority="12" operator="equal">
      <formula>0</formula>
    </cfRule>
  </conditionalFormatting>
  <conditionalFormatting sqref="L9:N18">
    <cfRule type="cellIs" dxfId="15" priority="11" operator="equal">
      <formula>0</formula>
    </cfRule>
  </conditionalFormatting>
  <conditionalFormatting sqref="N9:N18">
    <cfRule type="cellIs" dxfId="14" priority="3" operator="greaterThan">
      <formula>0</formula>
    </cfRule>
    <cfRule type="cellIs" dxfId="13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90A938-DA3B-4A0A-B180-6A5D88F7C497}">
          <x14:formula1>
            <xm:f>Setting!$J$5:$J$14</xm:f>
          </x14:formula1>
          <xm:sqref>C42:C53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A895-73DA-43E4-8E99-A8F1391BD330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13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Spedial!P72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SUMIF(テーブル114[Item],Setting!J5,テーブル114[Amount])</f>
        <v>0</v>
      </c>
      <c r="M9" s="187">
        <f>SUMIF(テーブル114[Item],Setting!J5,テーブル114[Own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SUMIF(テーブル114[Item],Setting!J6,テーブル114[Amount])</f>
        <v>0</v>
      </c>
      <c r="M10" s="187">
        <f>SUMIF(テーブル114[Item],Setting!J6,テーブル114[Own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SUMIF(テーブル114[Item],Setting!J7,テーブル114[Amount])</f>
        <v>0</v>
      </c>
      <c r="M11" s="187">
        <f>SUMIF(テーブル114[Item],Setting!J7,テーブル114[Own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SUMIF(テーブル114[Item],Setting!J8,テーブル114[Amount])</f>
        <v>0</v>
      </c>
      <c r="M12" s="187">
        <f>SUMIF(テーブル114[Item],Setting!J8,テーブル114[Own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SUMIF(テーブル114[Item],Setting!J9,テーブル114[Amount])</f>
        <v>0</v>
      </c>
      <c r="M13" s="187">
        <f>SUMIF(テーブル114[Item],Setting!J9,テーブル114[Own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SUMIF(テーブル114[Item],Setting!J10,テーブル114[Amount])</f>
        <v>0</v>
      </c>
      <c r="M14" s="187">
        <f>SUMIF(テーブル114[Item],Setting!J10,テーブル114[Own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SUMIF(テーブル114[Item],Setting!J11,テーブル114[Amount])</f>
        <v>0</v>
      </c>
      <c r="M15" s="187">
        <f>SUMIF(テーブル114[Item],Setting!J11,テーブル114[Own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SUMIF(テーブル114[Item],Setting!J12,テーブル114[Amount])</f>
        <v>0</v>
      </c>
      <c r="M16" s="187">
        <f>SUMIF(テーブル114[Item],Setting!J12,テーブル114[Own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SUMIF(テーブル114[Item],Setting!J13,テーブル114[Amount])</f>
        <v>0</v>
      </c>
      <c r="M17" s="187">
        <f>SUMIF(テーブル114[Item],Setting!J13,テーブル114[Own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SUMIF(テーブル114[Item],Setting!J14,テーブル114[Amount])</f>
        <v>0</v>
      </c>
      <c r="M18" s="187">
        <f>SUMIF(テーブル114[Item],Setting!J14,テーブル114[Own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テーブル114[[#This Row],[Own amount]]-テーブル114[[#This Row],[Amount]]</f>
        <v>0</v>
      </c>
      <c r="G42" s="89"/>
      <c r="H42" s="88"/>
    </row>
    <row r="43" spans="2:14">
      <c r="B43" s="88"/>
      <c r="D43" s="193"/>
      <c r="E43" s="193"/>
      <c r="F43" s="193">
        <f>テーブル114[[#This Row],[Own amount]]-テーブル114[[#This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テーブル114[[#This Row],[Own amount]]-テーブル114[[#This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テーブル114[[#This Row],[Own amount]]-テーブル114[[#This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テーブル114[[#This Row],[Own amount]]-テーブル114[[#This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テーブル114[[#This Row],[Own amount]]-テーブル114[[#This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テーブル114[[#This Row],[Own amount]]-テーブル114[[#This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テーブル114[[#This Row],[Own amount]]-テーブル114[[#This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テーブル114[[#This Row],[Own amount]]-テーブル114[[#This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テーブル114[[#This Row],[Own amount]]-テーブル114[[#This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テーブル114[[#This Row],[Own amount]]-テーブル114[[#This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テーブル114[[#This Row],[Own amount]]-テーブル114[[#This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12" priority="6" operator="equal">
      <formula>0</formula>
    </cfRule>
  </conditionalFormatting>
  <conditionalFormatting sqref="B524">
    <cfRule type="expression" dxfId="11" priority="10">
      <formula>$C523=1</formula>
    </cfRule>
  </conditionalFormatting>
  <conditionalFormatting sqref="C19 E19 G19 I19">
    <cfRule type="cellIs" dxfId="10" priority="1" operator="equal">
      <formula>0</formula>
    </cfRule>
  </conditionalFormatting>
  <conditionalFormatting sqref="E22">
    <cfRule type="cellIs" dxfId="9" priority="8" operator="equal">
      <formula>0</formula>
    </cfRule>
  </conditionalFormatting>
  <conditionalFormatting sqref="E24">
    <cfRule type="cellIs" dxfId="8" priority="7" operator="equal">
      <formula>0</formula>
    </cfRule>
  </conditionalFormatting>
  <conditionalFormatting sqref="F42:F53">
    <cfRule type="cellIs" dxfId="7" priority="4" operator="lessThan">
      <formula>0</formula>
    </cfRule>
    <cfRule type="cellIs" dxfId="6" priority="5" operator="greaterThan">
      <formula>0</formula>
    </cfRule>
  </conditionalFormatting>
  <conditionalFormatting sqref="K19:N19 B25:D25">
    <cfRule type="cellIs" dxfId="5" priority="12" operator="equal">
      <formula>0</formula>
    </cfRule>
  </conditionalFormatting>
  <conditionalFormatting sqref="L9:N18">
    <cfRule type="cellIs" dxfId="4" priority="11" operator="equal">
      <formula>0</formula>
    </cfRule>
  </conditionalFormatting>
  <conditionalFormatting sqref="N9:N18">
    <cfRule type="cellIs" dxfId="3" priority="3" operator="greaterThan">
      <formula>0</formula>
    </cfRule>
    <cfRule type="cellIs" dxfId="2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72C51C-F70C-42E6-BE2E-08B20256EC6B}">
          <x14:formula1>
            <xm:f>Setting!$J$5:$J$14</xm:f>
          </x14:formula1>
          <xm:sqref>C42:C53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6157-7A8C-4AB4-8E5D-1AADE8ECBFDE}">
  <sheetPr codeName="Sheet16">
    <tabColor theme="7" tint="0.59999389629810485"/>
    <pageSetUpPr fitToPage="1"/>
  </sheetPr>
  <dimension ref="B1:P78"/>
  <sheetViews>
    <sheetView showGridLines="0" zoomScale="70" zoomScaleNormal="70" workbookViewId="0">
      <selection activeCell="B1" sqref="B1"/>
    </sheetView>
  </sheetViews>
  <sheetFormatPr baseColWidth="10" defaultColWidth="8.83203125" defaultRowHeight="18"/>
  <cols>
    <col min="1" max="1" width="4.1640625" customWidth="1"/>
    <col min="2" max="2" width="21.6640625" customWidth="1"/>
    <col min="3" max="3" width="15.1640625" customWidth="1"/>
    <col min="4" max="5" width="15.1640625" style="59" customWidth="1"/>
    <col min="6" max="6" width="15.1640625" customWidth="1"/>
    <col min="7" max="8" width="15.1640625" style="59" customWidth="1"/>
    <col min="9" max="9" width="15.1640625" customWidth="1"/>
    <col min="10" max="11" width="15.1640625" style="59" customWidth="1"/>
    <col min="12" max="12" width="15.1640625" customWidth="1"/>
    <col min="13" max="16" width="15.1640625" style="59" customWidth="1"/>
  </cols>
  <sheetData>
    <row r="1" spans="2:16" ht="63.75" customHeight="1">
      <c r="B1" s="10" t="s">
        <v>31</v>
      </c>
    </row>
    <row r="2" spans="2:16" ht="15" customHeight="1" thickBot="1">
      <c r="B2" s="1"/>
    </row>
    <row r="3" spans="2:16" ht="41.25" customHeight="1" thickTop="1">
      <c r="B3" s="115" t="s">
        <v>38</v>
      </c>
      <c r="C3" s="116"/>
      <c r="D3" s="117">
        <f>0+SUM(D11,D17,D23,D29,D35,D41,D47,D53,D59,D65,D71,D77)</f>
        <v>0</v>
      </c>
      <c r="E3" s="118">
        <f>0+SUM(E11,E17,E23,E29,E35,E41,E47,E53,E59,E65,E71,E77)</f>
        <v>0</v>
      </c>
      <c r="F3" s="116"/>
      <c r="G3" s="117">
        <f t="shared" ref="G3:H3" si="0">0+SUM(G11,G17,G23,G29,G35,G41,G47,G53,G59,G65,G71,G77)</f>
        <v>0</v>
      </c>
      <c r="H3" s="118">
        <f t="shared" si="0"/>
        <v>0</v>
      </c>
      <c r="I3" s="116"/>
      <c r="J3" s="117">
        <f>0+SUM(J11,J17,J23,J29,J35,J41,J47,J53,J59,J65,J71,J77)</f>
        <v>0</v>
      </c>
      <c r="K3" s="118">
        <f>0+SUM(K11,K17,K23,K29,K35,K41,K47,K53,K59,K65,K71,K77)</f>
        <v>0</v>
      </c>
      <c r="L3" s="116"/>
      <c r="M3" s="117">
        <f t="shared" ref="M3:N3" si="1">0+SUM(M11,M17,M23,M29,M35,M41,M47,M53,M59,M65,M71,M77)</f>
        <v>0</v>
      </c>
      <c r="N3" s="119">
        <f t="shared" si="1"/>
        <v>0</v>
      </c>
      <c r="O3" s="120">
        <f>0+SUM(O6:O77)</f>
        <v>0</v>
      </c>
      <c r="P3" s="121">
        <f>0+SUM(P6:P77)</f>
        <v>0</v>
      </c>
    </row>
    <row r="4" spans="2:16" ht="30" customHeight="1">
      <c r="B4" s="122" t="s">
        <v>39</v>
      </c>
      <c r="C4" s="305" t="s">
        <v>40</v>
      </c>
      <c r="D4" s="306"/>
      <c r="E4" s="307"/>
      <c r="F4" s="305" t="s">
        <v>41</v>
      </c>
      <c r="G4" s="306"/>
      <c r="H4" s="307"/>
      <c r="I4" s="305" t="s">
        <v>42</v>
      </c>
      <c r="J4" s="306"/>
      <c r="K4" s="307"/>
      <c r="L4" s="305"/>
      <c r="M4" s="306"/>
      <c r="N4" s="307"/>
      <c r="O4" s="308" t="s">
        <v>14</v>
      </c>
      <c r="P4" s="309"/>
    </row>
    <row r="5" spans="2:16" ht="41.25" customHeight="1" thickBot="1">
      <c r="B5" s="123"/>
      <c r="C5" s="124" t="s">
        <v>43</v>
      </c>
      <c r="D5" s="125" t="s">
        <v>44</v>
      </c>
      <c r="E5" s="126" t="s">
        <v>45</v>
      </c>
      <c r="F5" s="124" t="s">
        <v>43</v>
      </c>
      <c r="G5" s="125" t="s">
        <v>44</v>
      </c>
      <c r="H5" s="126" t="s">
        <v>45</v>
      </c>
      <c r="I5" s="124" t="s">
        <v>43</v>
      </c>
      <c r="J5" s="125" t="s">
        <v>44</v>
      </c>
      <c r="K5" s="126" t="s">
        <v>45</v>
      </c>
      <c r="L5" s="124" t="s">
        <v>43</v>
      </c>
      <c r="M5" s="125" t="s">
        <v>44</v>
      </c>
      <c r="N5" s="127" t="s">
        <v>45</v>
      </c>
      <c r="O5" s="128" t="s">
        <v>44</v>
      </c>
      <c r="P5" s="129" t="s">
        <v>45</v>
      </c>
    </row>
    <row r="6" spans="2:16" ht="25" customHeight="1" thickTop="1">
      <c r="B6" s="294" t="s">
        <v>46</v>
      </c>
      <c r="C6" s="130"/>
      <c r="D6" s="131"/>
      <c r="E6" s="132"/>
      <c r="F6" s="130"/>
      <c r="G6" s="131"/>
      <c r="H6" s="132"/>
      <c r="I6" s="130"/>
      <c r="J6" s="131"/>
      <c r="K6" s="132"/>
      <c r="L6" s="130"/>
      <c r="M6" s="131"/>
      <c r="N6" s="133"/>
      <c r="O6" s="296">
        <f>0+SUM(D11,G11,J11,M11)</f>
        <v>0</v>
      </c>
      <c r="P6" s="302">
        <f>0+SUM(E11,H11,K11,N11,)</f>
        <v>0</v>
      </c>
    </row>
    <row r="7" spans="2:16" ht="25" customHeight="1">
      <c r="B7" s="294"/>
      <c r="C7" s="134"/>
      <c r="D7" s="135"/>
      <c r="E7" s="136"/>
      <c r="F7" s="134"/>
      <c r="G7" s="135"/>
      <c r="H7" s="136"/>
      <c r="I7" s="134"/>
      <c r="J7" s="135"/>
      <c r="K7" s="136"/>
      <c r="L7" s="134"/>
      <c r="M7" s="135"/>
      <c r="N7" s="137"/>
      <c r="O7" s="297"/>
      <c r="P7" s="303"/>
    </row>
    <row r="8" spans="2:16" ht="25" customHeight="1">
      <c r="B8" s="294"/>
      <c r="C8" s="138"/>
      <c r="D8" s="139"/>
      <c r="E8" s="140"/>
      <c r="F8" s="138"/>
      <c r="G8" s="139"/>
      <c r="H8" s="140"/>
      <c r="I8" s="138"/>
      <c r="J8" s="139"/>
      <c r="K8" s="140"/>
      <c r="L8" s="138"/>
      <c r="M8" s="139"/>
      <c r="N8" s="141"/>
      <c r="O8" s="297"/>
      <c r="P8" s="303"/>
    </row>
    <row r="9" spans="2:16" ht="25" customHeight="1">
      <c r="B9" s="294"/>
      <c r="C9" s="134"/>
      <c r="D9" s="135"/>
      <c r="E9" s="136"/>
      <c r="F9" s="134"/>
      <c r="G9" s="135"/>
      <c r="H9" s="136"/>
      <c r="I9" s="134"/>
      <c r="J9" s="135"/>
      <c r="K9" s="136"/>
      <c r="L9" s="134"/>
      <c r="M9" s="135"/>
      <c r="N9" s="137"/>
      <c r="O9" s="297"/>
      <c r="P9" s="303"/>
    </row>
    <row r="10" spans="2:16" ht="25" customHeight="1">
      <c r="B10" s="294"/>
      <c r="C10" s="138"/>
      <c r="D10" s="142"/>
      <c r="E10" s="140"/>
      <c r="F10" s="138"/>
      <c r="G10" s="142"/>
      <c r="H10" s="140"/>
      <c r="I10" s="138"/>
      <c r="J10" s="142"/>
      <c r="K10" s="140"/>
      <c r="L10" s="138"/>
      <c r="M10" s="142"/>
      <c r="N10" s="141"/>
      <c r="O10" s="297"/>
      <c r="P10" s="303"/>
    </row>
    <row r="11" spans="2:16" ht="25" customHeight="1" thickBot="1">
      <c r="B11" s="295"/>
      <c r="C11" s="143" t="s">
        <v>48</v>
      </c>
      <c r="D11" s="144">
        <f>SUM(D6:D10)</f>
        <v>0</v>
      </c>
      <c r="E11" s="145">
        <f>SUM(E6:E10)</f>
        <v>0</v>
      </c>
      <c r="F11" s="143" t="s">
        <v>48</v>
      </c>
      <c r="G11" s="144">
        <f>SUM(G6:G10)</f>
        <v>0</v>
      </c>
      <c r="H11" s="145">
        <f>SUM(H6:H10)</f>
        <v>0</v>
      </c>
      <c r="I11" s="143" t="s">
        <v>48</v>
      </c>
      <c r="J11" s="144">
        <f>SUM(J6:J10)</f>
        <v>0</v>
      </c>
      <c r="K11" s="145">
        <f>SUM(K6:K10)</f>
        <v>0</v>
      </c>
      <c r="L11" s="143" t="s">
        <v>48</v>
      </c>
      <c r="M11" s="144">
        <f>SUM(M6:M10)</f>
        <v>0</v>
      </c>
      <c r="N11" s="145">
        <f>SUM(N6:N10)</f>
        <v>0</v>
      </c>
      <c r="O11" s="298"/>
      <c r="P11" s="304"/>
    </row>
    <row r="12" spans="2:16" ht="25" customHeight="1" thickTop="1">
      <c r="B12" s="293" t="s">
        <v>49</v>
      </c>
      <c r="C12" s="138"/>
      <c r="D12" s="139"/>
      <c r="E12" s="140"/>
      <c r="F12" s="138"/>
      <c r="G12" s="139"/>
      <c r="H12" s="140"/>
      <c r="I12" s="138"/>
      <c r="J12" s="139"/>
      <c r="K12" s="140"/>
      <c r="L12" s="138"/>
      <c r="M12" s="139"/>
      <c r="N12" s="141"/>
      <c r="O12" s="296">
        <f>0+SUM(D17,G17,J17,M17)</f>
        <v>0</v>
      </c>
      <c r="P12" s="302">
        <f t="shared" ref="P12" si="2">0+SUM(E17,H17,K17,N17,)</f>
        <v>0</v>
      </c>
    </row>
    <row r="13" spans="2:16" ht="25" customHeight="1">
      <c r="B13" s="294"/>
      <c r="C13" s="134"/>
      <c r="D13" s="135"/>
      <c r="E13" s="136"/>
      <c r="F13" s="134"/>
      <c r="G13" s="135"/>
      <c r="H13" s="136"/>
      <c r="I13" s="134"/>
      <c r="J13" s="135"/>
      <c r="K13" s="136"/>
      <c r="L13" s="134"/>
      <c r="M13" s="135"/>
      <c r="N13" s="137"/>
      <c r="O13" s="297"/>
      <c r="P13" s="303"/>
    </row>
    <row r="14" spans="2:16" ht="25" customHeight="1">
      <c r="B14" s="294"/>
      <c r="C14" s="138"/>
      <c r="D14" s="139"/>
      <c r="E14" s="140"/>
      <c r="F14" s="138"/>
      <c r="G14" s="139"/>
      <c r="H14" s="140"/>
      <c r="I14" s="138"/>
      <c r="J14" s="139"/>
      <c r="K14" s="140"/>
      <c r="L14" s="138"/>
      <c r="M14" s="139"/>
      <c r="N14" s="141"/>
      <c r="O14" s="297"/>
      <c r="P14" s="303"/>
    </row>
    <row r="15" spans="2:16" ht="25" customHeight="1">
      <c r="B15" s="294"/>
      <c r="C15" s="134"/>
      <c r="D15" s="135"/>
      <c r="E15" s="136"/>
      <c r="F15" s="134"/>
      <c r="G15" s="135"/>
      <c r="H15" s="136"/>
      <c r="I15" s="134"/>
      <c r="J15" s="135"/>
      <c r="K15" s="136"/>
      <c r="L15" s="134"/>
      <c r="M15" s="135"/>
      <c r="N15" s="137"/>
      <c r="O15" s="297"/>
      <c r="P15" s="303"/>
    </row>
    <row r="16" spans="2:16" ht="25" customHeight="1">
      <c r="B16" s="294"/>
      <c r="C16" s="138"/>
      <c r="D16" s="139"/>
      <c r="E16" s="140"/>
      <c r="F16" s="138"/>
      <c r="G16" s="139"/>
      <c r="H16" s="140"/>
      <c r="I16" s="138"/>
      <c r="J16" s="139"/>
      <c r="K16" s="140"/>
      <c r="L16" s="138"/>
      <c r="M16" s="139"/>
      <c r="N16" s="141"/>
      <c r="O16" s="297"/>
      <c r="P16" s="303"/>
    </row>
    <row r="17" spans="2:16" ht="25" customHeight="1" thickBot="1">
      <c r="B17" s="295"/>
      <c r="C17" s="143" t="s">
        <v>48</v>
      </c>
      <c r="D17" s="144">
        <f>SUM(D12:D16)</f>
        <v>0</v>
      </c>
      <c r="E17" s="145">
        <f>SUM(E12:E16)</f>
        <v>0</v>
      </c>
      <c r="F17" s="143" t="s">
        <v>48</v>
      </c>
      <c r="G17" s="144">
        <f>SUM(G12:G16)</f>
        <v>0</v>
      </c>
      <c r="H17" s="145">
        <f>SUM(H12:H16)</f>
        <v>0</v>
      </c>
      <c r="I17" s="143" t="s">
        <v>48</v>
      </c>
      <c r="J17" s="144">
        <f>SUM(J12:J16)</f>
        <v>0</v>
      </c>
      <c r="K17" s="145">
        <f>SUM(K12:K16)</f>
        <v>0</v>
      </c>
      <c r="L17" s="143" t="s">
        <v>48</v>
      </c>
      <c r="M17" s="144">
        <f>SUM(M12:M16)</f>
        <v>0</v>
      </c>
      <c r="N17" s="145">
        <f>SUM(N12:N16)</f>
        <v>0</v>
      </c>
      <c r="O17" s="298"/>
      <c r="P17" s="304"/>
    </row>
    <row r="18" spans="2:16" ht="25" customHeight="1" thickTop="1">
      <c r="B18" s="293" t="s">
        <v>50</v>
      </c>
      <c r="C18" s="130"/>
      <c r="D18" s="131"/>
      <c r="E18" s="132"/>
      <c r="F18" s="130"/>
      <c r="G18" s="131"/>
      <c r="H18" s="132"/>
      <c r="I18" s="130"/>
      <c r="J18" s="131"/>
      <c r="K18" s="132"/>
      <c r="L18" s="130"/>
      <c r="M18" s="131"/>
      <c r="N18" s="133"/>
      <c r="O18" s="296">
        <f>0+SUM(D23,G23,J23,M23)</f>
        <v>0</v>
      </c>
      <c r="P18" s="302">
        <f>0+SUM(E23,H23,K23,N23,)</f>
        <v>0</v>
      </c>
    </row>
    <row r="19" spans="2:16" ht="25" customHeight="1">
      <c r="B19" s="294"/>
      <c r="C19" s="134"/>
      <c r="D19" s="135"/>
      <c r="E19" s="136"/>
      <c r="F19" s="134"/>
      <c r="G19" s="135"/>
      <c r="H19" s="136"/>
      <c r="I19" s="134"/>
      <c r="J19" s="135"/>
      <c r="K19" s="136"/>
      <c r="L19" s="134"/>
      <c r="M19" s="135"/>
      <c r="N19" s="137"/>
      <c r="O19" s="297"/>
      <c r="P19" s="303"/>
    </row>
    <row r="20" spans="2:16" ht="25" customHeight="1">
      <c r="B20" s="294"/>
      <c r="C20" s="138"/>
      <c r="D20" s="139"/>
      <c r="E20" s="140"/>
      <c r="F20" s="138"/>
      <c r="G20" s="139"/>
      <c r="H20" s="140"/>
      <c r="I20" s="138"/>
      <c r="J20" s="139"/>
      <c r="K20" s="140"/>
      <c r="L20" s="138"/>
      <c r="M20" s="139"/>
      <c r="N20" s="141"/>
      <c r="O20" s="297"/>
      <c r="P20" s="303"/>
    </row>
    <row r="21" spans="2:16" ht="25" customHeight="1">
      <c r="B21" s="294"/>
      <c r="C21" s="134"/>
      <c r="D21" s="135"/>
      <c r="E21" s="136"/>
      <c r="F21" s="134"/>
      <c r="G21" s="135"/>
      <c r="H21" s="136"/>
      <c r="I21" s="134"/>
      <c r="J21" s="135"/>
      <c r="K21" s="136"/>
      <c r="L21" s="134"/>
      <c r="M21" s="135"/>
      <c r="N21" s="137"/>
      <c r="O21" s="297"/>
      <c r="P21" s="303"/>
    </row>
    <row r="22" spans="2:16" ht="25" customHeight="1">
      <c r="B22" s="294"/>
      <c r="C22" s="138"/>
      <c r="D22" s="139"/>
      <c r="E22" s="140"/>
      <c r="F22" s="138"/>
      <c r="G22" s="139"/>
      <c r="H22" s="140"/>
      <c r="I22" s="138"/>
      <c r="J22" s="139"/>
      <c r="K22" s="140"/>
      <c r="L22" s="138"/>
      <c r="M22" s="139"/>
      <c r="N22" s="141"/>
      <c r="O22" s="297"/>
      <c r="P22" s="303"/>
    </row>
    <row r="23" spans="2:16" ht="25" customHeight="1" thickBot="1">
      <c r="B23" s="295"/>
      <c r="C23" s="143" t="s">
        <v>48</v>
      </c>
      <c r="D23" s="144">
        <f>SUM(D18:D22)</f>
        <v>0</v>
      </c>
      <c r="E23" s="145">
        <f>SUM(E18:E22)</f>
        <v>0</v>
      </c>
      <c r="F23" s="143" t="s">
        <v>48</v>
      </c>
      <c r="G23" s="144">
        <f>SUM(G18:G22)</f>
        <v>0</v>
      </c>
      <c r="H23" s="145">
        <f>SUM(H18:H22)</f>
        <v>0</v>
      </c>
      <c r="I23" s="143" t="s">
        <v>48</v>
      </c>
      <c r="J23" s="144">
        <f>SUM(J18:J22)</f>
        <v>0</v>
      </c>
      <c r="K23" s="145">
        <f>SUM(K18:K22)</f>
        <v>0</v>
      </c>
      <c r="L23" s="143" t="s">
        <v>48</v>
      </c>
      <c r="M23" s="144">
        <f>SUM(M18:M22)</f>
        <v>0</v>
      </c>
      <c r="N23" s="145">
        <f>SUM(N18:N22)</f>
        <v>0</v>
      </c>
      <c r="O23" s="298"/>
      <c r="P23" s="304"/>
    </row>
    <row r="24" spans="2:16" ht="25" customHeight="1" thickTop="1">
      <c r="B24" s="293" t="s">
        <v>51</v>
      </c>
      <c r="C24" s="138"/>
      <c r="D24" s="139"/>
      <c r="E24" s="140"/>
      <c r="F24" s="138"/>
      <c r="G24" s="139"/>
      <c r="H24" s="140"/>
      <c r="I24" s="138"/>
      <c r="J24" s="139"/>
      <c r="K24" s="140"/>
      <c r="L24" s="138"/>
      <c r="M24" s="139"/>
      <c r="N24" s="141"/>
      <c r="O24" s="296">
        <f t="shared" ref="O24" si="3">0+SUM(D29,G29,J29,M29)</f>
        <v>0</v>
      </c>
      <c r="P24" s="302">
        <f t="shared" ref="P24" si="4">0+SUM(E29,H29,K29,N29,)</f>
        <v>0</v>
      </c>
    </row>
    <row r="25" spans="2:16" ht="25" customHeight="1">
      <c r="B25" s="294"/>
      <c r="C25" s="134"/>
      <c r="D25" s="135"/>
      <c r="E25" s="136"/>
      <c r="F25" s="134"/>
      <c r="G25" s="135"/>
      <c r="H25" s="136"/>
      <c r="I25" s="134"/>
      <c r="J25" s="135"/>
      <c r="K25" s="136"/>
      <c r="L25" s="134"/>
      <c r="M25" s="135"/>
      <c r="N25" s="137"/>
      <c r="O25" s="297"/>
      <c r="P25" s="303"/>
    </row>
    <row r="26" spans="2:16" ht="25" customHeight="1">
      <c r="B26" s="294"/>
      <c r="C26" s="138"/>
      <c r="D26" s="139"/>
      <c r="E26" s="140"/>
      <c r="F26" s="138"/>
      <c r="G26" s="139"/>
      <c r="H26" s="140"/>
      <c r="I26" s="138"/>
      <c r="J26" s="139"/>
      <c r="K26" s="140"/>
      <c r="L26" s="138"/>
      <c r="M26" s="139"/>
      <c r="N26" s="141"/>
      <c r="O26" s="297"/>
      <c r="P26" s="303"/>
    </row>
    <row r="27" spans="2:16" ht="25" customHeight="1">
      <c r="B27" s="294"/>
      <c r="C27" s="134"/>
      <c r="D27" s="135"/>
      <c r="E27" s="136"/>
      <c r="F27" s="134"/>
      <c r="G27" s="135"/>
      <c r="H27" s="136"/>
      <c r="I27" s="134"/>
      <c r="J27" s="135"/>
      <c r="K27" s="136"/>
      <c r="L27" s="134"/>
      <c r="M27" s="135"/>
      <c r="N27" s="137"/>
      <c r="O27" s="297"/>
      <c r="P27" s="303"/>
    </row>
    <row r="28" spans="2:16" ht="25" customHeight="1">
      <c r="B28" s="294"/>
      <c r="C28" s="138"/>
      <c r="D28" s="139"/>
      <c r="E28" s="140"/>
      <c r="F28" s="138"/>
      <c r="G28" s="139"/>
      <c r="H28" s="140"/>
      <c r="I28" s="138"/>
      <c r="J28" s="139"/>
      <c r="K28" s="140"/>
      <c r="L28" s="138"/>
      <c r="M28" s="139"/>
      <c r="N28" s="141"/>
      <c r="O28" s="297"/>
      <c r="P28" s="303"/>
    </row>
    <row r="29" spans="2:16" ht="25" customHeight="1" thickBot="1">
      <c r="B29" s="295"/>
      <c r="C29" s="143" t="s">
        <v>48</v>
      </c>
      <c r="D29" s="144">
        <f>SUM(D24:D28)</f>
        <v>0</v>
      </c>
      <c r="E29" s="145">
        <f>SUM(E24:E28)</f>
        <v>0</v>
      </c>
      <c r="F29" s="143" t="s">
        <v>48</v>
      </c>
      <c r="G29" s="144">
        <f>SUM(G24:G28)</f>
        <v>0</v>
      </c>
      <c r="H29" s="145">
        <f>SUM(H24:H28)</f>
        <v>0</v>
      </c>
      <c r="I29" s="143" t="s">
        <v>48</v>
      </c>
      <c r="J29" s="144">
        <f>SUM(J24:J28)</f>
        <v>0</v>
      </c>
      <c r="K29" s="145">
        <f>SUM(K24:K28)</f>
        <v>0</v>
      </c>
      <c r="L29" s="143" t="s">
        <v>48</v>
      </c>
      <c r="M29" s="144">
        <f>SUM(M24:M28)</f>
        <v>0</v>
      </c>
      <c r="N29" s="145">
        <f>SUM(N24:N28)</f>
        <v>0</v>
      </c>
      <c r="O29" s="298"/>
      <c r="P29" s="304"/>
    </row>
    <row r="30" spans="2:16" ht="25" customHeight="1" thickTop="1">
      <c r="B30" s="293" t="s">
        <v>52</v>
      </c>
      <c r="C30" s="130"/>
      <c r="D30" s="131"/>
      <c r="E30" s="132"/>
      <c r="F30" s="130"/>
      <c r="G30" s="131"/>
      <c r="H30" s="132"/>
      <c r="I30" s="130"/>
      <c r="J30" s="131"/>
      <c r="K30" s="132"/>
      <c r="L30" s="130"/>
      <c r="M30" s="131"/>
      <c r="N30" s="133"/>
      <c r="O30" s="296">
        <f t="shared" ref="O30" si="5">0+SUM(D35,G35,J35,M35)</f>
        <v>0</v>
      </c>
      <c r="P30" s="302">
        <f t="shared" ref="P30" si="6">0+SUM(E35,H35,K35,N35,)</f>
        <v>0</v>
      </c>
    </row>
    <row r="31" spans="2:16" ht="25" customHeight="1">
      <c r="B31" s="294"/>
      <c r="C31" s="134"/>
      <c r="D31" s="135"/>
      <c r="E31" s="136"/>
      <c r="F31" s="134"/>
      <c r="G31" s="135"/>
      <c r="H31" s="136"/>
      <c r="I31" s="134"/>
      <c r="J31" s="135"/>
      <c r="K31" s="136"/>
      <c r="L31" s="134"/>
      <c r="M31" s="135"/>
      <c r="N31" s="137"/>
      <c r="O31" s="297"/>
      <c r="P31" s="303"/>
    </row>
    <row r="32" spans="2:16" ht="25" customHeight="1">
      <c r="B32" s="294"/>
      <c r="C32" s="138"/>
      <c r="D32" s="139"/>
      <c r="E32" s="140"/>
      <c r="F32" s="138"/>
      <c r="G32" s="139"/>
      <c r="H32" s="140"/>
      <c r="I32" s="138"/>
      <c r="J32" s="139"/>
      <c r="K32" s="140"/>
      <c r="L32" s="138"/>
      <c r="M32" s="139"/>
      <c r="N32" s="141"/>
      <c r="O32" s="297"/>
      <c r="P32" s="303"/>
    </row>
    <row r="33" spans="2:16" ht="25" customHeight="1">
      <c r="B33" s="294"/>
      <c r="C33" s="134"/>
      <c r="D33" s="135"/>
      <c r="E33" s="136"/>
      <c r="F33" s="134"/>
      <c r="G33" s="135"/>
      <c r="H33" s="136"/>
      <c r="I33" s="134"/>
      <c r="J33" s="135"/>
      <c r="K33" s="136"/>
      <c r="L33" s="134"/>
      <c r="M33" s="135"/>
      <c r="N33" s="137"/>
      <c r="O33" s="297"/>
      <c r="P33" s="303"/>
    </row>
    <row r="34" spans="2:16" ht="25" customHeight="1">
      <c r="B34" s="294"/>
      <c r="C34" s="138"/>
      <c r="D34" s="139"/>
      <c r="E34" s="140"/>
      <c r="F34" s="138"/>
      <c r="G34" s="139"/>
      <c r="H34" s="140"/>
      <c r="I34" s="138"/>
      <c r="J34" s="139"/>
      <c r="K34" s="140"/>
      <c r="L34" s="138"/>
      <c r="M34" s="139"/>
      <c r="N34" s="141"/>
      <c r="O34" s="297"/>
      <c r="P34" s="303"/>
    </row>
    <row r="35" spans="2:16" ht="25" customHeight="1" thickBot="1">
      <c r="B35" s="295"/>
      <c r="C35" s="143" t="s">
        <v>48</v>
      </c>
      <c r="D35" s="144">
        <f>SUM(D30:D34)</f>
        <v>0</v>
      </c>
      <c r="E35" s="145">
        <f>SUM(E30:E34)</f>
        <v>0</v>
      </c>
      <c r="F35" s="143" t="s">
        <v>48</v>
      </c>
      <c r="G35" s="144">
        <f>SUM(G30:G34)</f>
        <v>0</v>
      </c>
      <c r="H35" s="145">
        <f>SUM(H30:H34)</f>
        <v>0</v>
      </c>
      <c r="I35" s="143" t="s">
        <v>48</v>
      </c>
      <c r="J35" s="144">
        <f>SUM(J30:J34)</f>
        <v>0</v>
      </c>
      <c r="K35" s="145">
        <f>SUM(K30:K34)</f>
        <v>0</v>
      </c>
      <c r="L35" s="143" t="s">
        <v>48</v>
      </c>
      <c r="M35" s="144">
        <f>SUM(M30:M34)</f>
        <v>0</v>
      </c>
      <c r="N35" s="145">
        <f>SUM(N30:N34)</f>
        <v>0</v>
      </c>
      <c r="O35" s="298"/>
      <c r="P35" s="304"/>
    </row>
    <row r="36" spans="2:16" ht="25" customHeight="1" thickTop="1">
      <c r="B36" s="293" t="s">
        <v>53</v>
      </c>
      <c r="C36" s="138"/>
      <c r="D36" s="139"/>
      <c r="E36" s="140"/>
      <c r="F36" s="138"/>
      <c r="G36" s="139"/>
      <c r="H36" s="140"/>
      <c r="I36" s="138"/>
      <c r="J36" s="139"/>
      <c r="K36" s="140"/>
      <c r="L36" s="138"/>
      <c r="M36" s="139"/>
      <c r="N36" s="141"/>
      <c r="O36" s="296">
        <f t="shared" ref="O36" si="7">0+SUM(D41,G41,J41,M41)</f>
        <v>0</v>
      </c>
      <c r="P36" s="302">
        <f t="shared" ref="P36" si="8">0+SUM(E41,H41,K41,N41,)</f>
        <v>0</v>
      </c>
    </row>
    <row r="37" spans="2:16" ht="25" customHeight="1">
      <c r="B37" s="294"/>
      <c r="C37" s="134"/>
      <c r="D37" s="135"/>
      <c r="E37" s="136"/>
      <c r="F37" s="134"/>
      <c r="G37" s="135"/>
      <c r="H37" s="136"/>
      <c r="I37" s="134"/>
      <c r="J37" s="135"/>
      <c r="K37" s="136"/>
      <c r="L37" s="134"/>
      <c r="M37" s="135"/>
      <c r="N37" s="137"/>
      <c r="O37" s="297"/>
      <c r="P37" s="303"/>
    </row>
    <row r="38" spans="2:16" ht="25" customHeight="1">
      <c r="B38" s="294"/>
      <c r="C38" s="138"/>
      <c r="D38" s="139"/>
      <c r="E38" s="140"/>
      <c r="F38" s="138"/>
      <c r="G38" s="139"/>
      <c r="H38" s="140"/>
      <c r="I38" s="138"/>
      <c r="J38" s="139"/>
      <c r="K38" s="140"/>
      <c r="L38" s="138"/>
      <c r="M38" s="139"/>
      <c r="N38" s="141"/>
      <c r="O38" s="297"/>
      <c r="P38" s="303"/>
    </row>
    <row r="39" spans="2:16" ht="25" customHeight="1">
      <c r="B39" s="294"/>
      <c r="C39" s="134"/>
      <c r="D39" s="135"/>
      <c r="E39" s="136"/>
      <c r="F39" s="134"/>
      <c r="G39" s="135"/>
      <c r="H39" s="136"/>
      <c r="I39" s="134"/>
      <c r="J39" s="135"/>
      <c r="K39" s="136"/>
      <c r="L39" s="134"/>
      <c r="M39" s="135"/>
      <c r="N39" s="137"/>
      <c r="O39" s="297"/>
      <c r="P39" s="303"/>
    </row>
    <row r="40" spans="2:16" ht="25" customHeight="1">
      <c r="B40" s="294"/>
      <c r="C40" s="138"/>
      <c r="D40" s="139"/>
      <c r="E40" s="140"/>
      <c r="F40" s="138"/>
      <c r="G40" s="139"/>
      <c r="H40" s="140"/>
      <c r="I40" s="138"/>
      <c r="J40" s="139"/>
      <c r="K40" s="140"/>
      <c r="L40" s="138"/>
      <c r="M40" s="139"/>
      <c r="N40" s="141"/>
      <c r="O40" s="297"/>
      <c r="P40" s="303"/>
    </row>
    <row r="41" spans="2:16" ht="25" customHeight="1" thickBot="1">
      <c r="B41" s="295"/>
      <c r="C41" s="143" t="s">
        <v>48</v>
      </c>
      <c r="D41" s="144">
        <f>SUM(D36:D40)</f>
        <v>0</v>
      </c>
      <c r="E41" s="145">
        <f>SUM(E36:E40)</f>
        <v>0</v>
      </c>
      <c r="F41" s="143" t="s">
        <v>48</v>
      </c>
      <c r="G41" s="144">
        <f>SUM(G36:G40)</f>
        <v>0</v>
      </c>
      <c r="H41" s="145">
        <f>SUM(H36:H40)</f>
        <v>0</v>
      </c>
      <c r="I41" s="143" t="s">
        <v>48</v>
      </c>
      <c r="J41" s="144">
        <f>SUM(J36:J40)</f>
        <v>0</v>
      </c>
      <c r="K41" s="145">
        <f>SUM(K36:K40)</f>
        <v>0</v>
      </c>
      <c r="L41" s="143" t="s">
        <v>48</v>
      </c>
      <c r="M41" s="144">
        <f>SUM(M36:M40)</f>
        <v>0</v>
      </c>
      <c r="N41" s="145">
        <f>SUM(N36:N40)</f>
        <v>0</v>
      </c>
      <c r="O41" s="298"/>
      <c r="P41" s="304"/>
    </row>
    <row r="42" spans="2:16" ht="25" customHeight="1" thickTop="1">
      <c r="B42" s="293" t="s">
        <v>54</v>
      </c>
      <c r="C42" s="130"/>
      <c r="D42" s="131"/>
      <c r="E42" s="132"/>
      <c r="F42" s="130"/>
      <c r="G42" s="131"/>
      <c r="H42" s="132"/>
      <c r="I42" s="130"/>
      <c r="J42" s="131"/>
      <c r="K42" s="132"/>
      <c r="L42" s="130"/>
      <c r="M42" s="131"/>
      <c r="N42" s="133"/>
      <c r="O42" s="296">
        <f t="shared" ref="O42" si="9">0+SUM(D47,G47,J47,M47)</f>
        <v>0</v>
      </c>
      <c r="P42" s="302">
        <f t="shared" ref="P42" si="10">0+SUM(E47,H47,K47,N47,)</f>
        <v>0</v>
      </c>
    </row>
    <row r="43" spans="2:16" ht="25" customHeight="1">
      <c r="B43" s="294"/>
      <c r="C43" s="134"/>
      <c r="D43" s="135"/>
      <c r="E43" s="136"/>
      <c r="F43" s="134"/>
      <c r="G43" s="135"/>
      <c r="H43" s="136"/>
      <c r="I43" s="134"/>
      <c r="J43" s="135"/>
      <c r="K43" s="136"/>
      <c r="L43" s="134"/>
      <c r="M43" s="135"/>
      <c r="N43" s="137"/>
      <c r="O43" s="297"/>
      <c r="P43" s="303"/>
    </row>
    <row r="44" spans="2:16" ht="25" customHeight="1">
      <c r="B44" s="294"/>
      <c r="C44" s="138"/>
      <c r="D44" s="139"/>
      <c r="E44" s="140"/>
      <c r="F44" s="138"/>
      <c r="G44" s="139"/>
      <c r="H44" s="140"/>
      <c r="I44" s="138"/>
      <c r="J44" s="139"/>
      <c r="K44" s="140"/>
      <c r="L44" s="138"/>
      <c r="M44" s="139"/>
      <c r="N44" s="141"/>
      <c r="O44" s="297"/>
      <c r="P44" s="303"/>
    </row>
    <row r="45" spans="2:16" ht="25" customHeight="1">
      <c r="B45" s="294"/>
      <c r="C45" s="134"/>
      <c r="D45" s="135"/>
      <c r="E45" s="136"/>
      <c r="F45" s="134"/>
      <c r="G45" s="135"/>
      <c r="H45" s="136"/>
      <c r="I45" s="134"/>
      <c r="J45" s="135"/>
      <c r="K45" s="136"/>
      <c r="L45" s="134"/>
      <c r="M45" s="135"/>
      <c r="N45" s="137"/>
      <c r="O45" s="297"/>
      <c r="P45" s="303"/>
    </row>
    <row r="46" spans="2:16" ht="25" customHeight="1">
      <c r="B46" s="294"/>
      <c r="C46" s="138"/>
      <c r="D46" s="139"/>
      <c r="E46" s="140"/>
      <c r="F46" s="138"/>
      <c r="G46" s="139"/>
      <c r="H46" s="140"/>
      <c r="I46" s="138"/>
      <c r="J46" s="139"/>
      <c r="K46" s="140"/>
      <c r="L46" s="138"/>
      <c r="M46" s="139"/>
      <c r="N46" s="141"/>
      <c r="O46" s="297"/>
      <c r="P46" s="303"/>
    </row>
    <row r="47" spans="2:16" ht="25" customHeight="1" thickBot="1">
      <c r="B47" s="295"/>
      <c r="C47" s="143" t="s">
        <v>48</v>
      </c>
      <c r="D47" s="144">
        <f>SUM(D42:D46)</f>
        <v>0</v>
      </c>
      <c r="E47" s="145">
        <f>SUM(E42:E46)</f>
        <v>0</v>
      </c>
      <c r="F47" s="143" t="s">
        <v>48</v>
      </c>
      <c r="G47" s="144">
        <f>SUM(G42:G46)</f>
        <v>0</v>
      </c>
      <c r="H47" s="145">
        <f>SUM(H42:H46)</f>
        <v>0</v>
      </c>
      <c r="I47" s="143" t="s">
        <v>48</v>
      </c>
      <c r="J47" s="144">
        <f>SUM(J42:J46)</f>
        <v>0</v>
      </c>
      <c r="K47" s="145">
        <f>SUM(K42:K46)</f>
        <v>0</v>
      </c>
      <c r="L47" s="143" t="s">
        <v>48</v>
      </c>
      <c r="M47" s="144">
        <f>SUM(M42:M46)</f>
        <v>0</v>
      </c>
      <c r="N47" s="145">
        <f>SUM(N42:N46)</f>
        <v>0</v>
      </c>
      <c r="O47" s="298"/>
      <c r="P47" s="304"/>
    </row>
    <row r="48" spans="2:16" ht="25" customHeight="1" thickTop="1">
      <c r="B48" s="293" t="s">
        <v>55</v>
      </c>
      <c r="C48" s="138"/>
      <c r="D48" s="139"/>
      <c r="E48" s="140"/>
      <c r="F48" s="138"/>
      <c r="G48" s="139"/>
      <c r="H48" s="140"/>
      <c r="I48" s="138"/>
      <c r="J48" s="139"/>
      <c r="K48" s="140"/>
      <c r="L48" s="138"/>
      <c r="M48" s="139"/>
      <c r="N48" s="141"/>
      <c r="O48" s="296">
        <f t="shared" ref="O48" si="11">0+SUM(D53,G53,J53,M53)</f>
        <v>0</v>
      </c>
      <c r="P48" s="302">
        <f t="shared" ref="P48" si="12">0+SUM(E53,H53,K53,N53,)</f>
        <v>0</v>
      </c>
    </row>
    <row r="49" spans="2:16" ht="25" customHeight="1">
      <c r="B49" s="294"/>
      <c r="C49" s="134"/>
      <c r="D49" s="135"/>
      <c r="E49" s="136"/>
      <c r="F49" s="134"/>
      <c r="G49" s="135"/>
      <c r="H49" s="136"/>
      <c r="I49" s="134"/>
      <c r="J49" s="135"/>
      <c r="K49" s="136"/>
      <c r="L49" s="134"/>
      <c r="M49" s="135"/>
      <c r="N49" s="137"/>
      <c r="O49" s="297"/>
      <c r="P49" s="303"/>
    </row>
    <row r="50" spans="2:16" ht="25" customHeight="1">
      <c r="B50" s="294"/>
      <c r="C50" s="138"/>
      <c r="D50" s="139"/>
      <c r="E50" s="140"/>
      <c r="F50" s="138"/>
      <c r="G50" s="139"/>
      <c r="H50" s="140"/>
      <c r="I50" s="138"/>
      <c r="J50" s="139"/>
      <c r="K50" s="140"/>
      <c r="L50" s="138"/>
      <c r="M50" s="139"/>
      <c r="N50" s="141"/>
      <c r="O50" s="297"/>
      <c r="P50" s="303"/>
    </row>
    <row r="51" spans="2:16" ht="25" customHeight="1">
      <c r="B51" s="294"/>
      <c r="C51" s="134"/>
      <c r="D51" s="135"/>
      <c r="E51" s="136"/>
      <c r="F51" s="134"/>
      <c r="G51" s="135"/>
      <c r="H51" s="136"/>
      <c r="I51" s="134"/>
      <c r="J51" s="135"/>
      <c r="K51" s="136"/>
      <c r="L51" s="134"/>
      <c r="M51" s="135"/>
      <c r="N51" s="137"/>
      <c r="O51" s="297"/>
      <c r="P51" s="303"/>
    </row>
    <row r="52" spans="2:16" ht="25" customHeight="1">
      <c r="B52" s="294"/>
      <c r="C52" s="138"/>
      <c r="D52" s="139"/>
      <c r="E52" s="140"/>
      <c r="F52" s="138"/>
      <c r="G52" s="139"/>
      <c r="H52" s="140"/>
      <c r="I52" s="138"/>
      <c r="J52" s="139"/>
      <c r="K52" s="140"/>
      <c r="L52" s="138"/>
      <c r="M52" s="139"/>
      <c r="N52" s="141"/>
      <c r="O52" s="297"/>
      <c r="P52" s="303"/>
    </row>
    <row r="53" spans="2:16" ht="25" customHeight="1" thickBot="1">
      <c r="B53" s="295"/>
      <c r="C53" s="143" t="s">
        <v>48</v>
      </c>
      <c r="D53" s="144">
        <f>SUM(D48:D52)</f>
        <v>0</v>
      </c>
      <c r="E53" s="145">
        <f>SUM(E48:E52)</f>
        <v>0</v>
      </c>
      <c r="F53" s="143" t="s">
        <v>48</v>
      </c>
      <c r="G53" s="144">
        <f>SUM(G48:G52)</f>
        <v>0</v>
      </c>
      <c r="H53" s="145">
        <f>SUM(H48:H52)</f>
        <v>0</v>
      </c>
      <c r="I53" s="143" t="s">
        <v>48</v>
      </c>
      <c r="J53" s="144">
        <f>SUM(J48:J52)</f>
        <v>0</v>
      </c>
      <c r="K53" s="145">
        <f>SUM(K48:K52)</f>
        <v>0</v>
      </c>
      <c r="L53" s="143" t="s">
        <v>48</v>
      </c>
      <c r="M53" s="144">
        <f>SUM(M48:M52)</f>
        <v>0</v>
      </c>
      <c r="N53" s="145">
        <f>SUM(N48:N52)</f>
        <v>0</v>
      </c>
      <c r="O53" s="298"/>
      <c r="P53" s="304"/>
    </row>
    <row r="54" spans="2:16" ht="25" customHeight="1" thickTop="1">
      <c r="B54" s="299" t="s">
        <v>56</v>
      </c>
      <c r="C54" s="130"/>
      <c r="D54" s="131"/>
      <c r="E54" s="132"/>
      <c r="F54" s="130"/>
      <c r="G54" s="131"/>
      <c r="H54" s="132"/>
      <c r="I54" s="130"/>
      <c r="J54" s="131"/>
      <c r="K54" s="132"/>
      <c r="L54" s="130"/>
      <c r="M54" s="131"/>
      <c r="N54" s="133"/>
      <c r="O54" s="296">
        <f t="shared" ref="O54" si="13">0+SUM(D59,G59,J59,M59)</f>
        <v>0</v>
      </c>
      <c r="P54" s="302">
        <f t="shared" ref="P54" si="14">0+SUM(E59,H59,K59,N59,)</f>
        <v>0</v>
      </c>
    </row>
    <row r="55" spans="2:16" ht="25" customHeight="1">
      <c r="B55" s="300"/>
      <c r="C55" s="134"/>
      <c r="D55" s="135"/>
      <c r="E55" s="136"/>
      <c r="F55" s="134"/>
      <c r="G55" s="135"/>
      <c r="H55" s="136"/>
      <c r="I55" s="134"/>
      <c r="J55" s="135"/>
      <c r="K55" s="136"/>
      <c r="L55" s="134"/>
      <c r="M55" s="135"/>
      <c r="N55" s="137"/>
      <c r="O55" s="297"/>
      <c r="P55" s="303"/>
    </row>
    <row r="56" spans="2:16" ht="25" customHeight="1">
      <c r="B56" s="300"/>
      <c r="C56" s="138"/>
      <c r="D56" s="139"/>
      <c r="E56" s="140"/>
      <c r="F56" s="138"/>
      <c r="G56" s="139"/>
      <c r="H56" s="140"/>
      <c r="I56" s="138"/>
      <c r="J56" s="139"/>
      <c r="K56" s="140"/>
      <c r="L56" s="138"/>
      <c r="M56" s="139"/>
      <c r="N56" s="141"/>
      <c r="O56" s="297"/>
      <c r="P56" s="303"/>
    </row>
    <row r="57" spans="2:16" ht="25" customHeight="1">
      <c r="B57" s="300"/>
      <c r="C57" s="134"/>
      <c r="D57" s="135"/>
      <c r="E57" s="136"/>
      <c r="F57" s="134"/>
      <c r="G57" s="135"/>
      <c r="H57" s="136"/>
      <c r="I57" s="134"/>
      <c r="J57" s="135"/>
      <c r="K57" s="136"/>
      <c r="L57" s="134"/>
      <c r="M57" s="135"/>
      <c r="N57" s="137"/>
      <c r="O57" s="297"/>
      <c r="P57" s="303"/>
    </row>
    <row r="58" spans="2:16" ht="25" customHeight="1">
      <c r="B58" s="300"/>
      <c r="C58" s="138"/>
      <c r="D58" s="139"/>
      <c r="E58" s="140"/>
      <c r="F58" s="138"/>
      <c r="G58" s="139"/>
      <c r="H58" s="140"/>
      <c r="I58" s="138"/>
      <c r="J58" s="139"/>
      <c r="K58" s="140"/>
      <c r="L58" s="138"/>
      <c r="M58" s="139"/>
      <c r="N58" s="141"/>
      <c r="O58" s="297"/>
      <c r="P58" s="303"/>
    </row>
    <row r="59" spans="2:16" ht="25" customHeight="1" thickBot="1">
      <c r="B59" s="301"/>
      <c r="C59" s="143" t="s">
        <v>48</v>
      </c>
      <c r="D59" s="144">
        <f>SUM(D54:D58)</f>
        <v>0</v>
      </c>
      <c r="E59" s="145">
        <f>SUM(E54:E58)</f>
        <v>0</v>
      </c>
      <c r="F59" s="143" t="s">
        <v>48</v>
      </c>
      <c r="G59" s="144">
        <f>SUM(G54:G58)</f>
        <v>0</v>
      </c>
      <c r="H59" s="145">
        <f>SUM(H54:H58)</f>
        <v>0</v>
      </c>
      <c r="I59" s="143" t="s">
        <v>48</v>
      </c>
      <c r="J59" s="144">
        <f>SUM(J54:J58)</f>
        <v>0</v>
      </c>
      <c r="K59" s="145">
        <f>SUM(K54:K58)</f>
        <v>0</v>
      </c>
      <c r="L59" s="143" t="s">
        <v>48</v>
      </c>
      <c r="M59" s="144">
        <f>SUM(M54:M58)</f>
        <v>0</v>
      </c>
      <c r="N59" s="145">
        <f>SUM(N54:N58)</f>
        <v>0</v>
      </c>
      <c r="O59" s="298"/>
      <c r="P59" s="304"/>
    </row>
    <row r="60" spans="2:16" ht="25" customHeight="1" thickTop="1">
      <c r="B60" s="293" t="s">
        <v>57</v>
      </c>
      <c r="C60" s="138"/>
      <c r="D60" s="139"/>
      <c r="E60" s="140"/>
      <c r="F60" s="138"/>
      <c r="G60" s="139"/>
      <c r="H60" s="140"/>
      <c r="I60" s="138"/>
      <c r="J60" s="139"/>
      <c r="K60" s="140"/>
      <c r="L60" s="138"/>
      <c r="M60" s="139"/>
      <c r="N60" s="141"/>
      <c r="O60" s="296">
        <f t="shared" ref="O60" si="15">0+SUM(D65,G65,J65,M65)</f>
        <v>0</v>
      </c>
      <c r="P60" s="302">
        <f t="shared" ref="P60" si="16">0+SUM(E65,H65,K65,N65,)</f>
        <v>0</v>
      </c>
    </row>
    <row r="61" spans="2:16" ht="25" customHeight="1">
      <c r="B61" s="294"/>
      <c r="C61" s="134"/>
      <c r="D61" s="135"/>
      <c r="E61" s="136"/>
      <c r="F61" s="134"/>
      <c r="G61" s="135"/>
      <c r="H61" s="136"/>
      <c r="I61" s="134"/>
      <c r="J61" s="135"/>
      <c r="K61" s="136"/>
      <c r="L61" s="134"/>
      <c r="M61" s="135"/>
      <c r="N61" s="137"/>
      <c r="O61" s="297"/>
      <c r="P61" s="303"/>
    </row>
    <row r="62" spans="2:16" ht="25" customHeight="1">
      <c r="B62" s="294"/>
      <c r="C62" s="138"/>
      <c r="D62" s="139"/>
      <c r="E62" s="140"/>
      <c r="F62" s="138"/>
      <c r="G62" s="139"/>
      <c r="H62" s="140"/>
      <c r="I62" s="138"/>
      <c r="J62" s="139"/>
      <c r="K62" s="140"/>
      <c r="L62" s="138"/>
      <c r="M62" s="139"/>
      <c r="N62" s="141"/>
      <c r="O62" s="297"/>
      <c r="P62" s="303"/>
    </row>
    <row r="63" spans="2:16" ht="25" customHeight="1">
      <c r="B63" s="294"/>
      <c r="C63" s="134"/>
      <c r="D63" s="135"/>
      <c r="E63" s="136"/>
      <c r="F63" s="134"/>
      <c r="G63" s="135"/>
      <c r="H63" s="136"/>
      <c r="I63" s="134"/>
      <c r="J63" s="135"/>
      <c r="K63" s="136"/>
      <c r="L63" s="134"/>
      <c r="M63" s="135"/>
      <c r="N63" s="137"/>
      <c r="O63" s="297"/>
      <c r="P63" s="303"/>
    </row>
    <row r="64" spans="2:16" ht="25" customHeight="1">
      <c r="B64" s="294"/>
      <c r="C64" s="138"/>
      <c r="D64" s="139"/>
      <c r="E64" s="140"/>
      <c r="F64" s="138"/>
      <c r="G64" s="139"/>
      <c r="H64" s="140"/>
      <c r="I64" s="138"/>
      <c r="J64" s="139"/>
      <c r="K64" s="140"/>
      <c r="L64" s="138"/>
      <c r="M64" s="139"/>
      <c r="N64" s="141"/>
      <c r="O64" s="297"/>
      <c r="P64" s="303"/>
    </row>
    <row r="65" spans="2:16" ht="25" customHeight="1" thickBot="1">
      <c r="B65" s="295"/>
      <c r="C65" s="143" t="s">
        <v>48</v>
      </c>
      <c r="D65" s="144">
        <f>SUM(D60:D64)</f>
        <v>0</v>
      </c>
      <c r="E65" s="145">
        <f>SUM(E60:E64)</f>
        <v>0</v>
      </c>
      <c r="F65" s="143" t="s">
        <v>48</v>
      </c>
      <c r="G65" s="144">
        <f>SUM(G60:G64)</f>
        <v>0</v>
      </c>
      <c r="H65" s="145">
        <f>SUM(H60:H64)</f>
        <v>0</v>
      </c>
      <c r="I65" s="143" t="s">
        <v>48</v>
      </c>
      <c r="J65" s="144">
        <f>SUM(J60:J64)</f>
        <v>0</v>
      </c>
      <c r="K65" s="145">
        <f>SUM(K60:K64)</f>
        <v>0</v>
      </c>
      <c r="L65" s="143" t="s">
        <v>48</v>
      </c>
      <c r="M65" s="144">
        <f>SUM(M60:M64)</f>
        <v>0</v>
      </c>
      <c r="N65" s="145">
        <f>SUM(N60:N64)</f>
        <v>0</v>
      </c>
      <c r="O65" s="298"/>
      <c r="P65" s="304"/>
    </row>
    <row r="66" spans="2:16" ht="25" customHeight="1" thickTop="1">
      <c r="B66" s="299" t="s">
        <v>58</v>
      </c>
      <c r="C66" s="130"/>
      <c r="D66" s="131"/>
      <c r="E66" s="132"/>
      <c r="F66" s="130"/>
      <c r="G66" s="131"/>
      <c r="H66" s="132"/>
      <c r="I66" s="130"/>
      <c r="J66" s="131"/>
      <c r="K66" s="132"/>
      <c r="L66" s="130"/>
      <c r="M66" s="131"/>
      <c r="N66" s="133"/>
      <c r="O66" s="296">
        <f t="shared" ref="O66" si="17">0+SUM(D71,G71,J71,M71)</f>
        <v>0</v>
      </c>
      <c r="P66" s="302">
        <f t="shared" ref="P66" si="18">0+SUM(E71,H71,K71,N71,)</f>
        <v>0</v>
      </c>
    </row>
    <row r="67" spans="2:16" ht="25" customHeight="1">
      <c r="B67" s="300"/>
      <c r="C67" s="134"/>
      <c r="D67" s="135"/>
      <c r="E67" s="136"/>
      <c r="F67" s="134"/>
      <c r="G67" s="135"/>
      <c r="H67" s="136"/>
      <c r="I67" s="134"/>
      <c r="J67" s="135"/>
      <c r="K67" s="136"/>
      <c r="L67" s="134"/>
      <c r="M67" s="135"/>
      <c r="N67" s="137"/>
      <c r="O67" s="297"/>
      <c r="P67" s="303"/>
    </row>
    <row r="68" spans="2:16" ht="25" customHeight="1">
      <c r="B68" s="300"/>
      <c r="C68" s="138"/>
      <c r="D68" s="139"/>
      <c r="E68" s="140"/>
      <c r="F68" s="138"/>
      <c r="G68" s="139"/>
      <c r="H68" s="140"/>
      <c r="I68" s="138"/>
      <c r="J68" s="139"/>
      <c r="K68" s="140"/>
      <c r="L68" s="138"/>
      <c r="M68" s="139"/>
      <c r="N68" s="141"/>
      <c r="O68" s="297"/>
      <c r="P68" s="303"/>
    </row>
    <row r="69" spans="2:16" ht="25" customHeight="1">
      <c r="B69" s="300"/>
      <c r="C69" s="134"/>
      <c r="D69" s="135"/>
      <c r="E69" s="136"/>
      <c r="F69" s="134"/>
      <c r="G69" s="135"/>
      <c r="H69" s="136"/>
      <c r="I69" s="134"/>
      <c r="J69" s="135"/>
      <c r="K69" s="136"/>
      <c r="L69" s="134"/>
      <c r="M69" s="135"/>
      <c r="N69" s="137"/>
      <c r="O69" s="297"/>
      <c r="P69" s="303"/>
    </row>
    <row r="70" spans="2:16" ht="25" customHeight="1">
      <c r="B70" s="300"/>
      <c r="C70" s="138"/>
      <c r="D70" s="139"/>
      <c r="E70" s="140"/>
      <c r="F70" s="138"/>
      <c r="G70" s="139"/>
      <c r="H70" s="140"/>
      <c r="I70" s="138"/>
      <c r="J70" s="139"/>
      <c r="K70" s="140"/>
      <c r="L70" s="138"/>
      <c r="M70" s="139"/>
      <c r="N70" s="141"/>
      <c r="O70" s="297"/>
      <c r="P70" s="303"/>
    </row>
    <row r="71" spans="2:16" ht="25" customHeight="1" thickBot="1">
      <c r="B71" s="301"/>
      <c r="C71" s="143" t="s">
        <v>48</v>
      </c>
      <c r="D71" s="144">
        <f>SUM(D66:D70)</f>
        <v>0</v>
      </c>
      <c r="E71" s="145">
        <f>SUM(E66:E70)</f>
        <v>0</v>
      </c>
      <c r="F71" s="143" t="s">
        <v>48</v>
      </c>
      <c r="G71" s="144">
        <f>SUM(G66:G70)</f>
        <v>0</v>
      </c>
      <c r="H71" s="145">
        <f>SUM(H66:H70)</f>
        <v>0</v>
      </c>
      <c r="I71" s="143" t="s">
        <v>48</v>
      </c>
      <c r="J71" s="144">
        <f>SUM(J66:J70)</f>
        <v>0</v>
      </c>
      <c r="K71" s="145">
        <f>SUM(K66:K70)</f>
        <v>0</v>
      </c>
      <c r="L71" s="143" t="s">
        <v>48</v>
      </c>
      <c r="M71" s="144">
        <f>SUM(M66:M70)</f>
        <v>0</v>
      </c>
      <c r="N71" s="145">
        <f>SUM(N66:N70)</f>
        <v>0</v>
      </c>
      <c r="O71" s="298"/>
      <c r="P71" s="304"/>
    </row>
    <row r="72" spans="2:16" ht="25" customHeight="1" thickTop="1">
      <c r="B72" s="299" t="s">
        <v>59</v>
      </c>
      <c r="C72" s="138"/>
      <c r="D72" s="139"/>
      <c r="E72" s="140"/>
      <c r="F72" s="138"/>
      <c r="G72" s="139"/>
      <c r="H72" s="140"/>
      <c r="I72" s="138"/>
      <c r="J72" s="139"/>
      <c r="K72" s="140"/>
      <c r="L72" s="138"/>
      <c r="M72" s="139"/>
      <c r="N72" s="141"/>
      <c r="O72" s="296">
        <f t="shared" ref="O72" si="19">0+SUM(D77,G77,J77,M77)</f>
        <v>0</v>
      </c>
      <c r="P72" s="302">
        <f t="shared" ref="P72" si="20">0+SUM(E77,H77,K77,N77,)</f>
        <v>0</v>
      </c>
    </row>
    <row r="73" spans="2:16" ht="25" customHeight="1">
      <c r="B73" s="300"/>
      <c r="C73" s="134"/>
      <c r="D73" s="135"/>
      <c r="E73" s="136"/>
      <c r="F73" s="134"/>
      <c r="G73" s="135"/>
      <c r="H73" s="136"/>
      <c r="I73" s="134"/>
      <c r="J73" s="135"/>
      <c r="K73" s="136"/>
      <c r="L73" s="134"/>
      <c r="M73" s="135"/>
      <c r="N73" s="137"/>
      <c r="O73" s="297"/>
      <c r="P73" s="303"/>
    </row>
    <row r="74" spans="2:16" ht="25" customHeight="1">
      <c r="B74" s="300"/>
      <c r="C74" s="138"/>
      <c r="D74" s="139"/>
      <c r="E74" s="140"/>
      <c r="F74" s="138"/>
      <c r="G74" s="139"/>
      <c r="H74" s="140"/>
      <c r="I74" s="138"/>
      <c r="J74" s="139"/>
      <c r="K74" s="140"/>
      <c r="L74" s="138"/>
      <c r="M74" s="139"/>
      <c r="N74" s="141"/>
      <c r="O74" s="297"/>
      <c r="P74" s="303"/>
    </row>
    <row r="75" spans="2:16" ht="25" customHeight="1">
      <c r="B75" s="300"/>
      <c r="C75" s="134"/>
      <c r="D75" s="135"/>
      <c r="E75" s="136"/>
      <c r="F75" s="134"/>
      <c r="G75" s="135"/>
      <c r="H75" s="136"/>
      <c r="I75" s="134"/>
      <c r="J75" s="135"/>
      <c r="K75" s="136"/>
      <c r="L75" s="134"/>
      <c r="M75" s="135"/>
      <c r="N75" s="137"/>
      <c r="O75" s="297"/>
      <c r="P75" s="303"/>
    </row>
    <row r="76" spans="2:16" ht="25" customHeight="1">
      <c r="B76" s="300"/>
      <c r="C76" s="138"/>
      <c r="D76" s="139"/>
      <c r="E76" s="140"/>
      <c r="F76" s="138"/>
      <c r="G76" s="139"/>
      <c r="H76" s="140"/>
      <c r="I76" s="138"/>
      <c r="J76" s="139"/>
      <c r="K76" s="140"/>
      <c r="L76" s="138"/>
      <c r="M76" s="139"/>
      <c r="N76" s="141"/>
      <c r="O76" s="297"/>
      <c r="P76" s="303"/>
    </row>
    <row r="77" spans="2:16" ht="25" customHeight="1" thickBot="1">
      <c r="B77" s="301"/>
      <c r="C77" s="143" t="s">
        <v>48</v>
      </c>
      <c r="D77" s="144">
        <f>SUM(D72:D76)</f>
        <v>0</v>
      </c>
      <c r="E77" s="145">
        <f>SUM(E72:E76)</f>
        <v>0</v>
      </c>
      <c r="F77" s="143" t="s">
        <v>48</v>
      </c>
      <c r="G77" s="144">
        <f>SUM(G72:G76)</f>
        <v>0</v>
      </c>
      <c r="H77" s="145">
        <f>SUM(H72:H76)</f>
        <v>0</v>
      </c>
      <c r="I77" s="143" t="s">
        <v>48</v>
      </c>
      <c r="J77" s="144">
        <f>SUM(J72:J76)</f>
        <v>0</v>
      </c>
      <c r="K77" s="145">
        <f>SUM(K72:K76)</f>
        <v>0</v>
      </c>
      <c r="L77" s="143" t="s">
        <v>48</v>
      </c>
      <c r="M77" s="144">
        <f>SUM(M72:M76)</f>
        <v>0</v>
      </c>
      <c r="N77" s="145">
        <f>SUM(N72:N76)</f>
        <v>0</v>
      </c>
      <c r="O77" s="298"/>
      <c r="P77" s="304"/>
    </row>
    <row r="78" spans="2:16" ht="19" thickTop="1"/>
  </sheetData>
  <sheetProtection formatCells="0" formatColumns="0" formatRows="0" insertColumns="0" insertRows="0" insertHyperlinks="0" deleteColumns="0" deleteRows="0" selectLockedCells="1" sort="0" autoFilter="0" pivotTables="0"/>
  <mergeCells count="41">
    <mergeCell ref="B42:B47"/>
    <mergeCell ref="O42:O47"/>
    <mergeCell ref="P42:P47"/>
    <mergeCell ref="C4:E4"/>
    <mergeCell ref="F4:H4"/>
    <mergeCell ref="I4:K4"/>
    <mergeCell ref="L4:N4"/>
    <mergeCell ref="O4:P4"/>
    <mergeCell ref="B6:B11"/>
    <mergeCell ref="O6:O11"/>
    <mergeCell ref="P6:P11"/>
    <mergeCell ref="B12:B17"/>
    <mergeCell ref="O12:O17"/>
    <mergeCell ref="P12:P17"/>
    <mergeCell ref="B30:B35"/>
    <mergeCell ref="O30:O35"/>
    <mergeCell ref="P30:P35"/>
    <mergeCell ref="B36:B41"/>
    <mergeCell ref="O36:O41"/>
    <mergeCell ref="P36:P41"/>
    <mergeCell ref="B18:B23"/>
    <mergeCell ref="O18:O23"/>
    <mergeCell ref="P18:P23"/>
    <mergeCell ref="B24:B29"/>
    <mergeCell ref="O24:O29"/>
    <mergeCell ref="P24:P29"/>
    <mergeCell ref="B48:B53"/>
    <mergeCell ref="O48:O53"/>
    <mergeCell ref="B72:B77"/>
    <mergeCell ref="O72:O77"/>
    <mergeCell ref="P72:P77"/>
    <mergeCell ref="B54:B59"/>
    <mergeCell ref="O54:O59"/>
    <mergeCell ref="P54:P59"/>
    <mergeCell ref="B60:B65"/>
    <mergeCell ref="O60:O65"/>
    <mergeCell ref="P60:P65"/>
    <mergeCell ref="B66:B71"/>
    <mergeCell ref="O66:O71"/>
    <mergeCell ref="P66:P71"/>
    <mergeCell ref="P48:P53"/>
  </mergeCells>
  <phoneticPr fontId="1"/>
  <conditionalFormatting sqref="D3:E3 G3:H3 J3:K3 M3:P3 O6:P77 D11:E11 G11:H11 J11:K11 M11:N11 D17:E17 G17:H17 J17:K17 M17:N17 D23:E23 G23:H23 J23:K23 M23:N23 D29:E29 G29:H29 J29:K29 M29:N29 D35:E35 G35:H35 J35:K35 M35:N35 D41:E41 G41:H41 J41:K41 M41:N41 D47:E47 G47:H47 J47:K47 M47:N47 D53:E53 G53:H53 J53:K53 M53:N53 D59:E59 G59:H59 J59:K59 M59:N59 D65:E65 G65:H65 J65:K65 M65:N65 D71:E71 G71:H71 J71:K71 M71:N71 D77:E77 G77:H77 J77:K77 M77:N77">
    <cfRule type="cellIs" dxfId="1" priority="1" operator="equal">
      <formula>0</formula>
    </cfRule>
  </conditionalFormatting>
  <pageMargins left="0.25" right="0.25" top="0.75" bottom="0.75" header="0.3" footer="0.3"/>
  <pageSetup paperSize="9" scale="38" fitToWidth="2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B855-FFBC-487F-ADEE-1159E7AF0BFC}">
  <sheetPr codeName="Sheet15">
    <tabColor theme="5" tint="0.59999389629810485"/>
    <pageSetUpPr fitToPage="1"/>
  </sheetPr>
  <dimension ref="B1:P62"/>
  <sheetViews>
    <sheetView showGridLines="0" zoomScale="85" zoomScaleNormal="85" workbookViewId="0">
      <selection activeCell="B1" sqref="B1"/>
    </sheetView>
  </sheetViews>
  <sheetFormatPr baseColWidth="10" defaultColWidth="8.83203125" defaultRowHeight="18"/>
  <cols>
    <col min="1" max="1" width="2.6640625" customWidth="1"/>
    <col min="2" max="2" width="20.1640625" customWidth="1"/>
    <col min="3" max="16" width="20.6640625" customWidth="1"/>
    <col min="17" max="17" width="5.5" customWidth="1"/>
  </cols>
  <sheetData>
    <row r="1" spans="2:16" ht="46.5" customHeight="1">
      <c r="B1" s="10" t="s">
        <v>63</v>
      </c>
      <c r="C1" s="2"/>
    </row>
    <row r="2" spans="2:16" ht="23.25" customHeight="1" thickBot="1"/>
    <row r="3" spans="2:16" ht="20" thickTop="1" thickBot="1">
      <c r="B3" s="4"/>
      <c r="C3" s="7"/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6" t="s">
        <v>13</v>
      </c>
      <c r="P3" s="3" t="s">
        <v>14</v>
      </c>
    </row>
    <row r="4" spans="2:16" ht="21" thickTop="1">
      <c r="B4" s="313" t="s">
        <v>15</v>
      </c>
      <c r="C4" s="24">
        <f>Setting!B5</f>
        <v>0</v>
      </c>
      <c r="D4" s="196">
        <f>Jan.!C9</f>
        <v>0</v>
      </c>
      <c r="E4" s="196">
        <f>Feb.!C9</f>
        <v>0</v>
      </c>
      <c r="F4" s="196">
        <f>Mar.!C9</f>
        <v>0</v>
      </c>
      <c r="G4" s="196">
        <f>Apr.!C9</f>
        <v>0</v>
      </c>
      <c r="H4" s="196">
        <f>May!C9</f>
        <v>0</v>
      </c>
      <c r="I4" s="196">
        <f>June!C9</f>
        <v>0</v>
      </c>
      <c r="J4" s="196">
        <f>July!C9</f>
        <v>0</v>
      </c>
      <c r="K4" s="196">
        <f>Aug.!C9</f>
        <v>0</v>
      </c>
      <c r="L4" s="196">
        <f>Sep.!C9</f>
        <v>0</v>
      </c>
      <c r="M4" s="196">
        <f>Oct.!C9</f>
        <v>0</v>
      </c>
      <c r="N4" s="196">
        <f>Nov.!C9</f>
        <v>0</v>
      </c>
      <c r="O4" s="197">
        <f>Dec.!C9</f>
        <v>0</v>
      </c>
      <c r="P4" s="198">
        <f>SUM(D4:O4)</f>
        <v>0</v>
      </c>
    </row>
    <row r="5" spans="2:16" ht="20">
      <c r="B5" s="314"/>
      <c r="C5" s="25">
        <f>Setting!B6</f>
        <v>0</v>
      </c>
      <c r="D5" s="199">
        <f>Jan.!C10</f>
        <v>0</v>
      </c>
      <c r="E5" s="199">
        <f>Feb.!C10</f>
        <v>0</v>
      </c>
      <c r="F5" s="199">
        <f>Mar.!C10</f>
        <v>0</v>
      </c>
      <c r="G5" s="199">
        <f>Apr.!C10</f>
        <v>0</v>
      </c>
      <c r="H5" s="199">
        <f>May!C10</f>
        <v>0</v>
      </c>
      <c r="I5" s="199">
        <f>June!C10</f>
        <v>0</v>
      </c>
      <c r="J5" s="199">
        <f>July!C10</f>
        <v>0</v>
      </c>
      <c r="K5" s="199">
        <f>Aug.!C10</f>
        <v>0</v>
      </c>
      <c r="L5" s="199">
        <f>Sep.!C10</f>
        <v>0</v>
      </c>
      <c r="M5" s="199">
        <f>Oct.!C10</f>
        <v>0</v>
      </c>
      <c r="N5" s="199">
        <f>Nov.!C10</f>
        <v>0</v>
      </c>
      <c r="O5" s="200">
        <f>Dec.!C10</f>
        <v>0</v>
      </c>
      <c r="P5" s="201">
        <f t="shared" ref="P5:P13" si="0">SUM(D5:O5)</f>
        <v>0</v>
      </c>
    </row>
    <row r="6" spans="2:16" ht="20">
      <c r="B6" s="314"/>
      <c r="C6" s="26">
        <f>Setting!B7</f>
        <v>0</v>
      </c>
      <c r="D6" s="202">
        <f>Jan.!C11</f>
        <v>0</v>
      </c>
      <c r="E6" s="202">
        <f>Feb.!C11</f>
        <v>0</v>
      </c>
      <c r="F6" s="202">
        <f>Mar.!C11</f>
        <v>0</v>
      </c>
      <c r="G6" s="202">
        <f>Apr.!C11</f>
        <v>0</v>
      </c>
      <c r="H6" s="202">
        <f>May!C11</f>
        <v>0</v>
      </c>
      <c r="I6" s="202">
        <f>June!C11</f>
        <v>0</v>
      </c>
      <c r="J6" s="202">
        <f>July!C11</f>
        <v>0</v>
      </c>
      <c r="K6" s="202">
        <f>Aug.!C11</f>
        <v>0</v>
      </c>
      <c r="L6" s="202">
        <f>Sep.!C11</f>
        <v>0</v>
      </c>
      <c r="M6" s="202">
        <f>Oct.!C11</f>
        <v>0</v>
      </c>
      <c r="N6" s="202">
        <f>Nov.!C11</f>
        <v>0</v>
      </c>
      <c r="O6" s="203">
        <f>Dec.!C11</f>
        <v>0</v>
      </c>
      <c r="P6" s="204">
        <f t="shared" si="0"/>
        <v>0</v>
      </c>
    </row>
    <row r="7" spans="2:16" ht="20">
      <c r="B7" s="314"/>
      <c r="C7" s="25">
        <f>Setting!B8</f>
        <v>0</v>
      </c>
      <c r="D7" s="205">
        <f>Jan.!C12</f>
        <v>0</v>
      </c>
      <c r="E7" s="205">
        <f>Feb.!C12</f>
        <v>0</v>
      </c>
      <c r="F7" s="205">
        <f>Mar.!C12</f>
        <v>0</v>
      </c>
      <c r="G7" s="205">
        <f>Apr.!C12</f>
        <v>0</v>
      </c>
      <c r="H7" s="205">
        <f>May!C12</f>
        <v>0</v>
      </c>
      <c r="I7" s="205">
        <f>June!C12</f>
        <v>0</v>
      </c>
      <c r="J7" s="205">
        <f>July!C12</f>
        <v>0</v>
      </c>
      <c r="K7" s="205">
        <f>Aug.!C12</f>
        <v>0</v>
      </c>
      <c r="L7" s="205">
        <f>Sep.!C12</f>
        <v>0</v>
      </c>
      <c r="M7" s="205">
        <f>Oct.!C12</f>
        <v>0</v>
      </c>
      <c r="N7" s="205">
        <f>Nov.!C12</f>
        <v>0</v>
      </c>
      <c r="O7" s="206">
        <f>Dec.!C12</f>
        <v>0</v>
      </c>
      <c r="P7" s="207">
        <f t="shared" si="0"/>
        <v>0</v>
      </c>
    </row>
    <row r="8" spans="2:16" ht="20">
      <c r="B8" s="314"/>
      <c r="C8" s="26">
        <f>Setting!B9</f>
        <v>0</v>
      </c>
      <c r="D8" s="202">
        <f>Jan.!C13</f>
        <v>0</v>
      </c>
      <c r="E8" s="202">
        <f>Feb.!C13</f>
        <v>0</v>
      </c>
      <c r="F8" s="202">
        <f>Mar.!C13</f>
        <v>0</v>
      </c>
      <c r="G8" s="202">
        <f>Apr.!C13</f>
        <v>0</v>
      </c>
      <c r="H8" s="202">
        <f>May!C13</f>
        <v>0</v>
      </c>
      <c r="I8" s="202">
        <f>June!C13</f>
        <v>0</v>
      </c>
      <c r="J8" s="202">
        <f>July!C13</f>
        <v>0</v>
      </c>
      <c r="K8" s="202">
        <f>Aug.!C13</f>
        <v>0</v>
      </c>
      <c r="L8" s="202">
        <f>Sep.!C13</f>
        <v>0</v>
      </c>
      <c r="M8" s="202">
        <f>Oct.!C13</f>
        <v>0</v>
      </c>
      <c r="N8" s="202">
        <f>Nov.!C13</f>
        <v>0</v>
      </c>
      <c r="O8" s="203">
        <f>Dec.!C13</f>
        <v>0</v>
      </c>
      <c r="P8" s="204">
        <f t="shared" si="0"/>
        <v>0</v>
      </c>
    </row>
    <row r="9" spans="2:16" ht="20">
      <c r="B9" s="314"/>
      <c r="C9" s="25">
        <f>Setting!B10</f>
        <v>0</v>
      </c>
      <c r="D9" s="205">
        <f>Jan.!C14</f>
        <v>0</v>
      </c>
      <c r="E9" s="205">
        <f>Feb.!C14</f>
        <v>0</v>
      </c>
      <c r="F9" s="205">
        <f>Mar.!C14</f>
        <v>0</v>
      </c>
      <c r="G9" s="205">
        <f>Apr.!C14</f>
        <v>0</v>
      </c>
      <c r="H9" s="205">
        <f>May!C14</f>
        <v>0</v>
      </c>
      <c r="I9" s="205">
        <f>June!C14</f>
        <v>0</v>
      </c>
      <c r="J9" s="205">
        <f>July!C14</f>
        <v>0</v>
      </c>
      <c r="K9" s="205">
        <f>Aug.!C14</f>
        <v>0</v>
      </c>
      <c r="L9" s="205">
        <f>Sep.!C14</f>
        <v>0</v>
      </c>
      <c r="M9" s="205">
        <f>Oct.!C14</f>
        <v>0</v>
      </c>
      <c r="N9" s="205">
        <f>Nov.!C14</f>
        <v>0</v>
      </c>
      <c r="O9" s="206">
        <f>Dec.!C14</f>
        <v>0</v>
      </c>
      <c r="P9" s="208">
        <f t="shared" si="0"/>
        <v>0</v>
      </c>
    </row>
    <row r="10" spans="2:16" ht="20">
      <c r="B10" s="314"/>
      <c r="C10" s="26">
        <f>Setting!B11</f>
        <v>0</v>
      </c>
      <c r="D10" s="202">
        <f>Jan.!C15</f>
        <v>0</v>
      </c>
      <c r="E10" s="202">
        <f>Feb.!C15</f>
        <v>0</v>
      </c>
      <c r="F10" s="202">
        <f>Mar.!C15</f>
        <v>0</v>
      </c>
      <c r="G10" s="202">
        <f>Apr.!C15</f>
        <v>0</v>
      </c>
      <c r="H10" s="202">
        <f>May!C15</f>
        <v>0</v>
      </c>
      <c r="I10" s="202">
        <f>June!C15</f>
        <v>0</v>
      </c>
      <c r="J10" s="202">
        <f>July!C15</f>
        <v>0</v>
      </c>
      <c r="K10" s="202">
        <f>Aug.!C15</f>
        <v>0</v>
      </c>
      <c r="L10" s="202">
        <f>Sep.!C15</f>
        <v>0</v>
      </c>
      <c r="M10" s="202">
        <f>Oct.!C15</f>
        <v>0</v>
      </c>
      <c r="N10" s="202">
        <f>Nov.!C15</f>
        <v>0</v>
      </c>
      <c r="O10" s="203">
        <f>Dec.!C15</f>
        <v>0</v>
      </c>
      <c r="P10" s="204">
        <f t="shared" si="0"/>
        <v>0</v>
      </c>
    </row>
    <row r="11" spans="2:16" ht="20">
      <c r="B11" s="314"/>
      <c r="C11" s="25">
        <f>Setting!B12</f>
        <v>0</v>
      </c>
      <c r="D11" s="205">
        <f>Jan.!C16</f>
        <v>0</v>
      </c>
      <c r="E11" s="205">
        <f>Feb.!C16</f>
        <v>0</v>
      </c>
      <c r="F11" s="205">
        <f>Mar.!C16</f>
        <v>0</v>
      </c>
      <c r="G11" s="205">
        <f>Apr.!C16</f>
        <v>0</v>
      </c>
      <c r="H11" s="205">
        <f>May!C16</f>
        <v>0</v>
      </c>
      <c r="I11" s="205">
        <f>June!C16</f>
        <v>0</v>
      </c>
      <c r="J11" s="205">
        <f>July!C16</f>
        <v>0</v>
      </c>
      <c r="K11" s="205">
        <f>Aug.!C16</f>
        <v>0</v>
      </c>
      <c r="L11" s="205">
        <f>Sep.!C16</f>
        <v>0</v>
      </c>
      <c r="M11" s="205">
        <f>Oct.!C16</f>
        <v>0</v>
      </c>
      <c r="N11" s="205">
        <f>Nov.!C16</f>
        <v>0</v>
      </c>
      <c r="O11" s="206">
        <f>Dec.!C16</f>
        <v>0</v>
      </c>
      <c r="P11" s="207">
        <f t="shared" si="0"/>
        <v>0</v>
      </c>
    </row>
    <row r="12" spans="2:16" ht="20">
      <c r="B12" s="314"/>
      <c r="C12" s="26">
        <f>Setting!B13</f>
        <v>0</v>
      </c>
      <c r="D12" s="202">
        <f>Jan.!C17</f>
        <v>0</v>
      </c>
      <c r="E12" s="202">
        <f>Feb.!C17</f>
        <v>0</v>
      </c>
      <c r="F12" s="202">
        <f>Mar.!C17</f>
        <v>0</v>
      </c>
      <c r="G12" s="202">
        <f>Apr.!C17</f>
        <v>0</v>
      </c>
      <c r="H12" s="202">
        <f>May!C17</f>
        <v>0</v>
      </c>
      <c r="I12" s="202">
        <f>June!C17</f>
        <v>0</v>
      </c>
      <c r="J12" s="202">
        <f>July!C17</f>
        <v>0</v>
      </c>
      <c r="K12" s="202">
        <f>Aug.!C17</f>
        <v>0</v>
      </c>
      <c r="L12" s="202">
        <f>Sep.!C17</f>
        <v>0</v>
      </c>
      <c r="M12" s="202">
        <f>Oct.!C17</f>
        <v>0</v>
      </c>
      <c r="N12" s="202">
        <f>Nov.!C17</f>
        <v>0</v>
      </c>
      <c r="O12" s="203">
        <f>Dec.!C17</f>
        <v>0</v>
      </c>
      <c r="P12" s="204">
        <f t="shared" si="0"/>
        <v>0</v>
      </c>
    </row>
    <row r="13" spans="2:16" ht="21" thickBot="1">
      <c r="B13" s="314"/>
      <c r="C13" s="25">
        <f>Setting!B14</f>
        <v>0</v>
      </c>
      <c r="D13" s="205">
        <f>Jan.!C18</f>
        <v>0</v>
      </c>
      <c r="E13" s="205">
        <f>Feb.!C18</f>
        <v>0</v>
      </c>
      <c r="F13" s="205">
        <f>Mar.!C18</f>
        <v>0</v>
      </c>
      <c r="G13" s="205">
        <f>Apr.!C18</f>
        <v>0</v>
      </c>
      <c r="H13" s="205">
        <f>May!C18</f>
        <v>0</v>
      </c>
      <c r="I13" s="205">
        <f>June!C18</f>
        <v>0</v>
      </c>
      <c r="J13" s="205">
        <f>July!C18</f>
        <v>0</v>
      </c>
      <c r="K13" s="205">
        <f>Aug.!C18</f>
        <v>0</v>
      </c>
      <c r="L13" s="205">
        <f>Sep.!C18</f>
        <v>0</v>
      </c>
      <c r="M13" s="205">
        <f>Oct.!C18</f>
        <v>0</v>
      </c>
      <c r="N13" s="205">
        <f>Nov.!C18</f>
        <v>0</v>
      </c>
      <c r="O13" s="206">
        <f>Dec.!C18</f>
        <v>0</v>
      </c>
      <c r="P13" s="207">
        <f t="shared" si="0"/>
        <v>0</v>
      </c>
    </row>
    <row r="14" spans="2:16" ht="22" thickTop="1" thickBot="1">
      <c r="B14" s="315"/>
      <c r="C14" s="27" t="s">
        <v>15</v>
      </c>
      <c r="D14" s="209">
        <f>Jan.!C19</f>
        <v>0</v>
      </c>
      <c r="E14" s="209">
        <f>Feb.!C19</f>
        <v>0</v>
      </c>
      <c r="F14" s="209">
        <f>Mar.!C19</f>
        <v>0</v>
      </c>
      <c r="G14" s="209">
        <f>Apr.!C19</f>
        <v>0</v>
      </c>
      <c r="H14" s="209">
        <f>May!C19</f>
        <v>0</v>
      </c>
      <c r="I14" s="209">
        <f>June!C19</f>
        <v>0</v>
      </c>
      <c r="J14" s="209">
        <f>July!C19</f>
        <v>0</v>
      </c>
      <c r="K14" s="209">
        <f>Aug.!C19</f>
        <v>0</v>
      </c>
      <c r="L14" s="209">
        <f>Sep.!C19</f>
        <v>0</v>
      </c>
      <c r="M14" s="209">
        <f>Oct.!C19</f>
        <v>0</v>
      </c>
      <c r="N14" s="209">
        <f>Nov.!C19</f>
        <v>0</v>
      </c>
      <c r="O14" s="209">
        <f>Dec.!C19</f>
        <v>0</v>
      </c>
      <c r="P14" s="210">
        <f>SUM(P4:P13)</f>
        <v>0</v>
      </c>
    </row>
    <row r="15" spans="2:16" ht="21" thickTop="1">
      <c r="B15" s="316" t="s">
        <v>16</v>
      </c>
      <c r="C15" s="24">
        <f>Setting!D5</f>
        <v>0</v>
      </c>
      <c r="D15" s="196">
        <f>Jan.!E9</f>
        <v>0</v>
      </c>
      <c r="E15" s="196">
        <f>Feb.!E9</f>
        <v>0</v>
      </c>
      <c r="F15" s="196">
        <f>Mar.!E9</f>
        <v>0</v>
      </c>
      <c r="G15" s="196">
        <f>Apr.!E9</f>
        <v>0</v>
      </c>
      <c r="H15" s="196">
        <f>May!E9</f>
        <v>0</v>
      </c>
      <c r="I15" s="196">
        <f>June!E9</f>
        <v>0</v>
      </c>
      <c r="J15" s="196">
        <f>July!E9</f>
        <v>0</v>
      </c>
      <c r="K15" s="196">
        <f>Aug.!E9</f>
        <v>0</v>
      </c>
      <c r="L15" s="196">
        <f>Sep.!E9</f>
        <v>0</v>
      </c>
      <c r="M15" s="196">
        <f>Oct.!E9</f>
        <v>0</v>
      </c>
      <c r="N15" s="196">
        <f>Nov.!E9</f>
        <v>0</v>
      </c>
      <c r="O15" s="197">
        <f>Dec.!E9</f>
        <v>0</v>
      </c>
      <c r="P15" s="198">
        <f>SUM(D15:O15)</f>
        <v>0</v>
      </c>
    </row>
    <row r="16" spans="2:16" ht="20">
      <c r="B16" s="317"/>
      <c r="C16" s="28">
        <f>Setting!D6</f>
        <v>0</v>
      </c>
      <c r="D16" s="211">
        <f>Jan.!E10</f>
        <v>0</v>
      </c>
      <c r="E16" s="211">
        <f>Feb.!E10</f>
        <v>0</v>
      </c>
      <c r="F16" s="211">
        <f>Mar.!E10</f>
        <v>0</v>
      </c>
      <c r="G16" s="211">
        <f>Apr.!E10</f>
        <v>0</v>
      </c>
      <c r="H16" s="211">
        <f>May!E10</f>
        <v>0</v>
      </c>
      <c r="I16" s="211">
        <f>June!E10</f>
        <v>0</v>
      </c>
      <c r="J16" s="211">
        <f>July!E10</f>
        <v>0</v>
      </c>
      <c r="K16" s="211">
        <f>Aug.!E10</f>
        <v>0</v>
      </c>
      <c r="L16" s="211">
        <f>Sep.!E10</f>
        <v>0</v>
      </c>
      <c r="M16" s="211">
        <f>Oct.!E10</f>
        <v>0</v>
      </c>
      <c r="N16" s="211">
        <f>Nov.!E10</f>
        <v>0</v>
      </c>
      <c r="O16" s="212">
        <f>Dec.!E10</f>
        <v>0</v>
      </c>
      <c r="P16" s="213">
        <f t="shared" ref="P16:P24" si="1">SUM(D16:O16)</f>
        <v>0</v>
      </c>
    </row>
    <row r="17" spans="2:16" ht="20">
      <c r="B17" s="317"/>
      <c r="C17" s="29">
        <f>Setting!D7</f>
        <v>0</v>
      </c>
      <c r="D17" s="202">
        <f>Jan.!E11</f>
        <v>0</v>
      </c>
      <c r="E17" s="202">
        <f>Feb.!E11</f>
        <v>0</v>
      </c>
      <c r="F17" s="202">
        <f>Mar.!E11</f>
        <v>0</v>
      </c>
      <c r="G17" s="202">
        <f>Apr.!E11</f>
        <v>0</v>
      </c>
      <c r="H17" s="202">
        <f>May!E11</f>
        <v>0</v>
      </c>
      <c r="I17" s="202">
        <f>June!E11</f>
        <v>0</v>
      </c>
      <c r="J17" s="202">
        <f>July!E11</f>
        <v>0</v>
      </c>
      <c r="K17" s="202">
        <f>Aug.!E11</f>
        <v>0</v>
      </c>
      <c r="L17" s="202">
        <f>Sep.!E11</f>
        <v>0</v>
      </c>
      <c r="M17" s="202">
        <f>Oct.!E11</f>
        <v>0</v>
      </c>
      <c r="N17" s="202">
        <f>Nov.!E11</f>
        <v>0</v>
      </c>
      <c r="O17" s="203">
        <f>Dec.!E11</f>
        <v>0</v>
      </c>
      <c r="P17" s="204">
        <f t="shared" si="1"/>
        <v>0</v>
      </c>
    </row>
    <row r="18" spans="2:16" ht="20">
      <c r="B18" s="317"/>
      <c r="C18" s="28">
        <f>Setting!D8</f>
        <v>0</v>
      </c>
      <c r="D18" s="211">
        <f>Jan.!E12</f>
        <v>0</v>
      </c>
      <c r="E18" s="211">
        <f>Feb.!E12</f>
        <v>0</v>
      </c>
      <c r="F18" s="211">
        <f>Mar.!E12</f>
        <v>0</v>
      </c>
      <c r="G18" s="211">
        <f>Apr.!E12</f>
        <v>0</v>
      </c>
      <c r="H18" s="211">
        <f>May!E12</f>
        <v>0</v>
      </c>
      <c r="I18" s="211">
        <f>June!E12</f>
        <v>0</v>
      </c>
      <c r="J18" s="211">
        <f>July!E12</f>
        <v>0</v>
      </c>
      <c r="K18" s="211">
        <f>Aug.!E12</f>
        <v>0</v>
      </c>
      <c r="L18" s="211">
        <f>Sep.!E12</f>
        <v>0</v>
      </c>
      <c r="M18" s="211">
        <f>Oct.!E12</f>
        <v>0</v>
      </c>
      <c r="N18" s="211">
        <f>Nov.!E12</f>
        <v>0</v>
      </c>
      <c r="O18" s="212">
        <f>Dec.!E12</f>
        <v>0</v>
      </c>
      <c r="P18" s="213">
        <f t="shared" si="1"/>
        <v>0</v>
      </c>
    </row>
    <row r="19" spans="2:16" ht="20">
      <c r="B19" s="317"/>
      <c r="C19" s="29">
        <f>Setting!D9</f>
        <v>0</v>
      </c>
      <c r="D19" s="202">
        <f>Jan.!E13</f>
        <v>0</v>
      </c>
      <c r="E19" s="202">
        <f>Feb.!E13</f>
        <v>0</v>
      </c>
      <c r="F19" s="202">
        <f>Mar.!E13</f>
        <v>0</v>
      </c>
      <c r="G19" s="202">
        <f>Apr.!E13</f>
        <v>0</v>
      </c>
      <c r="H19" s="202">
        <f>May!E13</f>
        <v>0</v>
      </c>
      <c r="I19" s="202">
        <f>June!E13</f>
        <v>0</v>
      </c>
      <c r="J19" s="202">
        <f>July!E13</f>
        <v>0</v>
      </c>
      <c r="K19" s="202">
        <f>Aug.!E13</f>
        <v>0</v>
      </c>
      <c r="L19" s="202">
        <f>Sep.!E13</f>
        <v>0</v>
      </c>
      <c r="M19" s="202">
        <f>Oct.!E13</f>
        <v>0</v>
      </c>
      <c r="N19" s="202">
        <f>Nov.!E13</f>
        <v>0</v>
      </c>
      <c r="O19" s="203">
        <f>Dec.!E13</f>
        <v>0</v>
      </c>
      <c r="P19" s="204">
        <f t="shared" si="1"/>
        <v>0</v>
      </c>
    </row>
    <row r="20" spans="2:16" ht="20">
      <c r="B20" s="317"/>
      <c r="C20" s="28">
        <f>Setting!D10</f>
        <v>0</v>
      </c>
      <c r="D20" s="211">
        <f>Jan.!E14</f>
        <v>0</v>
      </c>
      <c r="E20" s="211">
        <f>Feb.!E14</f>
        <v>0</v>
      </c>
      <c r="F20" s="211">
        <f>Mar.!E14</f>
        <v>0</v>
      </c>
      <c r="G20" s="211">
        <f>Apr.!E14</f>
        <v>0</v>
      </c>
      <c r="H20" s="211">
        <f>May!E14</f>
        <v>0</v>
      </c>
      <c r="I20" s="211">
        <f>June!E14</f>
        <v>0</v>
      </c>
      <c r="J20" s="211">
        <f>July!E14</f>
        <v>0</v>
      </c>
      <c r="K20" s="211">
        <f>Aug.!E14</f>
        <v>0</v>
      </c>
      <c r="L20" s="211">
        <f>Sep.!E14</f>
        <v>0</v>
      </c>
      <c r="M20" s="211">
        <f>Oct.!E14</f>
        <v>0</v>
      </c>
      <c r="N20" s="211">
        <f>Nov.!E14</f>
        <v>0</v>
      </c>
      <c r="O20" s="212">
        <f>Dec.!E14</f>
        <v>0</v>
      </c>
      <c r="P20" s="214">
        <f t="shared" si="1"/>
        <v>0</v>
      </c>
    </row>
    <row r="21" spans="2:16" ht="20">
      <c r="B21" s="317"/>
      <c r="C21" s="29">
        <f>Setting!D11</f>
        <v>0</v>
      </c>
      <c r="D21" s="202">
        <f>Jan.!E15</f>
        <v>0</v>
      </c>
      <c r="E21" s="202">
        <f>Feb.!E15</f>
        <v>0</v>
      </c>
      <c r="F21" s="202">
        <f>Mar.!E15</f>
        <v>0</v>
      </c>
      <c r="G21" s="202">
        <f>Apr.!E15</f>
        <v>0</v>
      </c>
      <c r="H21" s="202">
        <f>May!E15</f>
        <v>0</v>
      </c>
      <c r="I21" s="202">
        <f>June!E15</f>
        <v>0</v>
      </c>
      <c r="J21" s="202">
        <f>July!E15</f>
        <v>0</v>
      </c>
      <c r="K21" s="202">
        <f>Aug.!E15</f>
        <v>0</v>
      </c>
      <c r="L21" s="202">
        <f>Sep.!E15</f>
        <v>0</v>
      </c>
      <c r="M21" s="202">
        <f>Oct.!E15</f>
        <v>0</v>
      </c>
      <c r="N21" s="202">
        <f>Nov.!E15</f>
        <v>0</v>
      </c>
      <c r="O21" s="203">
        <f>Dec.!E15</f>
        <v>0</v>
      </c>
      <c r="P21" s="204">
        <f>SUM(D21:O21)</f>
        <v>0</v>
      </c>
    </row>
    <row r="22" spans="2:16" ht="20">
      <c r="B22" s="317"/>
      <c r="C22" s="28">
        <f>Setting!D12</f>
        <v>0</v>
      </c>
      <c r="D22" s="211">
        <f>Jan.!E16</f>
        <v>0</v>
      </c>
      <c r="E22" s="211">
        <f>Feb.!E16</f>
        <v>0</v>
      </c>
      <c r="F22" s="211">
        <f>Mar.!E16</f>
        <v>0</v>
      </c>
      <c r="G22" s="211">
        <f>Apr.!E16</f>
        <v>0</v>
      </c>
      <c r="H22" s="211">
        <f>May!E16</f>
        <v>0</v>
      </c>
      <c r="I22" s="211">
        <f>June!E16</f>
        <v>0</v>
      </c>
      <c r="J22" s="211">
        <f>July!E16</f>
        <v>0</v>
      </c>
      <c r="K22" s="211">
        <f>Aug.!E16</f>
        <v>0</v>
      </c>
      <c r="L22" s="211">
        <f>Sep.!E16</f>
        <v>0</v>
      </c>
      <c r="M22" s="211">
        <f>Oct.!E16</f>
        <v>0</v>
      </c>
      <c r="N22" s="211">
        <f>Nov.!E16</f>
        <v>0</v>
      </c>
      <c r="O22" s="212">
        <f>Dec.!E16</f>
        <v>0</v>
      </c>
      <c r="P22" s="213">
        <f t="shared" si="1"/>
        <v>0</v>
      </c>
    </row>
    <row r="23" spans="2:16" ht="20">
      <c r="B23" s="317"/>
      <c r="C23" s="29">
        <f>Setting!D13</f>
        <v>0</v>
      </c>
      <c r="D23" s="202">
        <f>Jan.!E17</f>
        <v>0</v>
      </c>
      <c r="E23" s="202">
        <f>Feb.!E17</f>
        <v>0</v>
      </c>
      <c r="F23" s="202">
        <f>Mar.!E17</f>
        <v>0</v>
      </c>
      <c r="G23" s="202">
        <f>Apr.!E17</f>
        <v>0</v>
      </c>
      <c r="H23" s="202">
        <f>May!E17</f>
        <v>0</v>
      </c>
      <c r="I23" s="202">
        <f>June!E17</f>
        <v>0</v>
      </c>
      <c r="J23" s="202">
        <f>July!E17</f>
        <v>0</v>
      </c>
      <c r="K23" s="202">
        <f>Aug.!E17</f>
        <v>0</v>
      </c>
      <c r="L23" s="202">
        <f>Sep.!E17</f>
        <v>0</v>
      </c>
      <c r="M23" s="202">
        <f>Oct.!E17</f>
        <v>0</v>
      </c>
      <c r="N23" s="202">
        <f>Nov.!E17</f>
        <v>0</v>
      </c>
      <c r="O23" s="203">
        <f>Dec.!E17</f>
        <v>0</v>
      </c>
      <c r="P23" s="204">
        <f t="shared" si="1"/>
        <v>0</v>
      </c>
    </row>
    <row r="24" spans="2:16" ht="21" thickBot="1">
      <c r="B24" s="317"/>
      <c r="C24" s="28">
        <f>Setting!D14</f>
        <v>0</v>
      </c>
      <c r="D24" s="211">
        <f>Jan.!E18</f>
        <v>0</v>
      </c>
      <c r="E24" s="211">
        <f>Feb.!E18</f>
        <v>0</v>
      </c>
      <c r="F24" s="211">
        <f>Mar.!E18</f>
        <v>0</v>
      </c>
      <c r="G24" s="211">
        <f>Apr.!E18</f>
        <v>0</v>
      </c>
      <c r="H24" s="211">
        <f>May!E18</f>
        <v>0</v>
      </c>
      <c r="I24" s="211">
        <f>June!E18</f>
        <v>0</v>
      </c>
      <c r="J24" s="211">
        <f>July!E18</f>
        <v>0</v>
      </c>
      <c r="K24" s="211">
        <f>Aug.!E18</f>
        <v>0</v>
      </c>
      <c r="L24" s="211">
        <f>Sep.!E18</f>
        <v>0</v>
      </c>
      <c r="M24" s="211">
        <f>Oct.!E18</f>
        <v>0</v>
      </c>
      <c r="N24" s="211">
        <f>Nov.!E18</f>
        <v>0</v>
      </c>
      <c r="O24" s="212">
        <f>Dec.!E18</f>
        <v>0</v>
      </c>
      <c r="P24" s="213">
        <f t="shared" si="1"/>
        <v>0</v>
      </c>
    </row>
    <row r="25" spans="2:16" ht="22" thickTop="1" thickBot="1">
      <c r="B25" s="318"/>
      <c r="C25" s="30" t="s">
        <v>16</v>
      </c>
      <c r="D25" s="215">
        <f>Jan.!E19</f>
        <v>0</v>
      </c>
      <c r="E25" s="215">
        <f>Feb.!E19</f>
        <v>0</v>
      </c>
      <c r="F25" s="215">
        <f>Mar.!E19</f>
        <v>0</v>
      </c>
      <c r="G25" s="215">
        <f>Apr.!E19</f>
        <v>0</v>
      </c>
      <c r="H25" s="215">
        <f>May!E19</f>
        <v>0</v>
      </c>
      <c r="I25" s="215">
        <f>June!E19</f>
        <v>0</v>
      </c>
      <c r="J25" s="215">
        <f>July!E19</f>
        <v>0</v>
      </c>
      <c r="K25" s="215">
        <f>Aug.!E19</f>
        <v>0</v>
      </c>
      <c r="L25" s="215">
        <f>Sep.!E19</f>
        <v>0</v>
      </c>
      <c r="M25" s="215">
        <f>Oct.!E19</f>
        <v>0</v>
      </c>
      <c r="N25" s="215">
        <f>Nov.!E19</f>
        <v>0</v>
      </c>
      <c r="O25" s="215">
        <f>Dec.!E19</f>
        <v>0</v>
      </c>
      <c r="P25" s="216">
        <f>SUM(P15:P24)</f>
        <v>0</v>
      </c>
    </row>
    <row r="26" spans="2:16" ht="21" thickTop="1">
      <c r="B26" s="319" t="s">
        <v>17</v>
      </c>
      <c r="C26" s="31">
        <f>Setting!F5</f>
        <v>0</v>
      </c>
      <c r="D26" s="217">
        <f>Jan.!G9</f>
        <v>0</v>
      </c>
      <c r="E26" s="217">
        <f>Feb.!G9</f>
        <v>0</v>
      </c>
      <c r="F26" s="217">
        <f>Mar.!G9</f>
        <v>0</v>
      </c>
      <c r="G26" s="217">
        <f>Apr.!G9</f>
        <v>0</v>
      </c>
      <c r="H26" s="217">
        <f>May!G9</f>
        <v>0</v>
      </c>
      <c r="I26" s="217">
        <f>June!G9</f>
        <v>0</v>
      </c>
      <c r="J26" s="217">
        <f>July!G9</f>
        <v>0</v>
      </c>
      <c r="K26" s="217">
        <f>Aug.!G9</f>
        <v>0</v>
      </c>
      <c r="L26" s="217">
        <f>Sep.!G9</f>
        <v>0</v>
      </c>
      <c r="M26" s="217">
        <f>Oct.!G9</f>
        <v>0</v>
      </c>
      <c r="N26" s="217">
        <f>Nov.!G9</f>
        <v>0</v>
      </c>
      <c r="O26" s="218">
        <f>Dec.!G9</f>
        <v>0</v>
      </c>
      <c r="P26" s="219">
        <f>SUM(D26:O26)</f>
        <v>0</v>
      </c>
    </row>
    <row r="27" spans="2:16" ht="20">
      <c r="B27" s="320"/>
      <c r="C27" s="32">
        <f>Setting!F6</f>
        <v>0</v>
      </c>
      <c r="D27" s="199">
        <f>Jan.!G10</f>
        <v>0</v>
      </c>
      <c r="E27" s="199">
        <f>Feb.!G10</f>
        <v>0</v>
      </c>
      <c r="F27" s="199">
        <f>Mar.!G10</f>
        <v>0</v>
      </c>
      <c r="G27" s="199">
        <f>Apr.!G10</f>
        <v>0</v>
      </c>
      <c r="H27" s="199">
        <f>May!G10</f>
        <v>0</v>
      </c>
      <c r="I27" s="199">
        <f>June!G10</f>
        <v>0</v>
      </c>
      <c r="J27" s="199">
        <f>July!G10</f>
        <v>0</v>
      </c>
      <c r="K27" s="199">
        <f>Aug.!G10</f>
        <v>0</v>
      </c>
      <c r="L27" s="199">
        <f>Sep.!G10</f>
        <v>0</v>
      </c>
      <c r="M27" s="199">
        <f>Oct.!G10</f>
        <v>0</v>
      </c>
      <c r="N27" s="199">
        <f>Nov.!G10</f>
        <v>0</v>
      </c>
      <c r="O27" s="200">
        <f>Dec.!G10</f>
        <v>0</v>
      </c>
      <c r="P27" s="201">
        <f t="shared" ref="P27:P35" si="2">SUM(D27:O27)</f>
        <v>0</v>
      </c>
    </row>
    <row r="28" spans="2:16" ht="20">
      <c r="B28" s="320"/>
      <c r="C28" s="33">
        <f>Setting!F7</f>
        <v>0</v>
      </c>
      <c r="D28" s="202">
        <f>Jan.!G11</f>
        <v>0</v>
      </c>
      <c r="E28" s="202">
        <f>Feb.!G11</f>
        <v>0</v>
      </c>
      <c r="F28" s="202">
        <f>Mar.!G11</f>
        <v>0</v>
      </c>
      <c r="G28" s="202">
        <f>Apr.!G11</f>
        <v>0</v>
      </c>
      <c r="H28" s="202">
        <f>May!G11</f>
        <v>0</v>
      </c>
      <c r="I28" s="202">
        <f>June!G11</f>
        <v>0</v>
      </c>
      <c r="J28" s="202">
        <f>July!G11</f>
        <v>0</v>
      </c>
      <c r="K28" s="202">
        <f>Aug.!G11</f>
        <v>0</v>
      </c>
      <c r="L28" s="202">
        <f>Sep.!G11</f>
        <v>0</v>
      </c>
      <c r="M28" s="202">
        <f>Oct.!G11</f>
        <v>0</v>
      </c>
      <c r="N28" s="202">
        <f>Nov.!G11</f>
        <v>0</v>
      </c>
      <c r="O28" s="203">
        <f>Dec.!G11</f>
        <v>0</v>
      </c>
      <c r="P28" s="204">
        <f t="shared" si="2"/>
        <v>0</v>
      </c>
    </row>
    <row r="29" spans="2:16" ht="20">
      <c r="B29" s="320"/>
      <c r="C29" s="34">
        <f>Setting!F8</f>
        <v>0</v>
      </c>
      <c r="D29" s="205">
        <f>Jan.!G12</f>
        <v>0</v>
      </c>
      <c r="E29" s="205">
        <f>Feb.!G12</f>
        <v>0</v>
      </c>
      <c r="F29" s="205">
        <f>Mar.!G12</f>
        <v>0</v>
      </c>
      <c r="G29" s="205">
        <f>Apr.!G12</f>
        <v>0</v>
      </c>
      <c r="H29" s="205">
        <f>May!G12</f>
        <v>0</v>
      </c>
      <c r="I29" s="205">
        <f>June!G12</f>
        <v>0</v>
      </c>
      <c r="J29" s="205">
        <f>July!G12</f>
        <v>0</v>
      </c>
      <c r="K29" s="205">
        <f>Aug.!G12</f>
        <v>0</v>
      </c>
      <c r="L29" s="205">
        <f>Sep.!G12</f>
        <v>0</v>
      </c>
      <c r="M29" s="205">
        <f>Oct.!G12</f>
        <v>0</v>
      </c>
      <c r="N29" s="205">
        <f>Nov.!G12</f>
        <v>0</v>
      </c>
      <c r="O29" s="206">
        <f>Dec.!G12</f>
        <v>0</v>
      </c>
      <c r="P29" s="208">
        <f t="shared" si="2"/>
        <v>0</v>
      </c>
    </row>
    <row r="30" spans="2:16" ht="20">
      <c r="B30" s="320"/>
      <c r="C30" s="33">
        <f>Setting!F9</f>
        <v>0</v>
      </c>
      <c r="D30" s="202">
        <f>Jan.!G13</f>
        <v>0</v>
      </c>
      <c r="E30" s="202">
        <f>Feb.!G13</f>
        <v>0</v>
      </c>
      <c r="F30" s="202">
        <f>Mar.!G13</f>
        <v>0</v>
      </c>
      <c r="G30" s="202">
        <f>Apr.!G13</f>
        <v>0</v>
      </c>
      <c r="H30" s="202">
        <f>May!G13</f>
        <v>0</v>
      </c>
      <c r="I30" s="202">
        <f>June!G13</f>
        <v>0</v>
      </c>
      <c r="J30" s="202">
        <f>July!G13</f>
        <v>0</v>
      </c>
      <c r="K30" s="202">
        <f>Aug.!G13</f>
        <v>0</v>
      </c>
      <c r="L30" s="202">
        <f>Sep.!G13</f>
        <v>0</v>
      </c>
      <c r="M30" s="202">
        <f>Oct.!G13</f>
        <v>0</v>
      </c>
      <c r="N30" s="202">
        <f>Nov.!G13</f>
        <v>0</v>
      </c>
      <c r="O30" s="203">
        <f>Dec.!G13</f>
        <v>0</v>
      </c>
      <c r="P30" s="204">
        <f t="shared" si="2"/>
        <v>0</v>
      </c>
    </row>
    <row r="31" spans="2:16" ht="20">
      <c r="B31" s="320"/>
      <c r="C31" s="34">
        <f>Setting!F10</f>
        <v>0</v>
      </c>
      <c r="D31" s="205">
        <f>Jan.!G14</f>
        <v>0</v>
      </c>
      <c r="E31" s="205">
        <f>Feb.!G14</f>
        <v>0</v>
      </c>
      <c r="F31" s="205">
        <f>Mar.!G14</f>
        <v>0</v>
      </c>
      <c r="G31" s="205">
        <f>Apr.!G14</f>
        <v>0</v>
      </c>
      <c r="H31" s="205">
        <f>May!G14</f>
        <v>0</v>
      </c>
      <c r="I31" s="205">
        <f>June!G14</f>
        <v>0</v>
      </c>
      <c r="J31" s="205">
        <f>July!G14</f>
        <v>0</v>
      </c>
      <c r="K31" s="205">
        <f>Aug.!G14</f>
        <v>0</v>
      </c>
      <c r="L31" s="205">
        <f>Sep.!G14</f>
        <v>0</v>
      </c>
      <c r="M31" s="205">
        <f>Oct.!G14</f>
        <v>0</v>
      </c>
      <c r="N31" s="205">
        <f>Nov.!G14</f>
        <v>0</v>
      </c>
      <c r="O31" s="206">
        <f>Dec.!G14</f>
        <v>0</v>
      </c>
      <c r="P31" s="207">
        <f t="shared" si="2"/>
        <v>0</v>
      </c>
    </row>
    <row r="32" spans="2:16" ht="20">
      <c r="B32" s="320"/>
      <c r="C32" s="33">
        <f>Setting!F11</f>
        <v>0</v>
      </c>
      <c r="D32" s="202">
        <f>Jan.!G15</f>
        <v>0</v>
      </c>
      <c r="E32" s="202">
        <f>Feb.!G15</f>
        <v>0</v>
      </c>
      <c r="F32" s="202">
        <f>Mar.!G15</f>
        <v>0</v>
      </c>
      <c r="G32" s="202">
        <f>Apr.!G15</f>
        <v>0</v>
      </c>
      <c r="H32" s="202">
        <f>May!G15</f>
        <v>0</v>
      </c>
      <c r="I32" s="202">
        <f>June!G15</f>
        <v>0</v>
      </c>
      <c r="J32" s="202">
        <f>July!G15</f>
        <v>0</v>
      </c>
      <c r="K32" s="202">
        <f>Aug.!G15</f>
        <v>0</v>
      </c>
      <c r="L32" s="202">
        <f>Sep.!G15</f>
        <v>0</v>
      </c>
      <c r="M32" s="202">
        <f>Oct.!G15</f>
        <v>0</v>
      </c>
      <c r="N32" s="202">
        <f>Nov.!G15</f>
        <v>0</v>
      </c>
      <c r="O32" s="203">
        <f>Dec.!G15</f>
        <v>0</v>
      </c>
      <c r="P32" s="204">
        <f t="shared" si="2"/>
        <v>0</v>
      </c>
    </row>
    <row r="33" spans="2:16" ht="20">
      <c r="B33" s="320"/>
      <c r="C33" s="34">
        <f>Setting!F12</f>
        <v>0</v>
      </c>
      <c r="D33" s="205">
        <f>Jan.!G16</f>
        <v>0</v>
      </c>
      <c r="E33" s="205">
        <f>Feb.!G16</f>
        <v>0</v>
      </c>
      <c r="F33" s="205">
        <f>Mar.!G16</f>
        <v>0</v>
      </c>
      <c r="G33" s="205">
        <f>Apr.!G16</f>
        <v>0</v>
      </c>
      <c r="H33" s="205">
        <f>May!G16</f>
        <v>0</v>
      </c>
      <c r="I33" s="205">
        <f>June!G16</f>
        <v>0</v>
      </c>
      <c r="J33" s="205">
        <f>July!G16</f>
        <v>0</v>
      </c>
      <c r="K33" s="205">
        <f>Aug.!G16</f>
        <v>0</v>
      </c>
      <c r="L33" s="205">
        <f>Sep.!G16</f>
        <v>0</v>
      </c>
      <c r="M33" s="205">
        <f>Oct.!G16</f>
        <v>0</v>
      </c>
      <c r="N33" s="205">
        <f>Nov.!G16</f>
        <v>0</v>
      </c>
      <c r="O33" s="206">
        <f>Dec.!G16</f>
        <v>0</v>
      </c>
      <c r="P33" s="207">
        <f t="shared" si="2"/>
        <v>0</v>
      </c>
    </row>
    <row r="34" spans="2:16" ht="20">
      <c r="B34" s="320"/>
      <c r="C34" s="33">
        <f>Setting!F13</f>
        <v>0</v>
      </c>
      <c r="D34" s="202">
        <f>Jan.!G17</f>
        <v>0</v>
      </c>
      <c r="E34" s="202">
        <f>Feb.!G17</f>
        <v>0</v>
      </c>
      <c r="F34" s="202">
        <f>Mar.!G17</f>
        <v>0</v>
      </c>
      <c r="G34" s="202">
        <f>Apr.!G17</f>
        <v>0</v>
      </c>
      <c r="H34" s="202">
        <f>May!G17</f>
        <v>0</v>
      </c>
      <c r="I34" s="202">
        <f>June!G17</f>
        <v>0</v>
      </c>
      <c r="J34" s="202">
        <f>July!G17</f>
        <v>0</v>
      </c>
      <c r="K34" s="202">
        <f>Aug.!G17</f>
        <v>0</v>
      </c>
      <c r="L34" s="202">
        <f>Sep.!G17</f>
        <v>0</v>
      </c>
      <c r="M34" s="202">
        <f>Oct.!G17</f>
        <v>0</v>
      </c>
      <c r="N34" s="202">
        <f>Nov.!G17</f>
        <v>0</v>
      </c>
      <c r="O34" s="203">
        <f>Dec.!G17</f>
        <v>0</v>
      </c>
      <c r="P34" s="204">
        <f t="shared" si="2"/>
        <v>0</v>
      </c>
    </row>
    <row r="35" spans="2:16" ht="21" thickBot="1">
      <c r="B35" s="320"/>
      <c r="C35" s="34">
        <f>Setting!F14</f>
        <v>0</v>
      </c>
      <c r="D35" s="205">
        <f>Jan.!G18</f>
        <v>0</v>
      </c>
      <c r="E35" s="205">
        <f>Feb.!G18</f>
        <v>0</v>
      </c>
      <c r="F35" s="205">
        <f>Mar.!G18</f>
        <v>0</v>
      </c>
      <c r="G35" s="205">
        <f>Apr.!G18</f>
        <v>0</v>
      </c>
      <c r="H35" s="205">
        <f>May!G18</f>
        <v>0</v>
      </c>
      <c r="I35" s="205">
        <f>June!G18</f>
        <v>0</v>
      </c>
      <c r="J35" s="205">
        <f>July!G18</f>
        <v>0</v>
      </c>
      <c r="K35" s="205">
        <f>Aug.!G18</f>
        <v>0</v>
      </c>
      <c r="L35" s="205">
        <f>Sep.!G18</f>
        <v>0</v>
      </c>
      <c r="M35" s="205">
        <f>Oct.!G18</f>
        <v>0</v>
      </c>
      <c r="N35" s="205">
        <f>Nov.!G18</f>
        <v>0</v>
      </c>
      <c r="O35" s="206">
        <f>Dec.!G18</f>
        <v>0</v>
      </c>
      <c r="P35" s="207">
        <f t="shared" si="2"/>
        <v>0</v>
      </c>
    </row>
    <row r="36" spans="2:16" ht="22" thickTop="1" thickBot="1">
      <c r="B36" s="321"/>
      <c r="C36" s="35" t="s">
        <v>17</v>
      </c>
      <c r="D36" s="220">
        <f>Jan.!G19</f>
        <v>0</v>
      </c>
      <c r="E36" s="220">
        <f>Feb.!G19</f>
        <v>0</v>
      </c>
      <c r="F36" s="220">
        <f>Mar.!G19</f>
        <v>0</v>
      </c>
      <c r="G36" s="220">
        <f>Apr.!G19</f>
        <v>0</v>
      </c>
      <c r="H36" s="220">
        <f>May!G19</f>
        <v>0</v>
      </c>
      <c r="I36" s="220">
        <f>June!G19</f>
        <v>0</v>
      </c>
      <c r="J36" s="220">
        <f>July!G19</f>
        <v>0</v>
      </c>
      <c r="K36" s="220">
        <f>Aug.!G19</f>
        <v>0</v>
      </c>
      <c r="L36" s="220">
        <f>Sep.!G19</f>
        <v>0</v>
      </c>
      <c r="M36" s="220">
        <f>Oct.!G19</f>
        <v>0</v>
      </c>
      <c r="N36" s="220">
        <f>Nov.!G19</f>
        <v>0</v>
      </c>
      <c r="O36" s="220">
        <f>Dec.!G19</f>
        <v>0</v>
      </c>
      <c r="P36" s="221">
        <f>SUM(P26:P35)</f>
        <v>0</v>
      </c>
    </row>
    <row r="37" spans="2:16" ht="21" thickTop="1">
      <c r="B37" s="322" t="s">
        <v>64</v>
      </c>
      <c r="C37" s="36">
        <f>Setting!H5</f>
        <v>0</v>
      </c>
      <c r="D37" s="196">
        <f>Jan.!I9</f>
        <v>0</v>
      </c>
      <c r="E37" s="196">
        <f>Feb.!I9</f>
        <v>0</v>
      </c>
      <c r="F37" s="196">
        <f>Mar.!I9</f>
        <v>0</v>
      </c>
      <c r="G37" s="196">
        <f>Apr.!I9</f>
        <v>0</v>
      </c>
      <c r="H37" s="196">
        <f>May!I9</f>
        <v>0</v>
      </c>
      <c r="I37" s="196">
        <f>June!I9</f>
        <v>0</v>
      </c>
      <c r="J37" s="196">
        <f>July!I9</f>
        <v>0</v>
      </c>
      <c r="K37" s="196">
        <f>Aug.!I9</f>
        <v>0</v>
      </c>
      <c r="L37" s="196">
        <f>Sep.!I9</f>
        <v>0</v>
      </c>
      <c r="M37" s="196">
        <f>Oct.!I9</f>
        <v>0</v>
      </c>
      <c r="N37" s="196">
        <f>Nov.!I9</f>
        <v>0</v>
      </c>
      <c r="O37" s="197">
        <f>Dec.!I9</f>
        <v>0</v>
      </c>
      <c r="P37" s="198">
        <f>SUM(D37:O37)</f>
        <v>0</v>
      </c>
    </row>
    <row r="38" spans="2:16" ht="20">
      <c r="B38" s="323"/>
      <c r="C38" s="32">
        <f>Setting!H6</f>
        <v>0</v>
      </c>
      <c r="D38" s="199">
        <f>Jan.!I10</f>
        <v>0</v>
      </c>
      <c r="E38" s="199">
        <f>Feb.!I10</f>
        <v>0</v>
      </c>
      <c r="F38" s="199">
        <f>Mar.!I10</f>
        <v>0</v>
      </c>
      <c r="G38" s="199">
        <f>Apr.!I10</f>
        <v>0</v>
      </c>
      <c r="H38" s="199">
        <f>May!I10</f>
        <v>0</v>
      </c>
      <c r="I38" s="199">
        <f>June!I10</f>
        <v>0</v>
      </c>
      <c r="J38" s="199">
        <f>July!I10</f>
        <v>0</v>
      </c>
      <c r="K38" s="199">
        <f>Aug.!I10</f>
        <v>0</v>
      </c>
      <c r="L38" s="199">
        <f>Sep.!I10</f>
        <v>0</v>
      </c>
      <c r="M38" s="199">
        <f>Oct.!I10</f>
        <v>0</v>
      </c>
      <c r="N38" s="199">
        <f>Nov.!I10</f>
        <v>0</v>
      </c>
      <c r="O38" s="200">
        <f>Dec.!I10</f>
        <v>0</v>
      </c>
      <c r="P38" s="201">
        <f t="shared" ref="P38:P51" si="3">SUM(D38:O38)</f>
        <v>0</v>
      </c>
    </row>
    <row r="39" spans="2:16" ht="20">
      <c r="B39" s="323"/>
      <c r="C39" s="33">
        <f>Setting!H7</f>
        <v>0</v>
      </c>
      <c r="D39" s="202">
        <f>Jan.!I11</f>
        <v>0</v>
      </c>
      <c r="E39" s="202">
        <f>Feb.!I11</f>
        <v>0</v>
      </c>
      <c r="F39" s="202">
        <f>Mar.!I11</f>
        <v>0</v>
      </c>
      <c r="G39" s="202">
        <f>Apr.!I11</f>
        <v>0</v>
      </c>
      <c r="H39" s="202">
        <f>May!I11</f>
        <v>0</v>
      </c>
      <c r="I39" s="202">
        <f>June!I11</f>
        <v>0</v>
      </c>
      <c r="J39" s="202">
        <f>July!I11</f>
        <v>0</v>
      </c>
      <c r="K39" s="202">
        <f>Aug.!I11</f>
        <v>0</v>
      </c>
      <c r="L39" s="202">
        <f>Sep.!I11</f>
        <v>0</v>
      </c>
      <c r="M39" s="202">
        <f>Oct.!I11</f>
        <v>0</v>
      </c>
      <c r="N39" s="202">
        <f>Nov.!I11</f>
        <v>0</v>
      </c>
      <c r="O39" s="203">
        <f>Dec.!I11</f>
        <v>0</v>
      </c>
      <c r="P39" s="204">
        <f t="shared" si="3"/>
        <v>0</v>
      </c>
    </row>
    <row r="40" spans="2:16" ht="20">
      <c r="B40" s="323"/>
      <c r="C40" s="34">
        <f>Setting!H8</f>
        <v>0</v>
      </c>
      <c r="D40" s="205">
        <f>Jan.!I12</f>
        <v>0</v>
      </c>
      <c r="E40" s="205">
        <f>Feb.!I12</f>
        <v>0</v>
      </c>
      <c r="F40" s="205">
        <f>Mar.!I12</f>
        <v>0</v>
      </c>
      <c r="G40" s="205">
        <f>Apr.!I12</f>
        <v>0</v>
      </c>
      <c r="H40" s="205">
        <f>May!I12</f>
        <v>0</v>
      </c>
      <c r="I40" s="205">
        <f>June!I12</f>
        <v>0</v>
      </c>
      <c r="J40" s="205">
        <f>July!I12</f>
        <v>0</v>
      </c>
      <c r="K40" s="205">
        <f>Aug.!I12</f>
        <v>0</v>
      </c>
      <c r="L40" s="205">
        <f>Sep.!I12</f>
        <v>0</v>
      </c>
      <c r="M40" s="205">
        <f>Oct.!I12</f>
        <v>0</v>
      </c>
      <c r="N40" s="205">
        <f>Nov.!I12</f>
        <v>0</v>
      </c>
      <c r="O40" s="206">
        <f>Dec.!I12</f>
        <v>0</v>
      </c>
      <c r="P40" s="207">
        <f>SUM(D40:O40)</f>
        <v>0</v>
      </c>
    </row>
    <row r="41" spans="2:16" ht="20">
      <c r="B41" s="323"/>
      <c r="C41" s="33">
        <f>Setting!H9</f>
        <v>0</v>
      </c>
      <c r="D41" s="202">
        <f>Jan.!I13</f>
        <v>0</v>
      </c>
      <c r="E41" s="202">
        <f>Feb.!I13</f>
        <v>0</v>
      </c>
      <c r="F41" s="202">
        <f>Mar.!I13</f>
        <v>0</v>
      </c>
      <c r="G41" s="202">
        <f>Apr.!I13</f>
        <v>0</v>
      </c>
      <c r="H41" s="202">
        <f>May!I13</f>
        <v>0</v>
      </c>
      <c r="I41" s="202">
        <f>June!I13</f>
        <v>0</v>
      </c>
      <c r="J41" s="202">
        <f>July!I13</f>
        <v>0</v>
      </c>
      <c r="K41" s="202">
        <f>Aug.!I13</f>
        <v>0</v>
      </c>
      <c r="L41" s="202">
        <f>Sep.!I13</f>
        <v>0</v>
      </c>
      <c r="M41" s="202">
        <f>Oct.!I13</f>
        <v>0</v>
      </c>
      <c r="N41" s="202">
        <f>Nov.!I13</f>
        <v>0</v>
      </c>
      <c r="O41" s="203">
        <f>Dec.!I13</f>
        <v>0</v>
      </c>
      <c r="P41" s="219">
        <f t="shared" si="3"/>
        <v>0</v>
      </c>
    </row>
    <row r="42" spans="2:16" ht="20">
      <c r="B42" s="323"/>
      <c r="C42" s="34">
        <f>Setting!H10</f>
        <v>0</v>
      </c>
      <c r="D42" s="205">
        <f>Jan.!I14</f>
        <v>0</v>
      </c>
      <c r="E42" s="205">
        <f>Feb.!I14</f>
        <v>0</v>
      </c>
      <c r="F42" s="205">
        <f>Mar.!I14</f>
        <v>0</v>
      </c>
      <c r="G42" s="205">
        <f>Apr.!I14</f>
        <v>0</v>
      </c>
      <c r="H42" s="205">
        <f>May!I14</f>
        <v>0</v>
      </c>
      <c r="I42" s="205">
        <f>June!I14</f>
        <v>0</v>
      </c>
      <c r="J42" s="205">
        <f>July!I14</f>
        <v>0</v>
      </c>
      <c r="K42" s="205">
        <f>Aug.!I14</f>
        <v>0</v>
      </c>
      <c r="L42" s="205">
        <f>Sep.!I14</f>
        <v>0</v>
      </c>
      <c r="M42" s="205">
        <f>Oct.!I14</f>
        <v>0</v>
      </c>
      <c r="N42" s="205">
        <f>Nov.!I14</f>
        <v>0</v>
      </c>
      <c r="O42" s="206">
        <f>Dec.!I14</f>
        <v>0</v>
      </c>
      <c r="P42" s="207">
        <f t="shared" si="3"/>
        <v>0</v>
      </c>
    </row>
    <row r="43" spans="2:16" ht="20">
      <c r="B43" s="323"/>
      <c r="C43" s="33">
        <f>Setting!H11</f>
        <v>0</v>
      </c>
      <c r="D43" s="202">
        <f>Jan.!I15</f>
        <v>0</v>
      </c>
      <c r="E43" s="202">
        <f>Feb.!I15</f>
        <v>0</v>
      </c>
      <c r="F43" s="202">
        <f>Mar.!I15</f>
        <v>0</v>
      </c>
      <c r="G43" s="202">
        <f>Apr.!I15</f>
        <v>0</v>
      </c>
      <c r="H43" s="202">
        <f>May!I15</f>
        <v>0</v>
      </c>
      <c r="I43" s="202">
        <f>June!I15</f>
        <v>0</v>
      </c>
      <c r="J43" s="202">
        <f>July!I15</f>
        <v>0</v>
      </c>
      <c r="K43" s="202">
        <f>Aug.!I15</f>
        <v>0</v>
      </c>
      <c r="L43" s="202">
        <f>Sep.!I15</f>
        <v>0</v>
      </c>
      <c r="M43" s="202">
        <f>Oct.!I15</f>
        <v>0</v>
      </c>
      <c r="N43" s="202">
        <f>Nov.!I15</f>
        <v>0</v>
      </c>
      <c r="O43" s="203">
        <f>Dec.!I15</f>
        <v>0</v>
      </c>
      <c r="P43" s="204">
        <f t="shared" si="3"/>
        <v>0</v>
      </c>
    </row>
    <row r="44" spans="2:16" ht="20">
      <c r="B44" s="323"/>
      <c r="C44" s="34">
        <f>Setting!H12</f>
        <v>0</v>
      </c>
      <c r="D44" s="205">
        <f>Jan.!I16</f>
        <v>0</v>
      </c>
      <c r="E44" s="205">
        <f>Feb.!I16</f>
        <v>0</v>
      </c>
      <c r="F44" s="205">
        <f>Mar.!I16</f>
        <v>0</v>
      </c>
      <c r="G44" s="205">
        <f>Apr.!I16</f>
        <v>0</v>
      </c>
      <c r="H44" s="205">
        <f>May!I16</f>
        <v>0</v>
      </c>
      <c r="I44" s="205">
        <f>June!I16</f>
        <v>0</v>
      </c>
      <c r="J44" s="205">
        <f>July!I16</f>
        <v>0</v>
      </c>
      <c r="K44" s="205">
        <f>Aug.!I16</f>
        <v>0</v>
      </c>
      <c r="L44" s="205">
        <f>Sep.!I16</f>
        <v>0</v>
      </c>
      <c r="M44" s="205">
        <f>Oct.!I16</f>
        <v>0</v>
      </c>
      <c r="N44" s="205">
        <f>Nov.!I16</f>
        <v>0</v>
      </c>
      <c r="O44" s="206">
        <f>Dec.!I16</f>
        <v>0</v>
      </c>
      <c r="P44" s="207">
        <f t="shared" si="3"/>
        <v>0</v>
      </c>
    </row>
    <row r="45" spans="2:16" ht="20">
      <c r="B45" s="323"/>
      <c r="C45" s="33">
        <f>Setting!H13</f>
        <v>0</v>
      </c>
      <c r="D45" s="202">
        <f>Jan.!I17</f>
        <v>0</v>
      </c>
      <c r="E45" s="202">
        <f>Feb.!I17</f>
        <v>0</v>
      </c>
      <c r="F45" s="202">
        <f>Mar.!I17</f>
        <v>0</v>
      </c>
      <c r="G45" s="202">
        <f>Apr.!I17</f>
        <v>0</v>
      </c>
      <c r="H45" s="202">
        <f>May!I17</f>
        <v>0</v>
      </c>
      <c r="I45" s="202">
        <f>June!I17</f>
        <v>0</v>
      </c>
      <c r="J45" s="202">
        <f>July!I17</f>
        <v>0</v>
      </c>
      <c r="K45" s="202">
        <f>Aug.!I17</f>
        <v>0</v>
      </c>
      <c r="L45" s="202">
        <f>Sep.!I17</f>
        <v>0</v>
      </c>
      <c r="M45" s="202">
        <f>Oct.!I17</f>
        <v>0</v>
      </c>
      <c r="N45" s="202">
        <f>Nov.!I17</f>
        <v>0</v>
      </c>
      <c r="O45" s="203">
        <f>Dec.!I17</f>
        <v>0</v>
      </c>
      <c r="P45" s="204">
        <f t="shared" si="3"/>
        <v>0</v>
      </c>
    </row>
    <row r="46" spans="2:16" ht="21" thickBot="1">
      <c r="B46" s="323"/>
      <c r="C46" s="34">
        <f>Setting!H14</f>
        <v>0</v>
      </c>
      <c r="D46" s="205">
        <f>Jan.!I18</f>
        <v>0</v>
      </c>
      <c r="E46" s="205">
        <f>Feb.!I18</f>
        <v>0</v>
      </c>
      <c r="F46" s="205">
        <f>Mar.!I18</f>
        <v>0</v>
      </c>
      <c r="G46" s="205">
        <f>Apr.!I18</f>
        <v>0</v>
      </c>
      <c r="H46" s="205">
        <f>May!I18</f>
        <v>0</v>
      </c>
      <c r="I46" s="205">
        <f>June!I18</f>
        <v>0</v>
      </c>
      <c r="J46" s="205">
        <f>July!I18</f>
        <v>0</v>
      </c>
      <c r="K46" s="205">
        <f>Aug.!I18</f>
        <v>0</v>
      </c>
      <c r="L46" s="205">
        <f>Sep.!I18</f>
        <v>0</v>
      </c>
      <c r="M46" s="205">
        <f>Oct.!I18</f>
        <v>0</v>
      </c>
      <c r="N46" s="205">
        <f>Nov.!I18</f>
        <v>0</v>
      </c>
      <c r="O46" s="206">
        <f>Dec.!I18</f>
        <v>0</v>
      </c>
      <c r="P46" s="207">
        <f>SUM(D46:O46)</f>
        <v>0</v>
      </c>
    </row>
    <row r="47" spans="2:16" ht="22" thickTop="1" thickBot="1">
      <c r="B47" s="324"/>
      <c r="C47" s="37" t="s">
        <v>18</v>
      </c>
      <c r="D47" s="222">
        <f>SUM(D37:D46)</f>
        <v>0</v>
      </c>
      <c r="E47" s="222">
        <f>SUM(D37:D46)</f>
        <v>0</v>
      </c>
      <c r="F47" s="222">
        <f>SUM(D37:D46)</f>
        <v>0</v>
      </c>
      <c r="G47" s="222">
        <f>SUM(D37:D46)</f>
        <v>0</v>
      </c>
      <c r="H47" s="222">
        <f>SUM(D37:D46)</f>
        <v>0</v>
      </c>
      <c r="I47" s="222">
        <f>SUM(D37:D46)</f>
        <v>0</v>
      </c>
      <c r="J47" s="222">
        <f>SUM(D37:D46)</f>
        <v>0</v>
      </c>
      <c r="K47" s="222">
        <f>SUM(D37:D46)</f>
        <v>0</v>
      </c>
      <c r="L47" s="222">
        <f>SUM(D37:D46)</f>
        <v>0</v>
      </c>
      <c r="M47" s="222">
        <f>SUM(D37:D46)</f>
        <v>0</v>
      </c>
      <c r="N47" s="222">
        <f>SUM(D37:D46)</f>
        <v>0</v>
      </c>
      <c r="O47" s="222">
        <f>SUM(D37:D46)</f>
        <v>0</v>
      </c>
      <c r="P47" s="223">
        <f>SUM(P37:P46)</f>
        <v>0</v>
      </c>
    </row>
    <row r="48" spans="2:16" ht="22" thickTop="1" thickBot="1">
      <c r="B48" s="38" t="s">
        <v>60</v>
      </c>
      <c r="C48" s="39" t="s">
        <v>60</v>
      </c>
      <c r="D48" s="224">
        <f>Spedial!P6</f>
        <v>0</v>
      </c>
      <c r="E48" s="225">
        <f>Spedial!P12</f>
        <v>0</v>
      </c>
      <c r="F48" s="225">
        <f>Spedial!P18</f>
        <v>0</v>
      </c>
      <c r="G48" s="225">
        <f>Spedial!P24</f>
        <v>0</v>
      </c>
      <c r="H48" s="225">
        <f>Spedial!P30</f>
        <v>0</v>
      </c>
      <c r="I48" s="225">
        <f>Spedial!P36</f>
        <v>0</v>
      </c>
      <c r="J48" s="225">
        <f>Spedial!P42</f>
        <v>0</v>
      </c>
      <c r="K48" s="225">
        <f>Spedial!P48</f>
        <v>0</v>
      </c>
      <c r="L48" s="225">
        <f>Spedial!P54</f>
        <v>0</v>
      </c>
      <c r="M48" s="225">
        <f>Spedial!P60</f>
        <v>0</v>
      </c>
      <c r="N48" s="225">
        <f>Spedial!P66</f>
        <v>0</v>
      </c>
      <c r="O48" s="226">
        <f>Spedial!P72</f>
        <v>0</v>
      </c>
      <c r="P48" s="227">
        <f>SUM(D48:O48)</f>
        <v>0</v>
      </c>
    </row>
    <row r="49" spans="2:16" ht="21" thickTop="1">
      <c r="B49" s="310" t="s">
        <v>19</v>
      </c>
      <c r="C49" s="41">
        <f>Setting!J5</f>
        <v>0</v>
      </c>
      <c r="D49" s="228">
        <f>Jan.!L9</f>
        <v>0</v>
      </c>
      <c r="E49" s="228">
        <f>Feb.!L9</f>
        <v>0</v>
      </c>
      <c r="F49" s="228">
        <f>Mar.!L9</f>
        <v>0</v>
      </c>
      <c r="G49" s="228">
        <f>Apr.!L9</f>
        <v>0</v>
      </c>
      <c r="H49" s="228">
        <f>May!L9</f>
        <v>0</v>
      </c>
      <c r="I49" s="228">
        <f>June!L9</f>
        <v>0</v>
      </c>
      <c r="J49" s="228">
        <f>July!L9</f>
        <v>0</v>
      </c>
      <c r="K49" s="228">
        <f>Aug.!L9</f>
        <v>0</v>
      </c>
      <c r="L49" s="228">
        <f>Sep.!L9</f>
        <v>0</v>
      </c>
      <c r="M49" s="228">
        <f>Oct.!L9</f>
        <v>0</v>
      </c>
      <c r="N49" s="228">
        <f>Nov.!L9</f>
        <v>0</v>
      </c>
      <c r="O49" s="229">
        <f>Dec.!L9</f>
        <v>0</v>
      </c>
      <c r="P49" s="230">
        <f t="shared" si="3"/>
        <v>0</v>
      </c>
    </row>
    <row r="50" spans="2:16" ht="20">
      <c r="B50" s="311"/>
      <c r="C50" s="33">
        <f>Setting!J6</f>
        <v>0</v>
      </c>
      <c r="D50" s="202">
        <f>Jan.!L10</f>
        <v>0</v>
      </c>
      <c r="E50" s="202">
        <f>Feb.!L10</f>
        <v>0</v>
      </c>
      <c r="F50" s="202">
        <f>Mar.!L10</f>
        <v>0</v>
      </c>
      <c r="G50" s="202">
        <f>Apr.!L10</f>
        <v>0</v>
      </c>
      <c r="H50" s="202">
        <f>May!L10</f>
        <v>0</v>
      </c>
      <c r="I50" s="202">
        <f>June!L10</f>
        <v>0</v>
      </c>
      <c r="J50" s="202">
        <f>July!L10</f>
        <v>0</v>
      </c>
      <c r="K50" s="202">
        <f>Aug.!L10</f>
        <v>0</v>
      </c>
      <c r="L50" s="202">
        <f>Sep.!L10</f>
        <v>0</v>
      </c>
      <c r="M50" s="202">
        <f>Oct.!L10</f>
        <v>0</v>
      </c>
      <c r="N50" s="202">
        <f>Nov.!L10</f>
        <v>0</v>
      </c>
      <c r="O50" s="203">
        <f>Dec.!L10</f>
        <v>0</v>
      </c>
      <c r="P50" s="204">
        <f t="shared" si="3"/>
        <v>0</v>
      </c>
    </row>
    <row r="51" spans="2:16" ht="20">
      <c r="B51" s="311"/>
      <c r="C51" s="34">
        <f>Setting!J7</f>
        <v>0</v>
      </c>
      <c r="D51" s="205">
        <f>Jan.!L11</f>
        <v>0</v>
      </c>
      <c r="E51" s="205">
        <f>Feb.!L11</f>
        <v>0</v>
      </c>
      <c r="F51" s="205">
        <f>Mar.!L11</f>
        <v>0</v>
      </c>
      <c r="G51" s="205">
        <f>Apr.!L11</f>
        <v>0</v>
      </c>
      <c r="H51" s="205">
        <f>May!L11</f>
        <v>0</v>
      </c>
      <c r="I51" s="205">
        <f>June!L11</f>
        <v>0</v>
      </c>
      <c r="J51" s="205">
        <f>July!L11</f>
        <v>0</v>
      </c>
      <c r="K51" s="205">
        <f>Aug.!L11</f>
        <v>0</v>
      </c>
      <c r="L51" s="205">
        <f>Sep.!L11</f>
        <v>0</v>
      </c>
      <c r="M51" s="205">
        <f>Oct.!L11</f>
        <v>0</v>
      </c>
      <c r="N51" s="205">
        <f>Nov.!L11</f>
        <v>0</v>
      </c>
      <c r="O51" s="206">
        <f>Dec.!L11</f>
        <v>0</v>
      </c>
      <c r="P51" s="207">
        <f t="shared" si="3"/>
        <v>0</v>
      </c>
    </row>
    <row r="52" spans="2:16" ht="20">
      <c r="B52" s="311"/>
      <c r="C52" s="33">
        <f>Setting!J8</f>
        <v>0</v>
      </c>
      <c r="D52" s="202">
        <f>Jan.!L12</f>
        <v>0</v>
      </c>
      <c r="E52" s="202">
        <f>Feb.!L12</f>
        <v>0</v>
      </c>
      <c r="F52" s="202">
        <f>Mar.!L12</f>
        <v>0</v>
      </c>
      <c r="G52" s="202">
        <f>Apr.!L12</f>
        <v>0</v>
      </c>
      <c r="H52" s="202">
        <f>May!L12</f>
        <v>0</v>
      </c>
      <c r="I52" s="202">
        <f>June!L12</f>
        <v>0</v>
      </c>
      <c r="J52" s="202">
        <f>July!L12</f>
        <v>0</v>
      </c>
      <c r="K52" s="202">
        <f>Aug.!L12</f>
        <v>0</v>
      </c>
      <c r="L52" s="202">
        <f>Sep.!L12</f>
        <v>0</v>
      </c>
      <c r="M52" s="202">
        <f>Oct.!L12</f>
        <v>0</v>
      </c>
      <c r="N52" s="202">
        <f>Nov.!L12</f>
        <v>0</v>
      </c>
      <c r="O52" s="203">
        <f>Dec.!L12</f>
        <v>0</v>
      </c>
      <c r="P52" s="204">
        <f>SUM(D52:O52)</f>
        <v>0</v>
      </c>
    </row>
    <row r="53" spans="2:16" ht="20">
      <c r="B53" s="311"/>
      <c r="C53" s="34">
        <f>Setting!J9</f>
        <v>0</v>
      </c>
      <c r="D53" s="205">
        <f>Jan.!L13</f>
        <v>0</v>
      </c>
      <c r="E53" s="205">
        <f>Feb.!L13</f>
        <v>0</v>
      </c>
      <c r="F53" s="205">
        <f>Mar.!L13</f>
        <v>0</v>
      </c>
      <c r="G53" s="205">
        <f>Apr.!L13</f>
        <v>0</v>
      </c>
      <c r="H53" s="205">
        <f>May!L13</f>
        <v>0</v>
      </c>
      <c r="I53" s="205">
        <f>June!L13</f>
        <v>0</v>
      </c>
      <c r="J53" s="205">
        <f>July!L13</f>
        <v>0</v>
      </c>
      <c r="K53" s="205">
        <f>Aug.!L13</f>
        <v>0</v>
      </c>
      <c r="L53" s="205">
        <f>Sep.!L13</f>
        <v>0</v>
      </c>
      <c r="M53" s="205">
        <f>Oct.!L13</f>
        <v>0</v>
      </c>
      <c r="N53" s="205">
        <f>Nov.!L13</f>
        <v>0</v>
      </c>
      <c r="O53" s="206">
        <f>Dec.!L13</f>
        <v>0</v>
      </c>
      <c r="P53" s="207">
        <f t="shared" ref="P53:P58" si="4">SUM(D53:O53)</f>
        <v>0</v>
      </c>
    </row>
    <row r="54" spans="2:16" ht="20">
      <c r="B54" s="311"/>
      <c r="C54" s="33">
        <f>Setting!J10</f>
        <v>0</v>
      </c>
      <c r="D54" s="202">
        <f>Jan.!L14</f>
        <v>0</v>
      </c>
      <c r="E54" s="202">
        <f>Feb.!L14</f>
        <v>0</v>
      </c>
      <c r="F54" s="202">
        <f>Mar.!L14</f>
        <v>0</v>
      </c>
      <c r="G54" s="202">
        <f>Apr.!L14</f>
        <v>0</v>
      </c>
      <c r="H54" s="202">
        <f>May!L14</f>
        <v>0</v>
      </c>
      <c r="I54" s="202">
        <f>June!L14</f>
        <v>0</v>
      </c>
      <c r="J54" s="202">
        <f>July!L14</f>
        <v>0</v>
      </c>
      <c r="K54" s="202">
        <f>Aug.!L14</f>
        <v>0</v>
      </c>
      <c r="L54" s="202">
        <f>Sep.!L14</f>
        <v>0</v>
      </c>
      <c r="M54" s="202">
        <f>Oct.!L14</f>
        <v>0</v>
      </c>
      <c r="N54" s="202">
        <f>Nov.!L14</f>
        <v>0</v>
      </c>
      <c r="O54" s="203">
        <f>Dec.!L14</f>
        <v>0</v>
      </c>
      <c r="P54" s="204">
        <f t="shared" si="4"/>
        <v>0</v>
      </c>
    </row>
    <row r="55" spans="2:16" ht="20">
      <c r="B55" s="311"/>
      <c r="C55" s="34">
        <f>Setting!J11</f>
        <v>0</v>
      </c>
      <c r="D55" s="205">
        <f>Jan.!L15</f>
        <v>0</v>
      </c>
      <c r="E55" s="205">
        <f>Feb.!L15</f>
        <v>0</v>
      </c>
      <c r="F55" s="205">
        <f>Mar.!L15</f>
        <v>0</v>
      </c>
      <c r="G55" s="205">
        <f>Apr.!L15</f>
        <v>0</v>
      </c>
      <c r="H55" s="205">
        <f>May!L15</f>
        <v>0</v>
      </c>
      <c r="I55" s="205">
        <f>June!L15</f>
        <v>0</v>
      </c>
      <c r="J55" s="205">
        <f>July!L15</f>
        <v>0</v>
      </c>
      <c r="K55" s="205">
        <f>Aug.!L15</f>
        <v>0</v>
      </c>
      <c r="L55" s="205">
        <f>Sep.!L15</f>
        <v>0</v>
      </c>
      <c r="M55" s="205">
        <f>Oct.!L15</f>
        <v>0</v>
      </c>
      <c r="N55" s="205">
        <f>Nov.!L15</f>
        <v>0</v>
      </c>
      <c r="O55" s="206">
        <f>Dec.!L15</f>
        <v>0</v>
      </c>
      <c r="P55" s="207">
        <f t="shared" si="4"/>
        <v>0</v>
      </c>
    </row>
    <row r="56" spans="2:16" ht="20">
      <c r="B56" s="311"/>
      <c r="C56" s="33">
        <f>Setting!J12</f>
        <v>0</v>
      </c>
      <c r="D56" s="202">
        <f>Jan.!L16</f>
        <v>0</v>
      </c>
      <c r="E56" s="202">
        <f>Feb.!L16</f>
        <v>0</v>
      </c>
      <c r="F56" s="202">
        <f>Mar.!L16</f>
        <v>0</v>
      </c>
      <c r="G56" s="202">
        <f>Apr.!L16</f>
        <v>0</v>
      </c>
      <c r="H56" s="202">
        <f>May!L16</f>
        <v>0</v>
      </c>
      <c r="I56" s="202">
        <f>June!L16</f>
        <v>0</v>
      </c>
      <c r="J56" s="202">
        <f>July!L16</f>
        <v>0</v>
      </c>
      <c r="K56" s="202">
        <f>Aug.!L16</f>
        <v>0</v>
      </c>
      <c r="L56" s="202">
        <f>Sep.!L16</f>
        <v>0</v>
      </c>
      <c r="M56" s="202">
        <f>Oct.!L16</f>
        <v>0</v>
      </c>
      <c r="N56" s="202">
        <f>Nov.!L16</f>
        <v>0</v>
      </c>
      <c r="O56" s="203">
        <f>Dec.!L16</f>
        <v>0</v>
      </c>
      <c r="P56" s="231">
        <f t="shared" si="4"/>
        <v>0</v>
      </c>
    </row>
    <row r="57" spans="2:16" ht="20">
      <c r="B57" s="311"/>
      <c r="C57" s="34">
        <f>Setting!J13</f>
        <v>0</v>
      </c>
      <c r="D57" s="205">
        <f>Jan.!L17</f>
        <v>0</v>
      </c>
      <c r="E57" s="205">
        <f>Feb.!L17</f>
        <v>0</v>
      </c>
      <c r="F57" s="205">
        <f>Mar.!L17</f>
        <v>0</v>
      </c>
      <c r="G57" s="205">
        <f>Apr.!L17</f>
        <v>0</v>
      </c>
      <c r="H57" s="205">
        <f>May!L17</f>
        <v>0</v>
      </c>
      <c r="I57" s="205">
        <f>June!L17</f>
        <v>0</v>
      </c>
      <c r="J57" s="205">
        <f>July!L17</f>
        <v>0</v>
      </c>
      <c r="K57" s="205">
        <f>Aug.!L17</f>
        <v>0</v>
      </c>
      <c r="L57" s="205">
        <f>Sep.!L17</f>
        <v>0</v>
      </c>
      <c r="M57" s="205">
        <f>Oct.!L17</f>
        <v>0</v>
      </c>
      <c r="N57" s="205">
        <f>Nov.!L17</f>
        <v>0</v>
      </c>
      <c r="O57" s="206">
        <f>Dec.!L17</f>
        <v>0</v>
      </c>
      <c r="P57" s="207">
        <f t="shared" si="4"/>
        <v>0</v>
      </c>
    </row>
    <row r="58" spans="2:16" ht="21" thickBot="1">
      <c r="B58" s="311"/>
      <c r="C58" s="33">
        <f>Setting!J14</f>
        <v>0</v>
      </c>
      <c r="D58" s="202">
        <f>Jan.!L18</f>
        <v>0</v>
      </c>
      <c r="E58" s="202">
        <f>Feb.!L18</f>
        <v>0</v>
      </c>
      <c r="F58" s="202">
        <f>Mar.!L18</f>
        <v>0</v>
      </c>
      <c r="G58" s="202">
        <f>Apr.!L18</f>
        <v>0</v>
      </c>
      <c r="H58" s="202">
        <f>May!L18</f>
        <v>0</v>
      </c>
      <c r="I58" s="202">
        <f>June!L18</f>
        <v>0</v>
      </c>
      <c r="J58" s="202">
        <f>July!L18</f>
        <v>0</v>
      </c>
      <c r="K58" s="202">
        <f>Aug.!L18</f>
        <v>0</v>
      </c>
      <c r="L58" s="202">
        <f>Sep.!L18</f>
        <v>0</v>
      </c>
      <c r="M58" s="202">
        <f>Oct.!L18</f>
        <v>0</v>
      </c>
      <c r="N58" s="202">
        <f>Nov.!L18</f>
        <v>0</v>
      </c>
      <c r="O58" s="203">
        <f>Dec.!L18</f>
        <v>0</v>
      </c>
      <c r="P58" s="232">
        <f t="shared" si="4"/>
        <v>0</v>
      </c>
    </row>
    <row r="59" spans="2:16" ht="22" thickTop="1" thickBot="1">
      <c r="B59" s="312"/>
      <c r="C59" s="40" t="s">
        <v>19</v>
      </c>
      <c r="D59" s="233">
        <f>Jan.!L19</f>
        <v>0</v>
      </c>
      <c r="E59" s="233">
        <f>Feb.!L19</f>
        <v>0</v>
      </c>
      <c r="F59" s="233">
        <f>Mar.!L19</f>
        <v>0</v>
      </c>
      <c r="G59" s="233">
        <f>Apr.!L19</f>
        <v>0</v>
      </c>
      <c r="H59" s="233">
        <f>May!L19</f>
        <v>0</v>
      </c>
      <c r="I59" s="233">
        <f>June!L19</f>
        <v>0</v>
      </c>
      <c r="J59" s="233">
        <f>July!L19</f>
        <v>0</v>
      </c>
      <c r="K59" s="233">
        <f>Aug.!L19</f>
        <v>0</v>
      </c>
      <c r="L59" s="233">
        <f>Sep.!L19</f>
        <v>0</v>
      </c>
      <c r="M59" s="233">
        <f>Oct.!L19</f>
        <v>0</v>
      </c>
      <c r="N59" s="233">
        <f>Nov.!L19</f>
        <v>0</v>
      </c>
      <c r="O59" s="233">
        <f>Dec.!L19</f>
        <v>0</v>
      </c>
      <c r="P59" s="234">
        <f>SUM(P49:P58)</f>
        <v>0</v>
      </c>
    </row>
    <row r="60" spans="2:16" ht="22" thickTop="1" thickBot="1">
      <c r="B60" s="43"/>
      <c r="C60" s="44" t="s">
        <v>61</v>
      </c>
      <c r="D60" s="235">
        <f>SUM(D25,D36,D47:D48,D59)</f>
        <v>0</v>
      </c>
      <c r="E60" s="235">
        <f t="shared" ref="E60:P60" si="5">SUM(E25,E36,E47:E48,E59)</f>
        <v>0</v>
      </c>
      <c r="F60" s="235">
        <f t="shared" si="5"/>
        <v>0</v>
      </c>
      <c r="G60" s="235">
        <f t="shared" si="5"/>
        <v>0</v>
      </c>
      <c r="H60" s="235">
        <f t="shared" si="5"/>
        <v>0</v>
      </c>
      <c r="I60" s="235">
        <f>SUM(I25,I36,I47:I48,I59)</f>
        <v>0</v>
      </c>
      <c r="J60" s="235">
        <f t="shared" si="5"/>
        <v>0</v>
      </c>
      <c r="K60" s="235">
        <f t="shared" si="5"/>
        <v>0</v>
      </c>
      <c r="L60" s="235">
        <f t="shared" si="5"/>
        <v>0</v>
      </c>
      <c r="M60" s="235">
        <f t="shared" si="5"/>
        <v>0</v>
      </c>
      <c r="N60" s="235">
        <f t="shared" si="5"/>
        <v>0</v>
      </c>
      <c r="O60" s="235">
        <f t="shared" si="5"/>
        <v>0</v>
      </c>
      <c r="P60" s="235">
        <f t="shared" si="5"/>
        <v>0</v>
      </c>
    </row>
    <row r="61" spans="2:16" ht="22" thickTop="1" thickBot="1">
      <c r="B61" s="43"/>
      <c r="C61" s="44" t="s">
        <v>62</v>
      </c>
      <c r="D61" s="236">
        <f t="shared" ref="D61:P61" si="6">D14-D60</f>
        <v>0</v>
      </c>
      <c r="E61" s="236">
        <f t="shared" si="6"/>
        <v>0</v>
      </c>
      <c r="F61" s="236">
        <f>F14-F60</f>
        <v>0</v>
      </c>
      <c r="G61" s="236">
        <f t="shared" si="6"/>
        <v>0</v>
      </c>
      <c r="H61" s="236">
        <f t="shared" si="6"/>
        <v>0</v>
      </c>
      <c r="I61" s="236">
        <f t="shared" si="6"/>
        <v>0</v>
      </c>
      <c r="J61" s="236">
        <f t="shared" si="6"/>
        <v>0</v>
      </c>
      <c r="K61" s="236">
        <f t="shared" si="6"/>
        <v>0</v>
      </c>
      <c r="L61" s="236">
        <f t="shared" si="6"/>
        <v>0</v>
      </c>
      <c r="M61" s="236">
        <f t="shared" si="6"/>
        <v>0</v>
      </c>
      <c r="N61" s="236">
        <f t="shared" si="6"/>
        <v>0</v>
      </c>
      <c r="O61" s="236">
        <f t="shared" si="6"/>
        <v>0</v>
      </c>
      <c r="P61" s="236">
        <f t="shared" si="6"/>
        <v>0</v>
      </c>
    </row>
    <row r="62" spans="2:16" ht="19" thickTop="1"/>
  </sheetData>
  <autoFilter ref="B3:P61" xr:uid="{4229ECE7-A373-434D-BE36-B67574EBFA2C}"/>
  <mergeCells count="5">
    <mergeCell ref="B49:B59"/>
    <mergeCell ref="B4:B14"/>
    <mergeCell ref="B15:B25"/>
    <mergeCell ref="B26:B36"/>
    <mergeCell ref="B37:B47"/>
  </mergeCells>
  <phoneticPr fontId="1"/>
  <conditionalFormatting sqref="D4:P61">
    <cfRule type="cellIs" dxfId="0" priority="1" operator="equal">
      <formula>0</formula>
    </cfRule>
  </conditionalFormatting>
  <pageMargins left="0.23622047244094491" right="0.23622047244094491" top="0.23622047244094491" bottom="0.23622047244094491" header="0.31496062992125984" footer="0.31496062992125984"/>
  <pageSetup paperSize="9" scale="4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D8BC-4C6E-4EE0-98C5-ABB870C5995F}">
  <sheetPr codeName="Sheet19">
    <tabColor theme="9" tint="0.59999389629810485"/>
    <pageSetUpPr fitToPage="1"/>
  </sheetPr>
  <dimension ref="B1:L30"/>
  <sheetViews>
    <sheetView showGridLines="0" workbookViewId="0"/>
  </sheetViews>
  <sheetFormatPr baseColWidth="10" defaultColWidth="8.83203125" defaultRowHeight="18"/>
  <cols>
    <col min="1" max="1" width="4.33203125" customWidth="1"/>
    <col min="2" max="2" width="23.83203125" style="22" customWidth="1"/>
    <col min="3" max="3" width="2.83203125" style="22" customWidth="1"/>
    <col min="4" max="4" width="24.5" style="22" customWidth="1"/>
    <col min="5" max="5" width="3" style="23" customWidth="1"/>
    <col min="6" max="6" width="24.6640625" style="22" customWidth="1"/>
    <col min="7" max="7" width="2.1640625" customWidth="1"/>
    <col min="8" max="8" width="24.5" style="22" customWidth="1"/>
    <col min="9" max="9" width="2.33203125" customWidth="1"/>
    <col min="10" max="10" width="24.5" style="22" customWidth="1"/>
    <col min="11" max="11" width="2.33203125" customWidth="1"/>
    <col min="12" max="81" width="9" customWidth="1"/>
  </cols>
  <sheetData>
    <row r="1" spans="2:12" ht="54.75" customHeight="1">
      <c r="B1" s="12" t="s">
        <v>20</v>
      </c>
      <c r="C1" s="13"/>
      <c r="D1" s="13"/>
      <c r="E1" s="14"/>
      <c r="F1" s="13"/>
      <c r="G1" s="8"/>
      <c r="H1" s="13"/>
      <c r="I1" s="8"/>
      <c r="J1" s="13"/>
      <c r="K1" s="8"/>
      <c r="L1" s="54"/>
    </row>
    <row r="2" spans="2:12" ht="7.5" customHeight="1">
      <c r="B2" s="15"/>
      <c r="C2" s="13"/>
      <c r="D2" s="13"/>
      <c r="E2" s="14"/>
      <c r="F2" s="13"/>
      <c r="G2" s="8"/>
      <c r="H2" s="13"/>
      <c r="I2" s="8"/>
      <c r="J2" s="13"/>
      <c r="K2" s="8"/>
      <c r="L2" s="54"/>
    </row>
    <row r="3" spans="2:12" ht="14.25" customHeight="1">
      <c r="B3" s="13"/>
      <c r="C3" s="13"/>
      <c r="D3" s="13"/>
      <c r="E3" s="14"/>
      <c r="F3" s="13"/>
      <c r="G3" s="8"/>
      <c r="H3" s="13"/>
      <c r="I3" s="8"/>
      <c r="J3" s="13"/>
      <c r="K3" s="8"/>
      <c r="L3" s="54"/>
    </row>
    <row r="4" spans="2:12" ht="30" customHeight="1">
      <c r="B4" s="55" t="s">
        <v>15</v>
      </c>
      <c r="C4" s="56"/>
      <c r="D4" s="55" t="s">
        <v>16</v>
      </c>
      <c r="E4" s="57"/>
      <c r="F4" s="55" t="s">
        <v>17</v>
      </c>
      <c r="G4" s="58"/>
      <c r="H4" s="55" t="s">
        <v>18</v>
      </c>
      <c r="I4" s="58"/>
      <c r="J4" s="55" t="s">
        <v>19</v>
      </c>
      <c r="K4" s="9"/>
      <c r="L4" s="54"/>
    </row>
    <row r="5" spans="2:12" ht="30" customHeight="1">
      <c r="B5" s="18"/>
      <c r="C5" s="19"/>
      <c r="D5" s="20"/>
      <c r="E5" s="21"/>
      <c r="F5" s="18"/>
      <c r="G5" s="11"/>
      <c r="H5" s="18"/>
      <c r="I5" s="11"/>
      <c r="J5" s="20"/>
      <c r="K5" s="11"/>
      <c r="L5" s="54"/>
    </row>
    <row r="6" spans="2:12" ht="30" customHeight="1">
      <c r="B6" s="20"/>
      <c r="C6" s="19"/>
      <c r="D6" s="20"/>
      <c r="E6" s="21"/>
      <c r="F6" s="20"/>
      <c r="G6" s="11"/>
      <c r="H6" s="20"/>
      <c r="I6" s="11"/>
      <c r="J6" s="20"/>
      <c r="K6" s="11"/>
      <c r="L6" s="54"/>
    </row>
    <row r="7" spans="2:12" ht="30" customHeight="1">
      <c r="B7" s="20"/>
      <c r="C7" s="19"/>
      <c r="D7" s="20"/>
      <c r="E7" s="21"/>
      <c r="F7" s="20"/>
      <c r="G7" s="11"/>
      <c r="H7" s="20"/>
      <c r="I7" s="11"/>
      <c r="J7" s="20"/>
      <c r="K7" s="11"/>
      <c r="L7" s="54"/>
    </row>
    <row r="8" spans="2:12" ht="30" customHeight="1">
      <c r="B8" s="20"/>
      <c r="C8" s="19"/>
      <c r="D8" s="20"/>
      <c r="E8" s="21"/>
      <c r="F8" s="20"/>
      <c r="G8" s="11"/>
      <c r="H8" s="20"/>
      <c r="I8" s="11"/>
      <c r="J8" s="20"/>
      <c r="K8" s="11"/>
      <c r="L8" s="54"/>
    </row>
    <row r="9" spans="2:12" ht="30" customHeight="1">
      <c r="B9" s="20"/>
      <c r="C9" s="19"/>
      <c r="D9" s="20"/>
      <c r="E9" s="21"/>
      <c r="F9" s="20"/>
      <c r="G9" s="11"/>
      <c r="H9" s="20"/>
      <c r="I9" s="11"/>
      <c r="J9" s="20"/>
      <c r="K9" s="11"/>
      <c r="L9" s="54"/>
    </row>
    <row r="10" spans="2:12" ht="30" customHeight="1">
      <c r="B10" s="20"/>
      <c r="C10" s="19"/>
      <c r="D10" s="20"/>
      <c r="E10" s="21"/>
      <c r="F10" s="20"/>
      <c r="G10" s="11"/>
      <c r="H10" s="99"/>
      <c r="I10" s="11"/>
      <c r="J10" s="20"/>
      <c r="K10" s="11"/>
      <c r="L10" s="54"/>
    </row>
    <row r="11" spans="2:12" ht="30" customHeight="1">
      <c r="B11" s="20"/>
      <c r="C11" s="19"/>
      <c r="D11" s="20"/>
      <c r="E11" s="21"/>
      <c r="F11" s="20"/>
      <c r="G11" s="11"/>
      <c r="H11" s="20"/>
      <c r="I11" s="11"/>
      <c r="J11" s="20"/>
      <c r="K11" s="11"/>
      <c r="L11" s="54"/>
    </row>
    <row r="12" spans="2:12" ht="30" customHeight="1">
      <c r="B12" s="20"/>
      <c r="C12" s="19"/>
      <c r="D12" s="20"/>
      <c r="E12" s="21"/>
      <c r="F12" s="20"/>
      <c r="G12" s="11"/>
      <c r="H12" s="20"/>
      <c r="I12" s="11"/>
      <c r="J12" s="20"/>
      <c r="K12" s="11"/>
      <c r="L12" s="54"/>
    </row>
    <row r="13" spans="2:12" ht="30" customHeight="1">
      <c r="B13" s="20"/>
      <c r="C13" s="19"/>
      <c r="D13" s="20"/>
      <c r="E13" s="21"/>
      <c r="F13" s="20"/>
      <c r="G13" s="11"/>
      <c r="H13" s="20"/>
      <c r="I13" s="11"/>
      <c r="J13" s="20"/>
      <c r="K13" s="11"/>
      <c r="L13" s="54"/>
    </row>
    <row r="14" spans="2:12" ht="30" customHeight="1">
      <c r="B14" s="42"/>
      <c r="C14" s="19"/>
      <c r="D14" s="42"/>
      <c r="E14" s="21"/>
      <c r="F14" s="42"/>
      <c r="G14" s="11"/>
      <c r="H14" s="42"/>
      <c r="I14" s="11"/>
      <c r="J14" s="42"/>
      <c r="K14" s="11"/>
      <c r="L14" s="54"/>
    </row>
    <row r="15" spans="2:12" ht="22" customHeight="1">
      <c r="I15" s="11"/>
      <c r="K15" s="11"/>
      <c r="L15" s="54"/>
    </row>
    <row r="16" spans="2:12" ht="22" customHeight="1">
      <c r="I16" s="11"/>
      <c r="K16" s="11"/>
      <c r="L16" s="54"/>
    </row>
    <row r="17" spans="9:11" ht="22" customHeight="1">
      <c r="I17" s="11"/>
      <c r="K17" s="11"/>
    </row>
    <row r="18" spans="9:11" ht="22" customHeight="1">
      <c r="I18" s="11"/>
      <c r="K18" s="11"/>
    </row>
    <row r="19" spans="9:11" ht="22" customHeight="1">
      <c r="I19" s="11"/>
      <c r="K19" s="11"/>
    </row>
    <row r="20" spans="9:11" ht="22" customHeight="1">
      <c r="I20" s="11"/>
      <c r="K20" s="11"/>
    </row>
    <row r="21" spans="9:11" ht="22" customHeight="1">
      <c r="I21" s="11"/>
      <c r="K21" s="11"/>
    </row>
    <row r="22" spans="9:11" ht="22" customHeight="1">
      <c r="I22" s="11"/>
      <c r="K22" s="11"/>
    </row>
    <row r="23" spans="9:11" ht="22" customHeight="1">
      <c r="I23" s="11"/>
      <c r="K23" s="11"/>
    </row>
    <row r="24" spans="9:11" ht="22" customHeight="1">
      <c r="I24" s="11"/>
      <c r="K24" s="11"/>
    </row>
    <row r="25" spans="9:11" ht="22" customHeight="1">
      <c r="I25" s="11"/>
      <c r="K25" s="11"/>
    </row>
    <row r="26" spans="9:11" ht="22" customHeight="1">
      <c r="I26" s="11"/>
      <c r="K26" s="11"/>
    </row>
    <row r="27" spans="9:11" ht="22" customHeight="1">
      <c r="I27" s="11"/>
      <c r="K27" s="11"/>
    </row>
    <row r="28" spans="9:11" ht="22" customHeight="1">
      <c r="I28" s="11"/>
      <c r="K28" s="11"/>
    </row>
    <row r="29" spans="9:11" ht="22" customHeight="1">
      <c r="I29" s="11"/>
      <c r="K29" s="11"/>
    </row>
    <row r="30" spans="9:11" ht="22" customHeight="1">
      <c r="I30" s="11"/>
      <c r="K30" s="11"/>
    </row>
  </sheetData>
  <sheetProtection formatCells="0" formatColumns="0" formatRows="0" insertColumns="0" insertRows="0" insertHyperlinks="0" deleteColumns="0" deleteRows="0" selectLockedCells="1" sort="0" autoFilter="0" pivotTables="0"/>
  <phoneticPr fontId="1"/>
  <pageMargins left="0.7" right="0.7" top="0.75" bottom="0.75" header="0.3" footer="0.3"/>
  <pageSetup paperSize="9" scale="5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C458-D585-4863-8E1A-7F69C50CAD24}">
  <sheetPr>
    <tabColor theme="8" tint="0.59999389629810485"/>
    <pageSetUpPr fitToPage="1"/>
  </sheetPr>
  <dimension ref="B1:N54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4" width="10.6640625" customWidth="1"/>
    <col min="5" max="5" width="11.83203125" customWidth="1"/>
    <col min="6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0">
        <f>C19</f>
        <v>5000</v>
      </c>
      <c r="C5" s="281"/>
      <c r="D5" s="282">
        <f>E19</f>
        <v>1000</v>
      </c>
      <c r="E5" s="282"/>
      <c r="F5" s="282">
        <f>G19</f>
        <v>800</v>
      </c>
      <c r="G5" s="282"/>
      <c r="H5" s="282">
        <f>I19</f>
        <v>1300</v>
      </c>
      <c r="I5" s="282"/>
      <c r="J5" s="282">
        <v>500</v>
      </c>
      <c r="K5" s="282"/>
      <c r="L5" s="282">
        <f>B5-(D5+F5+H5+J5)</f>
        <v>1400</v>
      </c>
      <c r="M5" s="283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 t="s">
        <v>102</v>
      </c>
      <c r="C9" s="181">
        <v>3000</v>
      </c>
      <c r="D9" s="62" t="s">
        <v>104</v>
      </c>
      <c r="E9" s="183">
        <v>500</v>
      </c>
      <c r="F9" s="62" t="s">
        <v>107</v>
      </c>
      <c r="G9" s="183">
        <v>500</v>
      </c>
      <c r="H9" s="69" t="s">
        <v>109</v>
      </c>
      <c r="I9" s="183">
        <v>700</v>
      </c>
      <c r="J9" s="62" t="s">
        <v>117</v>
      </c>
      <c r="K9" s="185">
        <v>500</v>
      </c>
      <c r="L9" s="186">
        <f>SUMIF(テーブル13[Item],J9,テーブル13[Amount])</f>
        <v>260</v>
      </c>
      <c r="M9" s="187">
        <f>SUMIF(テーブル13[Item],J9,テーブル13[Own amount])</f>
        <v>255</v>
      </c>
      <c r="N9" s="188">
        <f>M9-L9</f>
        <v>-5</v>
      </c>
    </row>
    <row r="10" spans="2:14" outlineLevel="1">
      <c r="B10" s="62" t="s">
        <v>103</v>
      </c>
      <c r="C10" s="181">
        <v>2000</v>
      </c>
      <c r="D10" s="62" t="s">
        <v>105</v>
      </c>
      <c r="E10" s="183">
        <v>300</v>
      </c>
      <c r="F10" s="62" t="s">
        <v>108</v>
      </c>
      <c r="G10" s="183">
        <v>300</v>
      </c>
      <c r="H10" s="69" t="s">
        <v>110</v>
      </c>
      <c r="I10" s="183">
        <v>100</v>
      </c>
      <c r="J10" s="62" t="s">
        <v>118</v>
      </c>
      <c r="K10" s="185">
        <v>200</v>
      </c>
      <c r="L10" s="186">
        <f>SUMIF(テーブル13[Item],J10,テーブル13[Amount])</f>
        <v>80</v>
      </c>
      <c r="M10" s="187">
        <f>SUMIF(テーブル13[Item],J10,テーブル13[Own amount])</f>
        <v>110</v>
      </c>
      <c r="N10" s="188">
        <f t="shared" ref="N10:N18" si="0">M10-L10</f>
        <v>30</v>
      </c>
    </row>
    <row r="11" spans="2:14" outlineLevel="1">
      <c r="B11" s="62"/>
      <c r="C11" s="181"/>
      <c r="D11" s="62" t="s">
        <v>106</v>
      </c>
      <c r="E11" s="183">
        <v>200</v>
      </c>
      <c r="F11" s="62"/>
      <c r="G11" s="183"/>
      <c r="H11" s="69" t="s">
        <v>111</v>
      </c>
      <c r="I11" s="183">
        <v>50</v>
      </c>
      <c r="J11" s="62" t="s">
        <v>40</v>
      </c>
      <c r="K11" s="185">
        <v>200</v>
      </c>
      <c r="L11" s="186">
        <f>SUMIF(テーブル13[Item],J11,テーブル13[Amount])</f>
        <v>50</v>
      </c>
      <c r="M11" s="187">
        <f>SUMIF(テーブル13[Item],J11,テーブル13[Own amount])</f>
        <v>100</v>
      </c>
      <c r="N11" s="188">
        <f t="shared" si="0"/>
        <v>50</v>
      </c>
    </row>
    <row r="12" spans="2:14" outlineLevel="1">
      <c r="B12" s="62"/>
      <c r="C12" s="181"/>
      <c r="D12" s="62"/>
      <c r="E12" s="183"/>
      <c r="F12" s="62"/>
      <c r="G12" s="183"/>
      <c r="H12" s="69" t="s">
        <v>112</v>
      </c>
      <c r="I12" s="183">
        <v>50</v>
      </c>
      <c r="J12" s="62" t="s">
        <v>119</v>
      </c>
      <c r="K12" s="185">
        <v>200</v>
      </c>
      <c r="L12" s="186">
        <f>SUMIF(テーブル13[Item],J12,テーブル13[Amount])</f>
        <v>100</v>
      </c>
      <c r="M12" s="187">
        <f>SUMIF(テーブル13[Item],J12,テーブル13[Own amount])</f>
        <v>70</v>
      </c>
      <c r="N12" s="188">
        <f t="shared" si="0"/>
        <v>-30</v>
      </c>
    </row>
    <row r="13" spans="2:14" outlineLevel="1">
      <c r="B13" s="62"/>
      <c r="C13" s="181"/>
      <c r="D13" s="62"/>
      <c r="E13" s="183"/>
      <c r="F13" s="62"/>
      <c r="G13" s="183"/>
      <c r="H13" s="69" t="s">
        <v>113</v>
      </c>
      <c r="I13" s="183">
        <v>200</v>
      </c>
      <c r="J13" s="62" t="s">
        <v>120</v>
      </c>
      <c r="K13" s="185">
        <v>200</v>
      </c>
      <c r="L13" s="186">
        <f>SUMIF(テーブル13[Item],J13,テーブル13[Amount])</f>
        <v>50</v>
      </c>
      <c r="M13" s="187">
        <f>SUMIF(テーブル13[Item],J13,テーブル13[Own amount])</f>
        <v>80</v>
      </c>
      <c r="N13" s="188">
        <f t="shared" si="0"/>
        <v>30</v>
      </c>
    </row>
    <row r="14" spans="2:14" outlineLevel="1">
      <c r="B14" s="62"/>
      <c r="C14" s="181"/>
      <c r="D14" s="62"/>
      <c r="E14" s="183"/>
      <c r="F14" s="62"/>
      <c r="G14" s="183"/>
      <c r="H14" s="69" t="s">
        <v>114</v>
      </c>
      <c r="I14" s="183">
        <v>100</v>
      </c>
      <c r="J14" s="62"/>
      <c r="K14" s="185"/>
      <c r="L14" s="186">
        <f>SUMIF(テーブル13[Item],J14,テーブル13[Amount])</f>
        <v>0</v>
      </c>
      <c r="M14" s="187">
        <f>SUMIF(テーブル13[Item],J14,テーブル13[Own amount])</f>
        <v>0</v>
      </c>
      <c r="N14" s="188">
        <f t="shared" si="0"/>
        <v>0</v>
      </c>
    </row>
    <row r="15" spans="2:14" outlineLevel="1">
      <c r="B15" s="62"/>
      <c r="C15" s="181"/>
      <c r="D15" s="62"/>
      <c r="E15" s="183"/>
      <c r="F15" s="62"/>
      <c r="G15" s="183"/>
      <c r="H15" s="69" t="s">
        <v>115</v>
      </c>
      <c r="I15" s="183">
        <v>50</v>
      </c>
      <c r="J15" s="62"/>
      <c r="K15" s="185"/>
      <c r="L15" s="186">
        <f>SUMIF(テーブル13[Item],J15,テーブル13[Amount])</f>
        <v>0</v>
      </c>
      <c r="M15" s="187">
        <f>SUMIF(テーブル13[Item],J15,テーブル13[Own amount])</f>
        <v>0</v>
      </c>
      <c r="N15" s="188">
        <f t="shared" si="0"/>
        <v>0</v>
      </c>
    </row>
    <row r="16" spans="2:14" outlineLevel="1">
      <c r="B16" s="62"/>
      <c r="C16" s="181"/>
      <c r="D16" s="62"/>
      <c r="E16" s="183"/>
      <c r="F16" s="62"/>
      <c r="G16" s="183"/>
      <c r="H16" s="69" t="s">
        <v>116</v>
      </c>
      <c r="I16" s="183">
        <v>50</v>
      </c>
      <c r="J16" s="62"/>
      <c r="K16" s="185"/>
      <c r="L16" s="186">
        <f>SUMIF(テーブル13[Item],J16,テーブル13[Amount])</f>
        <v>0</v>
      </c>
      <c r="M16" s="187">
        <f>SUMIF(テーブル13[Item],J16,テーブル13[Own amount])</f>
        <v>0</v>
      </c>
      <c r="N16" s="188">
        <f t="shared" si="0"/>
        <v>0</v>
      </c>
    </row>
    <row r="17" spans="2:14" outlineLevel="1">
      <c r="B17" s="62"/>
      <c r="C17" s="181"/>
      <c r="D17" s="62"/>
      <c r="E17" s="183"/>
      <c r="F17" s="62"/>
      <c r="G17" s="183"/>
      <c r="H17" s="69"/>
      <c r="I17" s="183"/>
      <c r="J17" s="62"/>
      <c r="K17" s="185"/>
      <c r="L17" s="186">
        <f>SUMIF(テーブル13[Item],J17,テーブル13[Amount])</f>
        <v>0</v>
      </c>
      <c r="M17" s="187">
        <f>SUMIF(テーブル13[Item],J17,テーブル13[Own amount])</f>
        <v>0</v>
      </c>
      <c r="N17" s="188">
        <f t="shared" si="0"/>
        <v>0</v>
      </c>
    </row>
    <row r="18" spans="2:14" outlineLevel="1">
      <c r="B18" s="62"/>
      <c r="C18" s="181"/>
      <c r="D18" s="62"/>
      <c r="E18" s="183"/>
      <c r="F18" s="62"/>
      <c r="G18" s="183"/>
      <c r="H18" s="69"/>
      <c r="I18" s="183"/>
      <c r="J18" s="62"/>
      <c r="K18" s="185"/>
      <c r="L18" s="186">
        <f>SUMIF(テーブル13[Item],J18,テーブル13[Amount])</f>
        <v>0</v>
      </c>
      <c r="M18" s="187">
        <f>SUMIF(テーブル13[Item],J18,テーブル13[Own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5000</v>
      </c>
      <c r="D19" s="72" t="s">
        <v>14</v>
      </c>
      <c r="E19" s="184">
        <f>SUM(E9:E18)</f>
        <v>1000</v>
      </c>
      <c r="F19" s="72" t="s">
        <v>14</v>
      </c>
      <c r="G19" s="184">
        <f>SUM(G9:G18)</f>
        <v>800</v>
      </c>
      <c r="H19" s="72" t="s">
        <v>14</v>
      </c>
      <c r="I19" s="184">
        <f>SUM(I9:I18)</f>
        <v>1300</v>
      </c>
      <c r="J19" s="72" t="s">
        <v>14</v>
      </c>
      <c r="K19" s="189">
        <f>SUM(K9:K18)</f>
        <v>1300</v>
      </c>
      <c r="L19" s="190">
        <f t="shared" ref="L19:N19" si="1">SUM(L9:L18)</f>
        <v>540</v>
      </c>
      <c r="M19" s="191">
        <f t="shared" si="1"/>
        <v>615</v>
      </c>
      <c r="N19" s="192">
        <f t="shared" si="1"/>
        <v>75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860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5000</v>
      </c>
      <c r="J26" s="104"/>
      <c r="N26" s="105"/>
    </row>
    <row r="27" spans="2:14" outlineLevel="1">
      <c r="B27" s="84" t="s">
        <v>16</v>
      </c>
      <c r="C27" s="194">
        <f>E19</f>
        <v>1000</v>
      </c>
      <c r="D27" s="195"/>
      <c r="J27" s="104"/>
      <c r="N27" s="105"/>
    </row>
    <row r="28" spans="2:14" outlineLevel="1">
      <c r="B28" s="114" t="s">
        <v>17</v>
      </c>
      <c r="C28" s="194">
        <f>G19</f>
        <v>800</v>
      </c>
      <c r="D28" s="195"/>
      <c r="J28" s="104"/>
      <c r="N28" s="105"/>
    </row>
    <row r="29" spans="2:14" outlineLevel="1">
      <c r="B29" s="114" t="s">
        <v>18</v>
      </c>
      <c r="C29" s="194">
        <f>I19</f>
        <v>1300</v>
      </c>
      <c r="D29" s="195"/>
      <c r="J29" s="104"/>
      <c r="N29" s="105"/>
    </row>
    <row r="30" spans="2:14" outlineLevel="1">
      <c r="B30" s="114" t="s">
        <v>31</v>
      </c>
      <c r="C30" s="194">
        <f>J5</f>
        <v>500</v>
      </c>
      <c r="D30" s="195"/>
      <c r="J30" s="104"/>
      <c r="N30" s="105"/>
    </row>
    <row r="31" spans="2:14" outlineLevel="1">
      <c r="B31" s="114" t="s">
        <v>19</v>
      </c>
      <c r="C31" s="194">
        <f>L19</f>
        <v>540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4140</v>
      </c>
      <c r="D32" s="195">
        <f>D26</f>
        <v>5000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1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>
        <v>1</v>
      </c>
      <c r="C42" t="s">
        <v>117</v>
      </c>
      <c r="D42" s="193">
        <v>30</v>
      </c>
      <c r="E42" s="193">
        <v>30</v>
      </c>
      <c r="F42" s="193">
        <f>テーブル13[[#This Row],[Own amount]]-テーブル13[[#This Row],[Amount]]</f>
        <v>0</v>
      </c>
      <c r="G42" s="89"/>
      <c r="H42" s="88"/>
    </row>
    <row r="43" spans="2:14">
      <c r="B43" s="88">
        <v>2</v>
      </c>
      <c r="C43" t="s">
        <v>118</v>
      </c>
      <c r="D43" s="193">
        <v>50</v>
      </c>
      <c r="E43" s="237">
        <v>60</v>
      </c>
      <c r="F43" s="193">
        <f>テーブル13[[#This Row],[Own amount]]-テーブル13[[#This Row],[Amount]]</f>
        <v>10</v>
      </c>
      <c r="G43" s="89"/>
      <c r="H43" s="88"/>
      <c r="I43" s="88"/>
    </row>
    <row r="44" spans="2:14">
      <c r="B44" s="88">
        <v>3</v>
      </c>
      <c r="C44" t="s">
        <v>117</v>
      </c>
      <c r="D44" s="193">
        <v>100</v>
      </c>
      <c r="E44" s="193">
        <v>80</v>
      </c>
      <c r="F44" s="193">
        <f>テーブル13[[#This Row],[Own amount]]-テーブル13[[#This Row],[Amount]]</f>
        <v>-20</v>
      </c>
      <c r="G44" s="89"/>
      <c r="H44" s="88"/>
      <c r="I44" s="88"/>
    </row>
    <row r="45" spans="2:14">
      <c r="B45" s="88">
        <v>5</v>
      </c>
      <c r="C45" t="s">
        <v>40</v>
      </c>
      <c r="D45" s="193">
        <v>50</v>
      </c>
      <c r="E45" s="193">
        <v>100</v>
      </c>
      <c r="F45" s="193">
        <f>テーブル13[[#This Row],[Own amount]]-テーブル13[[#This Row],[Amount]]</f>
        <v>50</v>
      </c>
      <c r="G45" s="89"/>
      <c r="H45" s="88"/>
      <c r="I45" s="88"/>
    </row>
    <row r="46" spans="2:14">
      <c r="B46" s="88">
        <v>7</v>
      </c>
      <c r="C46" t="s">
        <v>117</v>
      </c>
      <c r="D46" s="193">
        <v>30</v>
      </c>
      <c r="E46" s="193">
        <v>30</v>
      </c>
      <c r="F46" s="193">
        <f>テーブル13[[#This Row],[Own amount]]-テーブル13[[#This Row],[Amount]]</f>
        <v>0</v>
      </c>
      <c r="G46" s="89"/>
      <c r="H46" s="88"/>
      <c r="I46" s="88"/>
    </row>
    <row r="47" spans="2:14">
      <c r="B47" s="88">
        <v>8</v>
      </c>
      <c r="C47" t="s">
        <v>119</v>
      </c>
      <c r="D47" s="193">
        <v>50</v>
      </c>
      <c r="E47" s="193">
        <v>20</v>
      </c>
      <c r="F47" s="193">
        <f>テーブル13[[#This Row],[Own amount]]-テーブル13[[#This Row],[Amount]]</f>
        <v>-30</v>
      </c>
      <c r="G47" s="89"/>
      <c r="H47" s="88"/>
      <c r="I47" s="88"/>
    </row>
    <row r="48" spans="2:14">
      <c r="B48" s="88">
        <v>9</v>
      </c>
      <c r="C48" t="s">
        <v>120</v>
      </c>
      <c r="D48" s="193">
        <v>50</v>
      </c>
      <c r="E48" s="193">
        <v>80</v>
      </c>
      <c r="F48" s="193">
        <f>テーブル13[[#This Row],[Own amount]]-テーブル13[[#This Row],[Amount]]</f>
        <v>30</v>
      </c>
      <c r="G48" s="89"/>
      <c r="H48" s="88"/>
      <c r="I48" s="88"/>
    </row>
    <row r="49" spans="2:9">
      <c r="B49" s="88">
        <v>10</v>
      </c>
      <c r="C49" t="s">
        <v>118</v>
      </c>
      <c r="D49" s="193">
        <v>30</v>
      </c>
      <c r="E49" s="193">
        <v>50</v>
      </c>
      <c r="F49" s="193">
        <f>テーブル13[[#This Row],[Own amount]]-テーブル13[[#This Row],[Amount]]</f>
        <v>20</v>
      </c>
      <c r="G49" s="89"/>
      <c r="H49" s="88"/>
      <c r="I49" s="88"/>
    </row>
    <row r="50" spans="2:9">
      <c r="B50" s="88">
        <v>11</v>
      </c>
      <c r="C50" t="s">
        <v>117</v>
      </c>
      <c r="D50" s="193">
        <v>30</v>
      </c>
      <c r="E50" s="193">
        <v>30</v>
      </c>
      <c r="F50" s="193">
        <f>テーブル13[[#This Row],[Own amount]]-テーブル13[[#This Row],[Amount]]</f>
        <v>0</v>
      </c>
      <c r="G50" s="89"/>
      <c r="H50" s="88"/>
      <c r="I50" s="88"/>
    </row>
    <row r="51" spans="2:9">
      <c r="B51" s="88">
        <v>12</v>
      </c>
      <c r="C51" t="s">
        <v>117</v>
      </c>
      <c r="D51" s="193">
        <v>20</v>
      </c>
      <c r="E51" s="193">
        <v>30</v>
      </c>
      <c r="F51" s="193">
        <f>テーブル13[[#This Row],[Own amount]]-テーブル13[[#This Row],[Amount]]</f>
        <v>10</v>
      </c>
      <c r="G51" s="89"/>
      <c r="H51" s="88"/>
      <c r="I51" s="88"/>
    </row>
    <row r="52" spans="2:9">
      <c r="B52" s="88">
        <v>13</v>
      </c>
      <c r="C52" t="s">
        <v>117</v>
      </c>
      <c r="D52" s="193">
        <v>20</v>
      </c>
      <c r="E52" s="193">
        <v>25</v>
      </c>
      <c r="F52" s="193">
        <f>テーブル13[[#This Row],[Own amount]]-テーブル13[[#This Row],[Amount]]</f>
        <v>5</v>
      </c>
      <c r="G52" s="89"/>
      <c r="H52" s="88"/>
      <c r="I52" s="88"/>
    </row>
    <row r="53" spans="2:9">
      <c r="B53" s="88">
        <v>14</v>
      </c>
      <c r="C53" t="s">
        <v>119</v>
      </c>
      <c r="D53" s="193">
        <v>50</v>
      </c>
      <c r="E53" s="193">
        <v>50</v>
      </c>
      <c r="F53" s="193">
        <f>テーブル13[[#This Row],[Own amount]]-テーブル13[[#This Row],[Amount]]</f>
        <v>0</v>
      </c>
      <c r="G53" s="89"/>
      <c r="H53" s="88"/>
      <c r="I53" s="88"/>
    </row>
    <row r="54" spans="2:9">
      <c r="B54" s="88">
        <v>15</v>
      </c>
      <c r="C54" t="s">
        <v>117</v>
      </c>
      <c r="D54" s="193">
        <v>30</v>
      </c>
      <c r="E54" s="193">
        <v>30</v>
      </c>
      <c r="F54" s="193">
        <f>テーブル13[[#This Row],[Own amount]]-テーブル13[[#This Row],[Amount]]</f>
        <v>0</v>
      </c>
      <c r="G54" s="89"/>
      <c r="H54" s="88"/>
      <c r="I54" s="88"/>
    </row>
  </sheetData>
  <sheetProtection selectLockedCells="1" autoFilter="0"/>
  <mergeCells count="20">
    <mergeCell ref="L4:M4"/>
    <mergeCell ref="B4:C4"/>
    <mergeCell ref="D4:E4"/>
    <mergeCell ref="F4:G4"/>
    <mergeCell ref="H4:I4"/>
    <mergeCell ref="J4:K4"/>
    <mergeCell ref="H7:I7"/>
    <mergeCell ref="J7:N7"/>
    <mergeCell ref="B21:D21"/>
    <mergeCell ref="B5:C5"/>
    <mergeCell ref="D5:E5"/>
    <mergeCell ref="F5:G5"/>
    <mergeCell ref="H5:I5"/>
    <mergeCell ref="J5:K5"/>
    <mergeCell ref="L5:M5"/>
    <mergeCell ref="B22:D23"/>
    <mergeCell ref="E24:E25"/>
    <mergeCell ref="B7:C7"/>
    <mergeCell ref="D7:E7"/>
    <mergeCell ref="F7:G7"/>
  </mergeCells>
  <phoneticPr fontId="1"/>
  <conditionalFormatting sqref="B22 D26:D32 D34:D38">
    <cfRule type="cellIs" dxfId="144" priority="6" operator="equal">
      <formula>0</formula>
    </cfRule>
  </conditionalFormatting>
  <conditionalFormatting sqref="B524">
    <cfRule type="expression" dxfId="143" priority="10">
      <formula>$C523=1</formula>
    </cfRule>
  </conditionalFormatting>
  <conditionalFormatting sqref="C19 E19 G19 I19">
    <cfRule type="cellIs" dxfId="142" priority="1" operator="equal">
      <formula>0</formula>
    </cfRule>
  </conditionalFormatting>
  <conditionalFormatting sqref="E22">
    <cfRule type="cellIs" dxfId="141" priority="8" operator="equal">
      <formula>0</formula>
    </cfRule>
  </conditionalFormatting>
  <conditionalFormatting sqref="E24">
    <cfRule type="cellIs" dxfId="140" priority="7" operator="equal">
      <formula>0</formula>
    </cfRule>
  </conditionalFormatting>
  <conditionalFormatting sqref="F42:F54">
    <cfRule type="cellIs" dxfId="139" priority="4" operator="lessThan">
      <formula>0</formula>
    </cfRule>
    <cfRule type="cellIs" dxfId="138" priority="5" operator="greaterThan">
      <formula>0</formula>
    </cfRule>
  </conditionalFormatting>
  <conditionalFormatting sqref="K19:N19 B25:D25">
    <cfRule type="cellIs" dxfId="137" priority="12" operator="equal">
      <formula>0</formula>
    </cfRule>
  </conditionalFormatting>
  <conditionalFormatting sqref="L9:N18">
    <cfRule type="cellIs" dxfId="136" priority="11" operator="equal">
      <formula>0</formula>
    </cfRule>
  </conditionalFormatting>
  <conditionalFormatting sqref="N9:N18">
    <cfRule type="cellIs" dxfId="135" priority="3" operator="greaterThan">
      <formula>0</formula>
    </cfRule>
    <cfRule type="cellIs" dxfId="134" priority="2" operator="lessThan">
      <formula>0</formula>
    </cfRule>
  </conditionalFormatting>
  <dataValidations count="1">
    <dataValidation type="list" allowBlank="1" showInputMessage="1" showErrorMessage="1" sqref="C42:C54" xr:uid="{717922F1-E12E-4F63-9E11-0DA6D58E6E77}">
      <formula1>$J$9:$J$18</formula1>
    </dataValidation>
  </dataValidations>
  <pageMargins left="0.25" right="0.25" top="0.75" bottom="0.75" header="0.3" footer="0.3"/>
  <pageSetup paperSize="9" scale="67"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333B-189A-4F40-8D18-FC328FFCA9E0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Spedial!P6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SUMIF(テーブル1[Item],Setting!J5,テーブル1[Amount])</f>
        <v>0</v>
      </c>
      <c r="M9" s="187">
        <f>SUMIF(テーブル1[Item],Setting!J5,テーブル1[Own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SUMIF(テーブル1[Item],Setting!J6,テーブル1[Amount])</f>
        <v>0</v>
      </c>
      <c r="M10" s="187">
        <f>SUMIF(テーブル1[Item],Setting!J6,テーブル1[Own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SUMIF(テーブル1[Item],Setting!J7,テーブル1[Amount])</f>
        <v>0</v>
      </c>
      <c r="M11" s="187">
        <f>SUMIF(テーブル1[Item],Setting!J7,テーブル1[Own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SUMIF(テーブル1[Item],Setting!J8,テーブル1[Amount])</f>
        <v>0</v>
      </c>
      <c r="M12" s="187">
        <f>SUMIF(テーブル1[Item],Setting!J8,テーブル1[Own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SUMIF(テーブル1[Item],Setting!J9,テーブル1[Amount])</f>
        <v>0</v>
      </c>
      <c r="M13" s="187">
        <f>SUMIF(テーブル1[Item],Setting!J9,テーブル1[Own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SUMIF(テーブル1[Item],Setting!J10,テーブル1[Amount])</f>
        <v>0</v>
      </c>
      <c r="M14" s="187">
        <f>SUMIF(テーブル1[Item],Setting!J10,テーブル1[Own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SUMIF(テーブル1[Item],Setting!J11,テーブル1[Amount])</f>
        <v>0</v>
      </c>
      <c r="M15" s="187">
        <f>SUMIF(テーブル1[Item],Setting!J11,テーブル1[Own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SUMIF(テーブル1[Item],Setting!J12,テーブル1[Amount])</f>
        <v>0</v>
      </c>
      <c r="M16" s="187">
        <f>SUMIF(テーブル1[Item],Setting!J12,テーブル1[Own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SUMIF(テーブル1[Item],Setting!J13,テーブル1[Amount])</f>
        <v>0</v>
      </c>
      <c r="M17" s="187">
        <f>SUMIF(テーブル1[Item],Setting!J13,テーブル1[Own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SUMIF(テーブル1[Item],Setting!J14,テーブル1[Amount])</f>
        <v>0</v>
      </c>
      <c r="M18" s="187">
        <f>SUMIF(テーブル1[Item],Setting!J14,テーブル1[Own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32</v>
      </c>
      <c r="C27" s="194">
        <f>E19</f>
        <v>0</v>
      </c>
      <c r="D27" s="195"/>
      <c r="J27" s="104"/>
      <c r="N27" s="105"/>
    </row>
    <row r="28" spans="2:14" outlineLevel="1">
      <c r="B28" s="114" t="s">
        <v>33</v>
      </c>
      <c r="C28" s="194">
        <f>G19</f>
        <v>0</v>
      </c>
      <c r="D28" s="195"/>
      <c r="J28" s="104"/>
      <c r="N28" s="105"/>
    </row>
    <row r="29" spans="2:14" outlineLevel="1">
      <c r="B29" s="114" t="s">
        <v>34</v>
      </c>
      <c r="C29" s="194">
        <f>I19</f>
        <v>0</v>
      </c>
      <c r="D29" s="195"/>
      <c r="J29" s="104"/>
      <c r="N29" s="105"/>
    </row>
    <row r="30" spans="2:14" outlineLevel="1">
      <c r="B30" s="114" t="s">
        <v>35</v>
      </c>
      <c r="C30" s="194">
        <f>J5</f>
        <v>0</v>
      </c>
      <c r="D30" s="195"/>
      <c r="J30" s="104"/>
      <c r="N30" s="105"/>
    </row>
    <row r="31" spans="2:14" outlineLevel="1">
      <c r="B31" s="114" t="s">
        <v>36</v>
      </c>
      <c r="C31" s="194">
        <f>L19</f>
        <v>0</v>
      </c>
      <c r="D31" s="195"/>
      <c r="J31" s="104"/>
      <c r="N31" s="105"/>
    </row>
    <row r="32" spans="2:14" outlineLevel="1">
      <c r="B32" s="84" t="s">
        <v>37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テーブル1[[#This Row],[Own amount]]-テーブル1[[#This Row],[Amount]]</f>
        <v>0</v>
      </c>
      <c r="G42" s="89"/>
      <c r="H42" s="88"/>
    </row>
    <row r="43" spans="2:14">
      <c r="B43" s="88"/>
      <c r="D43" s="193"/>
      <c r="E43" s="193"/>
      <c r="F43" s="193">
        <f>テーブル1[[#This Row],[Own amount]]-テーブル1[[#This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テーブル1[[#This Row],[Own amount]]-テーブル1[[#This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テーブル1[[#This Row],[Own amount]]-テーブル1[[#This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テーブル1[[#This Row],[Own amount]]-テーブル1[[#This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テーブル1[[#This Row],[Own amount]]-テーブル1[[#This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テーブル1[[#This Row],[Own amount]]-テーブル1[[#This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テーブル1[[#This Row],[Own amount]]-テーブル1[[#This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テーブル1[[#This Row],[Own amount]]-テーブル1[[#This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テーブル1[[#This Row],[Own amount]]-テーブル1[[#This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テーブル1[[#This Row],[Own amount]]-テーブル1[[#This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テーブル1[[#This Row],[Own amount]]-テーブル1[[#This Row],[Amount]]</f>
        <v>0</v>
      </c>
      <c r="G53" s="89"/>
      <c r="H53" s="88"/>
      <c r="I53" s="88"/>
    </row>
  </sheetData>
  <sheetProtection selectLockedCells="1" autoFilter="0"/>
  <mergeCells count="20">
    <mergeCell ref="E24:E25"/>
    <mergeCell ref="B7:C7"/>
    <mergeCell ref="J7:N7"/>
    <mergeCell ref="D7:E7"/>
    <mergeCell ref="F7:G7"/>
    <mergeCell ref="H7:I7"/>
    <mergeCell ref="B21:D21"/>
    <mergeCell ref="B22:D23"/>
    <mergeCell ref="L5:M5"/>
    <mergeCell ref="D4:E4"/>
    <mergeCell ref="F4:G4"/>
    <mergeCell ref="H4:I4"/>
    <mergeCell ref="L4:M4"/>
    <mergeCell ref="J4:K4"/>
    <mergeCell ref="J5:K5"/>
    <mergeCell ref="B5:C5"/>
    <mergeCell ref="B4:C4"/>
    <mergeCell ref="D5:E5"/>
    <mergeCell ref="F5:G5"/>
    <mergeCell ref="H5:I5"/>
  </mergeCells>
  <phoneticPr fontId="1"/>
  <conditionalFormatting sqref="B22 D26:D32 D34:D38">
    <cfRule type="cellIs" dxfId="133" priority="12" operator="equal">
      <formula>0</formula>
    </cfRule>
  </conditionalFormatting>
  <conditionalFormatting sqref="B524">
    <cfRule type="expression" dxfId="132" priority="83">
      <formula>$C523=1</formula>
    </cfRule>
  </conditionalFormatting>
  <conditionalFormatting sqref="C19 E19 G19 I19">
    <cfRule type="cellIs" dxfId="131" priority="57" operator="equal">
      <formula>0</formula>
    </cfRule>
  </conditionalFormatting>
  <conditionalFormatting sqref="E22">
    <cfRule type="cellIs" dxfId="130" priority="15" operator="equal">
      <formula>0</formula>
    </cfRule>
  </conditionalFormatting>
  <conditionalFormatting sqref="E24">
    <cfRule type="cellIs" dxfId="129" priority="13" operator="equal">
      <formula>0</formula>
    </cfRule>
  </conditionalFormatting>
  <conditionalFormatting sqref="F42:F53">
    <cfRule type="cellIs" dxfId="128" priority="1" operator="lessThan">
      <formula>0</formula>
    </cfRule>
    <cfRule type="cellIs" dxfId="127" priority="2" operator="greaterThan">
      <formula>0</formula>
    </cfRule>
  </conditionalFormatting>
  <conditionalFormatting sqref="K19:N19 B25:D25">
    <cfRule type="cellIs" dxfId="126" priority="91" operator="equal">
      <formula>0</formula>
    </cfRule>
  </conditionalFormatting>
  <conditionalFormatting sqref="L9:N18">
    <cfRule type="cellIs" dxfId="125" priority="90" operator="equal">
      <formula>0</formula>
    </cfRule>
  </conditionalFormatting>
  <conditionalFormatting sqref="N9:N18">
    <cfRule type="cellIs" dxfId="124" priority="4" operator="greaterThan">
      <formula>0</formula>
    </cfRule>
    <cfRule type="cellIs" dxfId="123" priority="3" operator="lessThan">
      <formula>0</formula>
    </cfRule>
  </conditionalFormatting>
  <pageMargins left="0.25" right="0.25" top="0.75" bottom="0.75" header="0.3" footer="0.3"/>
  <pageSetup paperSize="9" scale="86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05C0F3-ECD6-4BF6-B8CE-C35C68AE0E89}">
          <x14:formula1>
            <xm:f>Setting!$J$5:$J$14</xm:f>
          </x14:formula1>
          <xm:sqref>C42:C53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5DEE7-A8A8-496E-A818-66DDCE322D10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Spedial!P12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SUMIF(テーブル14[Item],Setting!J5,テーブル14[Amount])</f>
        <v>0</v>
      </c>
      <c r="M9" s="187">
        <f>SUMIF(テーブル14[Item],Setting!J5,テーブル14[Own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SUMIF(テーブル14[Item],Setting!J6,テーブル14[Amount])</f>
        <v>0</v>
      </c>
      <c r="M10" s="187">
        <f>SUMIF(テーブル14[Item],Setting!J6,テーブル14[Own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SUMIF(テーブル14[Item],Setting!J7,テーブル14[Amount])</f>
        <v>0</v>
      </c>
      <c r="M11" s="187">
        <f>SUMIF(テーブル14[Item],Setting!J7,テーブル14[Own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SUMIF(テーブル14[Item],Setting!J8,テーブル14[Amount])</f>
        <v>0</v>
      </c>
      <c r="M12" s="187">
        <f>SUMIF(テーブル14[Item],Setting!J8,テーブル14[Own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SUMIF(テーブル14[Item],Setting!J9,テーブル14[Amount])</f>
        <v>0</v>
      </c>
      <c r="M13" s="187">
        <f>SUMIF(テーブル14[Item],Setting!J9,テーブル14[Own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SUMIF(テーブル14[Item],Setting!J10,テーブル14[Amount])</f>
        <v>0</v>
      </c>
      <c r="M14" s="187">
        <f>SUMIF(テーブル14[Item],Setting!J10,テーブル14[Own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SUMIF(テーブル14[Item],Setting!J11,テーブル14[Amount])</f>
        <v>0</v>
      </c>
      <c r="M15" s="187">
        <f>SUMIF(テーブル14[Item],Setting!J11,テーブル14[Own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SUMIF(テーブル14[Item],Setting!J12,テーブル14[Amount])</f>
        <v>0</v>
      </c>
      <c r="M16" s="187">
        <f>SUMIF(テーブル14[Item],Setting!J12,テーブル14[Own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SUMIF(テーブル14[Item],Setting!J13,テーブル14[Amount])</f>
        <v>0</v>
      </c>
      <c r="M17" s="187">
        <f>SUMIF(テーブル14[Item],Setting!J13,テーブル14[Own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SUMIF(テーブル14[Item],Setting!J14,テーブル14[Amount])</f>
        <v>0</v>
      </c>
      <c r="M18" s="187">
        <f>SUMIF(テーブル14[Item],Setting!J14,テーブル14[Own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テーブル14[[#This Row],[Own amount]]-テーブル14[[#This Row],[Amount]]</f>
        <v>0</v>
      </c>
      <c r="G42" s="89"/>
      <c r="H42" s="88"/>
    </row>
    <row r="43" spans="2:14">
      <c r="B43" s="88"/>
      <c r="D43" s="193"/>
      <c r="E43" s="193"/>
      <c r="F43" s="193">
        <f>テーブル14[[#This Row],[Own amount]]-テーブル14[[#This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テーブル14[[#This Row],[Own amount]]-テーブル14[[#This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テーブル14[[#This Row],[Own amount]]-テーブル14[[#This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テーブル14[[#This Row],[Own amount]]-テーブル14[[#This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テーブル14[[#This Row],[Own amount]]-テーブル14[[#This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テーブル14[[#This Row],[Own amount]]-テーブル14[[#This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テーブル14[[#This Row],[Own amount]]-テーブル14[[#This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テーブル14[[#This Row],[Own amount]]-テーブル14[[#This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テーブル14[[#This Row],[Own amount]]-テーブル14[[#This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テーブル14[[#This Row],[Own amount]]-テーブル14[[#This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テーブル14[[#This Row],[Own amount]]-テーブル14[[#This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122" priority="6" operator="equal">
      <formula>0</formula>
    </cfRule>
  </conditionalFormatting>
  <conditionalFormatting sqref="B524">
    <cfRule type="expression" dxfId="121" priority="10">
      <formula>$C523=1</formula>
    </cfRule>
  </conditionalFormatting>
  <conditionalFormatting sqref="C19 E19 G19 I19">
    <cfRule type="cellIs" dxfId="120" priority="1" operator="equal">
      <formula>0</formula>
    </cfRule>
  </conditionalFormatting>
  <conditionalFormatting sqref="E22">
    <cfRule type="cellIs" dxfId="119" priority="8" operator="equal">
      <formula>0</formula>
    </cfRule>
  </conditionalFormatting>
  <conditionalFormatting sqref="E24">
    <cfRule type="cellIs" dxfId="118" priority="7" operator="equal">
      <formula>0</formula>
    </cfRule>
  </conditionalFormatting>
  <conditionalFormatting sqref="F42:F53">
    <cfRule type="cellIs" dxfId="117" priority="4" operator="lessThan">
      <formula>0</formula>
    </cfRule>
    <cfRule type="cellIs" dxfId="116" priority="5" operator="greaterThan">
      <formula>0</formula>
    </cfRule>
  </conditionalFormatting>
  <conditionalFormatting sqref="K19:N19 B25:D25">
    <cfRule type="cellIs" dxfId="115" priority="12" operator="equal">
      <formula>0</formula>
    </cfRule>
  </conditionalFormatting>
  <conditionalFormatting sqref="L9:N18">
    <cfRule type="cellIs" dxfId="114" priority="11" operator="equal">
      <formula>0</formula>
    </cfRule>
  </conditionalFormatting>
  <conditionalFormatting sqref="N9:N18">
    <cfRule type="cellIs" dxfId="113" priority="3" operator="greaterThan">
      <formula>0</formula>
    </cfRule>
    <cfRule type="cellIs" dxfId="112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77D51D-B9B0-4321-903B-F5C4AB17EF4B}">
          <x14:formula1>
            <xm:f>Setting!$J$5:$J$14</xm:f>
          </x14:formula1>
          <xm:sqref>C42:C53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298D-EE72-47D0-AB93-4D39603C3281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Spedial!P18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SUMIF(テーブル15[Item],Setting!J5,テーブル15[Amount])</f>
        <v>0</v>
      </c>
      <c r="M9" s="187">
        <f>SUMIF(テーブル15[Item],Setting!J5,テーブル15[Own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SUMIF(テーブル15[Item],Setting!J6,テーブル15[Amount])</f>
        <v>0</v>
      </c>
      <c r="M10" s="187">
        <f>SUMIF(テーブル15[Item],Setting!J6,テーブル15[Own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SUMIF(テーブル15[Item],Setting!J7,テーブル15[Amount])</f>
        <v>0</v>
      </c>
      <c r="M11" s="187">
        <f>SUMIF(テーブル15[Item],Setting!J7,テーブル15[Own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SUMIF(テーブル15[Item],Setting!J8,テーブル15[Amount])</f>
        <v>0</v>
      </c>
      <c r="M12" s="187">
        <f>SUMIF(テーブル15[Item],Setting!J8,テーブル15[Own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SUMIF(テーブル15[Item],Setting!J9,テーブル15[Amount])</f>
        <v>0</v>
      </c>
      <c r="M13" s="187">
        <f>SUMIF(テーブル15[Item],Setting!J9,テーブル15[Own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SUMIF(テーブル15[Item],Setting!J10,テーブル15[Amount])</f>
        <v>0</v>
      </c>
      <c r="M14" s="187">
        <f>SUMIF(テーブル15[Item],Setting!J10,テーブル15[Own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SUMIF(テーブル15[Item],Setting!J11,テーブル15[Amount])</f>
        <v>0</v>
      </c>
      <c r="M15" s="187">
        <f>SUMIF(テーブル15[Item],Setting!J11,テーブル15[Own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SUMIF(テーブル15[Item],Setting!J12,テーブル15[Amount])</f>
        <v>0</v>
      </c>
      <c r="M16" s="187">
        <f>SUMIF(テーブル15[Item],Setting!J12,テーブル15[Own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SUMIF(テーブル15[Item],Setting!J13,テーブル15[Amount])</f>
        <v>0</v>
      </c>
      <c r="M17" s="187">
        <f>SUMIF(テーブル15[Item],Setting!J13,テーブル15[Own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SUMIF(テーブル15[Item],Setting!J14,テーブル15[Amount])</f>
        <v>0</v>
      </c>
      <c r="M18" s="187">
        <f>SUMIF(テーブル15[Item],Setting!J14,テーブル15[Own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79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テーブル15[[#This Row],[Own amount]]-テーブル15[[#This Row],[Amount]]</f>
        <v>0</v>
      </c>
      <c r="G42" s="89"/>
      <c r="H42" s="88"/>
    </row>
    <row r="43" spans="2:14">
      <c r="B43" s="88"/>
      <c r="D43" s="193"/>
      <c r="E43" s="193"/>
      <c r="F43" s="193">
        <f>テーブル15[[#This Row],[Own amount]]-テーブル15[[#This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テーブル15[[#This Row],[Own amount]]-テーブル15[[#This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テーブル15[[#This Row],[Own amount]]-テーブル15[[#This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テーブル15[[#This Row],[Own amount]]-テーブル15[[#This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テーブル15[[#This Row],[Own amount]]-テーブル15[[#This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テーブル15[[#This Row],[Own amount]]-テーブル15[[#This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テーブル15[[#This Row],[Own amount]]-テーブル15[[#This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テーブル15[[#This Row],[Own amount]]-テーブル15[[#This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テーブル15[[#This Row],[Own amount]]-テーブル15[[#This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テーブル15[[#This Row],[Own amount]]-テーブル15[[#This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テーブル15[[#This Row],[Own amount]]-テーブル15[[#This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111" priority="6" operator="equal">
      <formula>0</formula>
    </cfRule>
  </conditionalFormatting>
  <conditionalFormatting sqref="B524">
    <cfRule type="expression" dxfId="110" priority="10">
      <formula>$C523=1</formula>
    </cfRule>
  </conditionalFormatting>
  <conditionalFormatting sqref="C19 E19 G19 I19">
    <cfRule type="cellIs" dxfId="109" priority="1" operator="equal">
      <formula>0</formula>
    </cfRule>
  </conditionalFormatting>
  <conditionalFormatting sqref="E22">
    <cfRule type="cellIs" dxfId="108" priority="8" operator="equal">
      <formula>0</formula>
    </cfRule>
  </conditionalFormatting>
  <conditionalFormatting sqref="E24">
    <cfRule type="cellIs" dxfId="107" priority="7" operator="equal">
      <formula>0</formula>
    </cfRule>
  </conditionalFormatting>
  <conditionalFormatting sqref="F42:F53">
    <cfRule type="cellIs" dxfId="106" priority="4" operator="lessThan">
      <formula>0</formula>
    </cfRule>
    <cfRule type="cellIs" dxfId="105" priority="5" operator="greaterThan">
      <formula>0</formula>
    </cfRule>
  </conditionalFormatting>
  <conditionalFormatting sqref="K19:N19 B25:D25">
    <cfRule type="cellIs" dxfId="104" priority="12" operator="equal">
      <formula>0</formula>
    </cfRule>
  </conditionalFormatting>
  <conditionalFormatting sqref="L9:N18">
    <cfRule type="cellIs" dxfId="103" priority="11" operator="equal">
      <formula>0</formula>
    </cfRule>
  </conditionalFormatting>
  <conditionalFormatting sqref="N9:N18">
    <cfRule type="cellIs" dxfId="102" priority="3" operator="greaterThan">
      <formula>0</formula>
    </cfRule>
    <cfRule type="cellIs" dxfId="101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E3AB55-A4EB-449C-B739-F9CAC6C3CC13}">
          <x14:formula1>
            <xm:f>Setting!$J$5:$J$14</xm:f>
          </x14:formula1>
          <xm:sqref>C42:C53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9D7DD-A5D8-4B8E-8194-7DF62CC5BBD9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Spedial!P24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SUMIF(テーブル16[Item],Setting!J5,テーブル16[Amount])</f>
        <v>0</v>
      </c>
      <c r="M9" s="187">
        <f>SUMIF(テーブル16[Item],Setting!J5,テーブル16[Own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SUMIF(テーブル16[Item],Setting!J6,テーブル16[Amount])</f>
        <v>0</v>
      </c>
      <c r="M10" s="187">
        <f>SUMIF(テーブル16[Item],Setting!J6,テーブル16[Own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SUMIF(テーブル16[Item],Setting!J7,テーブル16[Amount])</f>
        <v>0</v>
      </c>
      <c r="M11" s="187">
        <f>SUMIF(テーブル16[Item],Setting!J7,テーブル16[Own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SUMIF(テーブル16[Item],Setting!J8,テーブル16[Amount])</f>
        <v>0</v>
      </c>
      <c r="M12" s="187">
        <f>SUMIF(テーブル16[Item],Setting!J8,テーブル16[Own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SUMIF(テーブル16[Item],Setting!J9,テーブル16[Amount])</f>
        <v>0</v>
      </c>
      <c r="M13" s="187">
        <f>SUMIF(テーブル16[Item],Setting!J9,テーブル16[Own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SUMIF(テーブル16[Item],Setting!J10,テーブル16[Amount])</f>
        <v>0</v>
      </c>
      <c r="M14" s="187">
        <f>SUMIF(テーブル16[Item],Setting!J10,テーブル16[Own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SUMIF(テーブル16[Item],Setting!J11,テーブル16[Amount])</f>
        <v>0</v>
      </c>
      <c r="M15" s="187">
        <f>SUMIF(テーブル16[Item],Setting!J11,テーブル16[Own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SUMIF(テーブル16[Item],Setting!J12,テーブル16[Amount])</f>
        <v>0</v>
      </c>
      <c r="M16" s="187">
        <f>SUMIF(テーブル16[Item],Setting!J12,テーブル16[Own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SUMIF(テーブル16[Item],Setting!J13,テーブル16[Amount])</f>
        <v>0</v>
      </c>
      <c r="M17" s="187">
        <f>SUMIF(テーブル16[Item],Setting!J13,テーブル16[Own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SUMIF(テーブル16[Item],Setting!J14,テーブル16[Amount])</f>
        <v>0</v>
      </c>
      <c r="M18" s="187">
        <f>SUMIF(テーブル16[Item],Setting!J14,テーブル16[Own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テーブル16[[#This Row],[Own amount]]-テーブル16[[#This Row],[Amount]]</f>
        <v>0</v>
      </c>
      <c r="G42" s="89"/>
      <c r="H42" s="88"/>
    </row>
    <row r="43" spans="2:14">
      <c r="B43" s="88"/>
      <c r="D43" s="193"/>
      <c r="E43" s="193"/>
      <c r="F43" s="193">
        <f>テーブル16[[#This Row],[Own amount]]-テーブル16[[#This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テーブル16[[#This Row],[Own amount]]-テーブル16[[#This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テーブル16[[#This Row],[Own amount]]-テーブル16[[#This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テーブル16[[#This Row],[Own amount]]-テーブル16[[#This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テーブル16[[#This Row],[Own amount]]-テーブル16[[#This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テーブル16[[#This Row],[Own amount]]-テーブル16[[#This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テーブル16[[#This Row],[Own amount]]-テーブル16[[#This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テーブル16[[#This Row],[Own amount]]-テーブル16[[#This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テーブル16[[#This Row],[Own amount]]-テーブル16[[#This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テーブル16[[#This Row],[Own amount]]-テーブル16[[#This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テーブル16[[#This Row],[Own amount]]-テーブル16[[#This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100" priority="6" operator="equal">
      <formula>0</formula>
    </cfRule>
  </conditionalFormatting>
  <conditionalFormatting sqref="B524">
    <cfRule type="expression" dxfId="99" priority="10">
      <formula>$C523=1</formula>
    </cfRule>
  </conditionalFormatting>
  <conditionalFormatting sqref="C19 E19 G19 I19">
    <cfRule type="cellIs" dxfId="98" priority="1" operator="equal">
      <formula>0</formula>
    </cfRule>
  </conditionalFormatting>
  <conditionalFormatting sqref="E22">
    <cfRule type="cellIs" dxfId="97" priority="8" operator="equal">
      <formula>0</formula>
    </cfRule>
  </conditionalFormatting>
  <conditionalFormatting sqref="E24">
    <cfRule type="cellIs" dxfId="96" priority="7" operator="equal">
      <formula>0</formula>
    </cfRule>
  </conditionalFormatting>
  <conditionalFormatting sqref="F42:F53">
    <cfRule type="cellIs" dxfId="95" priority="4" operator="lessThan">
      <formula>0</formula>
    </cfRule>
    <cfRule type="cellIs" dxfId="94" priority="5" operator="greaterThan">
      <formula>0</formula>
    </cfRule>
  </conditionalFormatting>
  <conditionalFormatting sqref="K19:N19 B25:D25">
    <cfRule type="cellIs" dxfId="93" priority="12" operator="equal">
      <formula>0</formula>
    </cfRule>
  </conditionalFormatting>
  <conditionalFormatting sqref="L9:N18">
    <cfRule type="cellIs" dxfId="92" priority="11" operator="equal">
      <formula>0</formula>
    </cfRule>
  </conditionalFormatting>
  <conditionalFormatting sqref="N9:N18">
    <cfRule type="cellIs" dxfId="91" priority="3" operator="greaterThan">
      <formula>0</formula>
    </cfRule>
    <cfRule type="cellIs" dxfId="90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90CF97-F5CE-4643-8E59-E83DA8BD0E92}">
          <x14:formula1>
            <xm:f>Setting!$J$5:$J$14</xm:f>
          </x14:formula1>
          <xm:sqref>C42:C53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3320-615C-46B2-B365-3291D96C8A2A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9.6640625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Spedial!P30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SUMIF(テーブル17[Item],Setting!J5,テーブル17[Amount])</f>
        <v>0</v>
      </c>
      <c r="M9" s="187">
        <f>SUMIF(テーブル17[Item],Setting!J5,テーブル17[Own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SUMIF(テーブル17[Item],Setting!J6,テーブル17[Amount])</f>
        <v>0</v>
      </c>
      <c r="M10" s="187">
        <f>SUMIF(テーブル17[Item],Setting!J6,テーブル17[Own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SUMIF(テーブル17[Item],Setting!J7,テーブル17[Amount])</f>
        <v>0</v>
      </c>
      <c r="M11" s="187">
        <f>SUMIF(テーブル17[Item],Setting!J7,テーブル17[Own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SUMIF(テーブル17[Item],Setting!J8,テーブル17[Amount])</f>
        <v>0</v>
      </c>
      <c r="M12" s="187">
        <f>SUMIF(テーブル17[Item],Setting!J8,テーブル17[Own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SUMIF(テーブル17[Item],Setting!J9,テーブル17[Amount])</f>
        <v>0</v>
      </c>
      <c r="M13" s="187">
        <f>SUMIF(テーブル17[Item],Setting!J9,テーブル17[Own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SUMIF(テーブル17[Item],Setting!J10,テーブル17[Amount])</f>
        <v>0</v>
      </c>
      <c r="M14" s="187">
        <f>SUMIF(テーブル17[Item],Setting!J10,テーブル17[Own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SUMIF(テーブル17[Item],Setting!J11,テーブル17[Amount])</f>
        <v>0</v>
      </c>
      <c r="M15" s="187">
        <f>SUMIF(テーブル17[Item],Setting!J11,テーブル17[Own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SUMIF(テーブル17[Item],Setting!J12,テーブル17[Amount])</f>
        <v>0</v>
      </c>
      <c r="M16" s="187">
        <f>SUMIF(テーブル17[Item],Setting!J12,テーブル17[Own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SUMIF(テーブル17[Item],Setting!J13,テーブル17[Amount])</f>
        <v>0</v>
      </c>
      <c r="M17" s="187">
        <f>SUMIF(テーブル17[Item],Setting!J13,テーブル17[Own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SUMIF(テーブル17[Item],Setting!J14,テーブル17[Amount])</f>
        <v>0</v>
      </c>
      <c r="M18" s="187">
        <f>SUMIF(テーブル17[Item],Setting!J14,テーブル17[Own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テーブル17[[#This Row],[Own amount]]-テーブル17[[#This Row],[Amount]]</f>
        <v>0</v>
      </c>
      <c r="G42" s="89"/>
      <c r="H42" s="88"/>
    </row>
    <row r="43" spans="2:14">
      <c r="B43" s="88"/>
      <c r="D43" s="193"/>
      <c r="E43" s="193"/>
      <c r="F43" s="193">
        <f>テーブル17[[#This Row],[Own amount]]-テーブル17[[#This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テーブル17[[#This Row],[Own amount]]-テーブル17[[#This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テーブル17[[#This Row],[Own amount]]-テーブル17[[#This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テーブル17[[#This Row],[Own amount]]-テーブル17[[#This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テーブル17[[#This Row],[Own amount]]-テーブル17[[#This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テーブル17[[#This Row],[Own amount]]-テーブル17[[#This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テーブル17[[#This Row],[Own amount]]-テーブル17[[#This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テーブル17[[#This Row],[Own amount]]-テーブル17[[#This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テーブル17[[#This Row],[Own amount]]-テーブル17[[#This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テーブル17[[#This Row],[Own amount]]-テーブル17[[#This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テーブル17[[#This Row],[Own amount]]-テーブル17[[#This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89" priority="6" operator="equal">
      <formula>0</formula>
    </cfRule>
  </conditionalFormatting>
  <conditionalFormatting sqref="B524">
    <cfRule type="expression" dxfId="88" priority="10">
      <formula>$C523=1</formula>
    </cfRule>
  </conditionalFormatting>
  <conditionalFormatting sqref="C19 E19 G19 I19">
    <cfRule type="cellIs" dxfId="87" priority="1" operator="equal">
      <formula>0</formula>
    </cfRule>
  </conditionalFormatting>
  <conditionalFormatting sqref="E22">
    <cfRule type="cellIs" dxfId="86" priority="8" operator="equal">
      <formula>0</formula>
    </cfRule>
  </conditionalFormatting>
  <conditionalFormatting sqref="E24">
    <cfRule type="cellIs" dxfId="85" priority="7" operator="equal">
      <formula>0</formula>
    </cfRule>
  </conditionalFormatting>
  <conditionalFormatting sqref="F42:F53">
    <cfRule type="cellIs" dxfId="84" priority="4" operator="lessThan">
      <formula>0</formula>
    </cfRule>
    <cfRule type="cellIs" dxfId="83" priority="5" operator="greaterThan">
      <formula>0</formula>
    </cfRule>
  </conditionalFormatting>
  <conditionalFormatting sqref="K19:N19 B25:D25">
    <cfRule type="cellIs" dxfId="82" priority="12" operator="equal">
      <formula>0</formula>
    </cfRule>
  </conditionalFormatting>
  <conditionalFormatting sqref="L9:N18">
    <cfRule type="cellIs" dxfId="81" priority="11" operator="equal">
      <formula>0</formula>
    </cfRule>
  </conditionalFormatting>
  <conditionalFormatting sqref="N9:N18">
    <cfRule type="cellIs" dxfId="80" priority="3" operator="greaterThan">
      <formula>0</formula>
    </cfRule>
    <cfRule type="cellIs" dxfId="79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2D8D30-0526-4ABD-A7F5-28E70EBA7488}">
          <x14:formula1>
            <xm:f>Setting!$J$5:$J$14</xm:f>
          </x14:formula1>
          <xm:sqref>C42:C53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D8183-B573-4739-AC82-FB9582C64DB6}">
  <sheetPr>
    <tabColor theme="8" tint="0.59999389629810485"/>
    <pageSetUpPr fitToPage="1"/>
  </sheetPr>
  <dimension ref="B1:N53"/>
  <sheetViews>
    <sheetView showGridLines="0" zoomScaleNormal="100" workbookViewId="0">
      <selection activeCell="A2" sqref="A2"/>
    </sheetView>
  </sheetViews>
  <sheetFormatPr baseColWidth="10" defaultColWidth="11" defaultRowHeight="18" outlineLevelRow="1"/>
  <cols>
    <col min="1" max="1" width="4.1640625" customWidth="1"/>
    <col min="2" max="12" width="10.6640625" customWidth="1"/>
    <col min="13" max="13" width="9.33203125" customWidth="1"/>
    <col min="14" max="14" width="13.6640625" bestFit="1" customWidth="1"/>
    <col min="15" max="16" width="10.6640625" customWidth="1"/>
    <col min="17" max="17" width="11.33203125" customWidth="1"/>
    <col min="18" max="18" width="10.6640625" customWidth="1"/>
    <col min="19" max="19" width="8.83203125" customWidth="1"/>
  </cols>
  <sheetData>
    <row r="1" spans="2:14" ht="12.75" customHeight="1"/>
    <row r="2" spans="2:14" ht="29.25" customHeight="1">
      <c r="B2" s="68" t="s">
        <v>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 ht="13.5" customHeight="1" thickBot="1">
      <c r="B3" s="9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7.25" customHeight="1" outlineLevel="1">
      <c r="B4" s="286" t="s">
        <v>21</v>
      </c>
      <c r="C4" s="287"/>
      <c r="D4" s="288" t="s">
        <v>22</v>
      </c>
      <c r="E4" s="288"/>
      <c r="F4" s="288" t="s">
        <v>23</v>
      </c>
      <c r="G4" s="288"/>
      <c r="H4" s="288" t="s">
        <v>24</v>
      </c>
      <c r="I4" s="288"/>
      <c r="J4" s="284" t="s">
        <v>25</v>
      </c>
      <c r="K4" s="284"/>
      <c r="L4" s="284" t="s">
        <v>26</v>
      </c>
      <c r="M4" s="285"/>
      <c r="N4" s="60"/>
    </row>
    <row r="5" spans="2:14" ht="27" customHeight="1" outlineLevel="1" thickBot="1">
      <c r="B5" s="289">
        <f>C19</f>
        <v>0</v>
      </c>
      <c r="C5" s="290"/>
      <c r="D5" s="291">
        <f>E19</f>
        <v>0</v>
      </c>
      <c r="E5" s="291"/>
      <c r="F5" s="291">
        <f>G19</f>
        <v>0</v>
      </c>
      <c r="G5" s="291"/>
      <c r="H5" s="291">
        <f>I19</f>
        <v>0</v>
      </c>
      <c r="I5" s="291"/>
      <c r="J5" s="291">
        <f>Spedial!P36</f>
        <v>0</v>
      </c>
      <c r="K5" s="291"/>
      <c r="L5" s="291">
        <f>B5-(D5+F5+H5+J5)</f>
        <v>0</v>
      </c>
      <c r="M5" s="292"/>
      <c r="N5" s="60"/>
    </row>
    <row r="6" spans="2:14" ht="15" customHeight="1" outlineLevel="1" thickBot="1"/>
    <row r="7" spans="2:14" ht="19" outlineLevel="1">
      <c r="B7" s="272" t="s">
        <v>15</v>
      </c>
      <c r="C7" s="273"/>
      <c r="D7" s="274" t="s">
        <v>16</v>
      </c>
      <c r="E7" s="275"/>
      <c r="F7" s="274" t="s">
        <v>17</v>
      </c>
      <c r="G7" s="275"/>
      <c r="H7" s="276" t="s">
        <v>18</v>
      </c>
      <c r="I7" s="275"/>
      <c r="J7" s="274" t="s">
        <v>19</v>
      </c>
      <c r="K7" s="276"/>
      <c r="L7" s="276"/>
      <c r="M7" s="276"/>
      <c r="N7" s="275"/>
    </row>
    <row r="8" spans="2:14" outlineLevel="1">
      <c r="B8" s="66" t="s">
        <v>28</v>
      </c>
      <c r="C8" s="67" t="s">
        <v>29</v>
      </c>
      <c r="D8" s="66" t="s">
        <v>28</v>
      </c>
      <c r="E8" s="67" t="s">
        <v>29</v>
      </c>
      <c r="F8" s="66" t="s">
        <v>28</v>
      </c>
      <c r="G8" s="67" t="s">
        <v>29</v>
      </c>
      <c r="H8" s="66" t="s">
        <v>28</v>
      </c>
      <c r="I8" s="67" t="s">
        <v>29</v>
      </c>
      <c r="J8" s="66" t="s">
        <v>28</v>
      </c>
      <c r="K8" s="91" t="s">
        <v>26</v>
      </c>
      <c r="L8" s="92" t="s">
        <v>29</v>
      </c>
      <c r="M8" s="113" t="s">
        <v>121</v>
      </c>
      <c r="N8" s="93" t="s">
        <v>30</v>
      </c>
    </row>
    <row r="9" spans="2:14" outlineLevel="1">
      <c r="B9" s="62">
        <f>Setting!B5</f>
        <v>0</v>
      </c>
      <c r="C9" s="181"/>
      <c r="D9" s="62">
        <f>Setting!D5</f>
        <v>0</v>
      </c>
      <c r="E9" s="183"/>
      <c r="F9" s="62">
        <f>Setting!F5</f>
        <v>0</v>
      </c>
      <c r="G9" s="183"/>
      <c r="H9" s="69">
        <f>Setting!H5</f>
        <v>0</v>
      </c>
      <c r="I9" s="183"/>
      <c r="J9" s="62">
        <f>Setting!J5</f>
        <v>0</v>
      </c>
      <c r="K9" s="185"/>
      <c r="L9" s="186">
        <f>SUMIF(テーブル18[Item],Setting!J5,テーブル18[Amount])</f>
        <v>0</v>
      </c>
      <c r="M9" s="187">
        <f>SUMIF(テーブル18[Item],Setting!J5,テーブル18[Own amount])</f>
        <v>0</v>
      </c>
      <c r="N9" s="188">
        <f>M9-L9</f>
        <v>0</v>
      </c>
    </row>
    <row r="10" spans="2:14" outlineLevel="1">
      <c r="B10" s="62">
        <f>Setting!B6</f>
        <v>0</v>
      </c>
      <c r="C10" s="181"/>
      <c r="D10" s="62">
        <f>Setting!D6</f>
        <v>0</v>
      </c>
      <c r="E10" s="183"/>
      <c r="F10" s="62">
        <f>Setting!F6</f>
        <v>0</v>
      </c>
      <c r="G10" s="183"/>
      <c r="H10" s="69">
        <f>Setting!H6</f>
        <v>0</v>
      </c>
      <c r="I10" s="183"/>
      <c r="J10" s="62">
        <f>Setting!J6</f>
        <v>0</v>
      </c>
      <c r="K10" s="185"/>
      <c r="L10" s="186">
        <f>SUMIF(テーブル18[Item],Setting!J6,テーブル18[Amount])</f>
        <v>0</v>
      </c>
      <c r="M10" s="187">
        <f>SUMIF(テーブル18[Item],Setting!J6,テーブル18[Own amount])</f>
        <v>0</v>
      </c>
      <c r="N10" s="188">
        <f t="shared" ref="N10:N18" si="0">M10-L10</f>
        <v>0</v>
      </c>
    </row>
    <row r="11" spans="2:14" outlineLevel="1">
      <c r="B11" s="62">
        <f>Setting!B7</f>
        <v>0</v>
      </c>
      <c r="C11" s="181"/>
      <c r="D11" s="62">
        <f>Setting!D7</f>
        <v>0</v>
      </c>
      <c r="E11" s="183"/>
      <c r="F11" s="62">
        <f>Setting!F7</f>
        <v>0</v>
      </c>
      <c r="G11" s="183"/>
      <c r="H11" s="69">
        <f>Setting!H7</f>
        <v>0</v>
      </c>
      <c r="I11" s="183"/>
      <c r="J11" s="62">
        <f>Setting!J7</f>
        <v>0</v>
      </c>
      <c r="K11" s="185"/>
      <c r="L11" s="186">
        <f>SUMIF(テーブル18[Item],Setting!J7,テーブル18[Amount])</f>
        <v>0</v>
      </c>
      <c r="M11" s="187">
        <f>SUMIF(テーブル18[Item],Setting!J7,テーブル18[Own amount])</f>
        <v>0</v>
      </c>
      <c r="N11" s="188">
        <f t="shared" si="0"/>
        <v>0</v>
      </c>
    </row>
    <row r="12" spans="2:14" outlineLevel="1">
      <c r="B12" s="62">
        <f>Setting!B8</f>
        <v>0</v>
      </c>
      <c r="C12" s="181"/>
      <c r="D12" s="62">
        <f>Setting!D8</f>
        <v>0</v>
      </c>
      <c r="E12" s="183"/>
      <c r="F12" s="62">
        <f>Setting!F8</f>
        <v>0</v>
      </c>
      <c r="G12" s="183"/>
      <c r="H12" s="69">
        <f>Setting!H8</f>
        <v>0</v>
      </c>
      <c r="I12" s="183"/>
      <c r="J12" s="62">
        <f>Setting!J8</f>
        <v>0</v>
      </c>
      <c r="K12" s="185"/>
      <c r="L12" s="186">
        <f>SUMIF(テーブル18[Item],Setting!J8,テーブル18[Amount])</f>
        <v>0</v>
      </c>
      <c r="M12" s="187">
        <f>SUMIF(テーブル18[Item],Setting!J8,テーブル18[Own amount])</f>
        <v>0</v>
      </c>
      <c r="N12" s="188">
        <f t="shared" si="0"/>
        <v>0</v>
      </c>
    </row>
    <row r="13" spans="2:14" outlineLevel="1">
      <c r="B13" s="62">
        <f>Setting!B9</f>
        <v>0</v>
      </c>
      <c r="C13" s="181"/>
      <c r="D13" s="62">
        <f>Setting!D9</f>
        <v>0</v>
      </c>
      <c r="E13" s="183"/>
      <c r="F13" s="62">
        <f>Setting!F9</f>
        <v>0</v>
      </c>
      <c r="G13" s="183"/>
      <c r="H13" s="69">
        <f>Setting!H9</f>
        <v>0</v>
      </c>
      <c r="I13" s="183"/>
      <c r="J13" s="62">
        <f>Setting!J9</f>
        <v>0</v>
      </c>
      <c r="K13" s="185"/>
      <c r="L13" s="186">
        <f>SUMIF(テーブル18[Item],Setting!J9,テーブル18[Amount])</f>
        <v>0</v>
      </c>
      <c r="M13" s="187">
        <f>SUMIF(テーブル18[Item],Setting!J9,テーブル18[Own amount])</f>
        <v>0</v>
      </c>
      <c r="N13" s="188">
        <f t="shared" si="0"/>
        <v>0</v>
      </c>
    </row>
    <row r="14" spans="2:14" outlineLevel="1">
      <c r="B14" s="62">
        <f>Setting!B10</f>
        <v>0</v>
      </c>
      <c r="C14" s="181"/>
      <c r="D14" s="62">
        <f>Setting!D10</f>
        <v>0</v>
      </c>
      <c r="E14" s="183"/>
      <c r="F14" s="62">
        <f>Setting!F10</f>
        <v>0</v>
      </c>
      <c r="G14" s="183"/>
      <c r="H14" s="69">
        <f>Setting!H10</f>
        <v>0</v>
      </c>
      <c r="I14" s="183"/>
      <c r="J14" s="62">
        <f>Setting!J10</f>
        <v>0</v>
      </c>
      <c r="K14" s="185"/>
      <c r="L14" s="186">
        <f>SUMIF(テーブル18[Item],Setting!J10,テーブル18[Amount])</f>
        <v>0</v>
      </c>
      <c r="M14" s="187">
        <f>SUMIF(テーブル18[Item],Setting!J10,テーブル18[Own amount])</f>
        <v>0</v>
      </c>
      <c r="N14" s="188">
        <f t="shared" si="0"/>
        <v>0</v>
      </c>
    </row>
    <row r="15" spans="2:14" outlineLevel="1">
      <c r="B15" s="62">
        <f>Setting!B11</f>
        <v>0</v>
      </c>
      <c r="C15" s="181"/>
      <c r="D15" s="62">
        <f>Setting!D11</f>
        <v>0</v>
      </c>
      <c r="E15" s="183"/>
      <c r="F15" s="62">
        <f>Setting!F11</f>
        <v>0</v>
      </c>
      <c r="G15" s="183"/>
      <c r="H15" s="69">
        <f>Setting!H11</f>
        <v>0</v>
      </c>
      <c r="I15" s="183"/>
      <c r="J15" s="62">
        <f>Setting!J11</f>
        <v>0</v>
      </c>
      <c r="K15" s="185"/>
      <c r="L15" s="186">
        <f>SUMIF(テーブル18[Item],Setting!J11,テーブル18[Amount])</f>
        <v>0</v>
      </c>
      <c r="M15" s="187">
        <f>SUMIF(テーブル18[Item],Setting!J11,テーブル18[Own amount])</f>
        <v>0</v>
      </c>
      <c r="N15" s="188">
        <f t="shared" si="0"/>
        <v>0</v>
      </c>
    </row>
    <row r="16" spans="2:14" outlineLevel="1">
      <c r="B16" s="62">
        <f>Setting!B12</f>
        <v>0</v>
      </c>
      <c r="C16" s="181"/>
      <c r="D16" s="62">
        <f>Setting!D12</f>
        <v>0</v>
      </c>
      <c r="E16" s="183"/>
      <c r="F16" s="62">
        <f>Setting!F12</f>
        <v>0</v>
      </c>
      <c r="G16" s="183"/>
      <c r="H16" s="69">
        <f>Setting!H12</f>
        <v>0</v>
      </c>
      <c r="I16" s="183"/>
      <c r="J16" s="62">
        <f>Setting!J12</f>
        <v>0</v>
      </c>
      <c r="K16" s="185"/>
      <c r="L16" s="186">
        <f>SUMIF(テーブル18[Item],Setting!J12,テーブル18[Amount])</f>
        <v>0</v>
      </c>
      <c r="M16" s="187">
        <f>SUMIF(テーブル18[Item],Setting!J12,テーブル18[Own amount])</f>
        <v>0</v>
      </c>
      <c r="N16" s="188">
        <f t="shared" si="0"/>
        <v>0</v>
      </c>
    </row>
    <row r="17" spans="2:14" outlineLevel="1">
      <c r="B17" s="62">
        <f>Setting!B13</f>
        <v>0</v>
      </c>
      <c r="C17" s="181"/>
      <c r="D17" s="62">
        <f>Setting!D13</f>
        <v>0</v>
      </c>
      <c r="E17" s="183"/>
      <c r="F17" s="62">
        <f>Setting!F13</f>
        <v>0</v>
      </c>
      <c r="G17" s="183"/>
      <c r="H17" s="69">
        <f>Setting!H13</f>
        <v>0</v>
      </c>
      <c r="I17" s="183"/>
      <c r="J17" s="62">
        <f>Setting!J13</f>
        <v>0</v>
      </c>
      <c r="K17" s="185"/>
      <c r="L17" s="186">
        <f>SUMIF(テーブル18[Item],Setting!J13,テーブル18[Amount])</f>
        <v>0</v>
      </c>
      <c r="M17" s="187">
        <f>SUMIF(テーブル18[Item],Setting!J13,テーブル18[Own amount])</f>
        <v>0</v>
      </c>
      <c r="N17" s="188">
        <f t="shared" si="0"/>
        <v>0</v>
      </c>
    </row>
    <row r="18" spans="2:14" outlineLevel="1">
      <c r="B18" s="62">
        <f>Setting!B14</f>
        <v>0</v>
      </c>
      <c r="C18" s="181"/>
      <c r="D18" s="62">
        <f>Setting!D14</f>
        <v>0</v>
      </c>
      <c r="E18" s="183"/>
      <c r="F18" s="62">
        <f>Setting!F14</f>
        <v>0</v>
      </c>
      <c r="G18" s="183"/>
      <c r="H18" s="69">
        <f>Setting!H14</f>
        <v>0</v>
      </c>
      <c r="I18" s="183"/>
      <c r="J18" s="62">
        <f>Setting!J14</f>
        <v>0</v>
      </c>
      <c r="K18" s="185"/>
      <c r="L18" s="186">
        <f>SUMIF(テーブル18[Item],Setting!J14,テーブル18[Amount])</f>
        <v>0</v>
      </c>
      <c r="M18" s="187">
        <f>SUMIF(テーブル18[Item],Setting!J14,テーブル18[Own amount])</f>
        <v>0</v>
      </c>
      <c r="N18" s="188">
        <f t="shared" si="0"/>
        <v>0</v>
      </c>
    </row>
    <row r="19" spans="2:14" ht="19" outlineLevel="1" thickBot="1">
      <c r="B19" s="72" t="s">
        <v>14</v>
      </c>
      <c r="C19" s="182">
        <f>SUM(C9:C18)</f>
        <v>0</v>
      </c>
      <c r="D19" s="72" t="s">
        <v>14</v>
      </c>
      <c r="E19" s="184">
        <f>SUM(E9:E18)</f>
        <v>0</v>
      </c>
      <c r="F19" s="72" t="s">
        <v>14</v>
      </c>
      <c r="G19" s="184">
        <f>SUM(G9:G18)</f>
        <v>0</v>
      </c>
      <c r="H19" s="72" t="s">
        <v>14</v>
      </c>
      <c r="I19" s="184">
        <f>SUM(I9:I18)</f>
        <v>0</v>
      </c>
      <c r="J19" s="72" t="s">
        <v>14</v>
      </c>
      <c r="K19" s="189">
        <f>SUM(K9:K18)</f>
        <v>0</v>
      </c>
      <c r="L19" s="190">
        <f t="shared" ref="L19:N19" si="1">SUM(L9:L18)</f>
        <v>0</v>
      </c>
      <c r="M19" s="191">
        <f t="shared" si="1"/>
        <v>0</v>
      </c>
      <c r="N19" s="192">
        <f t="shared" si="1"/>
        <v>0</v>
      </c>
    </row>
    <row r="20" spans="2:14" ht="19" outlineLevel="1" thickBot="1">
      <c r="B20" s="70"/>
      <c r="C20" s="71"/>
      <c r="D20" s="70"/>
      <c r="E20" s="71"/>
      <c r="F20" s="70"/>
      <c r="G20" s="71"/>
      <c r="H20" s="70"/>
      <c r="I20" s="71"/>
      <c r="J20" s="70"/>
      <c r="K20" s="71"/>
    </row>
    <row r="21" spans="2:14" ht="21" outlineLevel="1" thickBot="1">
      <c r="B21" s="277" t="s">
        <v>27</v>
      </c>
      <c r="C21" s="278"/>
      <c r="D21" s="279"/>
      <c r="E21" s="63"/>
      <c r="F21" s="98"/>
      <c r="G21" s="98"/>
      <c r="H21" s="98"/>
      <c r="I21" s="98"/>
      <c r="J21" s="100"/>
      <c r="K21" s="101"/>
      <c r="L21" s="101"/>
      <c r="M21" s="102"/>
      <c r="N21" s="103"/>
    </row>
    <row r="22" spans="2:14" ht="28.5" customHeight="1" outlineLevel="1">
      <c r="B22" s="265">
        <f>D32-C32</f>
        <v>0</v>
      </c>
      <c r="C22" s="266"/>
      <c r="D22" s="267"/>
      <c r="E22" s="111"/>
      <c r="J22" s="104"/>
      <c r="N22" s="105"/>
    </row>
    <row r="23" spans="2:14" ht="28.5" customHeight="1" outlineLevel="1">
      <c r="B23" s="268"/>
      <c r="C23" s="269"/>
      <c r="D23" s="270"/>
      <c r="E23" s="112"/>
      <c r="J23" s="104"/>
      <c r="N23" s="105"/>
    </row>
    <row r="24" spans="2:14" outlineLevel="1">
      <c r="B24" s="64"/>
      <c r="D24" s="65"/>
      <c r="E24" s="271"/>
      <c r="J24" s="104"/>
      <c r="N24" s="105"/>
    </row>
    <row r="25" spans="2:14" ht="29" outlineLevel="1">
      <c r="B25" s="75"/>
      <c r="C25" s="76"/>
      <c r="D25" s="77"/>
      <c r="E25" s="271"/>
      <c r="J25" s="104"/>
      <c r="N25" s="105"/>
    </row>
    <row r="26" spans="2:14" outlineLevel="1">
      <c r="B26" s="84" t="s">
        <v>15</v>
      </c>
      <c r="C26" s="194"/>
      <c r="D26" s="195">
        <f>C19</f>
        <v>0</v>
      </c>
      <c r="J26" s="104"/>
      <c r="N26" s="105"/>
    </row>
    <row r="27" spans="2:14" outlineLevel="1">
      <c r="B27" s="84" t="s">
        <v>16</v>
      </c>
      <c r="C27" s="194">
        <f>E19</f>
        <v>0</v>
      </c>
      <c r="D27" s="195"/>
      <c r="J27" s="104"/>
      <c r="N27" s="105"/>
    </row>
    <row r="28" spans="2:14" outlineLevel="1">
      <c r="B28" s="114" t="s">
        <v>17</v>
      </c>
      <c r="C28" s="194">
        <f>G19</f>
        <v>0</v>
      </c>
      <c r="D28" s="195"/>
      <c r="J28" s="104"/>
      <c r="N28" s="105"/>
    </row>
    <row r="29" spans="2:14" outlineLevel="1">
      <c r="B29" s="114" t="s">
        <v>18</v>
      </c>
      <c r="C29" s="194">
        <f>I19</f>
        <v>0</v>
      </c>
      <c r="D29" s="195"/>
      <c r="J29" s="104"/>
      <c r="N29" s="105"/>
    </row>
    <row r="30" spans="2:14" outlineLevel="1">
      <c r="B30" s="114" t="s">
        <v>31</v>
      </c>
      <c r="C30" s="194">
        <f>J5</f>
        <v>0</v>
      </c>
      <c r="D30" s="195"/>
      <c r="J30" s="104"/>
      <c r="N30" s="105"/>
    </row>
    <row r="31" spans="2:14" outlineLevel="1">
      <c r="B31" s="114" t="s">
        <v>19</v>
      </c>
      <c r="C31" s="194">
        <f>L19</f>
        <v>0</v>
      </c>
      <c r="D31" s="195"/>
      <c r="J31" s="104"/>
      <c r="N31" s="105"/>
    </row>
    <row r="32" spans="2:14" outlineLevel="1">
      <c r="B32" s="84" t="s">
        <v>14</v>
      </c>
      <c r="C32" s="194">
        <f>SUM(C27:C31)</f>
        <v>0</v>
      </c>
      <c r="D32" s="195">
        <f>D26</f>
        <v>0</v>
      </c>
      <c r="J32" s="104"/>
      <c r="N32" s="105"/>
    </row>
    <row r="33" spans="2:14" outlineLevel="1">
      <c r="B33" s="64"/>
      <c r="D33" s="65"/>
      <c r="F33" s="86"/>
      <c r="G33" s="85"/>
      <c r="H33" s="85"/>
      <c r="I33" s="85"/>
      <c r="J33" s="106"/>
      <c r="K33" s="85"/>
      <c r="L33" s="85"/>
      <c r="N33" s="105"/>
    </row>
    <row r="34" spans="2:14" outlineLevel="1">
      <c r="B34" s="78"/>
      <c r="C34" s="79"/>
      <c r="D34" s="80"/>
      <c r="F34" s="86"/>
      <c r="G34" s="85"/>
      <c r="H34" s="85"/>
      <c r="I34" s="85"/>
      <c r="J34" s="106"/>
      <c r="K34" s="85"/>
      <c r="L34" s="85"/>
      <c r="N34" s="105"/>
    </row>
    <row r="35" spans="2:14" outlineLevel="1">
      <c r="B35" s="78"/>
      <c r="C35" s="79"/>
      <c r="D35" s="80"/>
      <c r="F35" s="86"/>
      <c r="G35" s="85"/>
      <c r="H35" s="85"/>
      <c r="I35" s="85"/>
      <c r="J35" s="106"/>
      <c r="K35" s="85"/>
      <c r="L35" s="85"/>
      <c r="N35" s="105"/>
    </row>
    <row r="36" spans="2:14" ht="18.75" customHeight="1" outlineLevel="1">
      <c r="B36" s="78"/>
      <c r="C36" s="79"/>
      <c r="D36" s="80"/>
      <c r="F36" s="86"/>
      <c r="G36" s="85"/>
      <c r="H36" s="85"/>
      <c r="I36" s="85"/>
      <c r="J36" s="106"/>
      <c r="K36" s="85"/>
      <c r="L36" s="85"/>
      <c r="N36" s="105"/>
    </row>
    <row r="37" spans="2:14" ht="18.75" customHeight="1" outlineLevel="1">
      <c r="B37" s="78"/>
      <c r="C37" s="79"/>
      <c r="D37" s="80"/>
      <c r="F37" s="87"/>
      <c r="G37" s="85"/>
      <c r="H37" s="85"/>
      <c r="I37" s="85"/>
      <c r="J37" s="106"/>
      <c r="K37" s="85"/>
      <c r="L37" s="85"/>
      <c r="N37" s="105"/>
    </row>
    <row r="38" spans="2:14" ht="19" outlineLevel="1" thickBot="1">
      <c r="B38" s="81"/>
      <c r="C38" s="82"/>
      <c r="D38" s="83"/>
      <c r="F38" s="73"/>
      <c r="G38" s="73"/>
      <c r="H38" s="73"/>
      <c r="I38" s="73"/>
      <c r="J38" s="107"/>
      <c r="K38" s="108"/>
      <c r="L38" s="109"/>
      <c r="M38" s="109"/>
      <c r="N38" s="110"/>
    </row>
    <row r="39" spans="2:14" ht="23.25" customHeight="1"/>
    <row r="40" spans="2:14">
      <c r="B40" t="s">
        <v>19</v>
      </c>
    </row>
    <row r="41" spans="2:14">
      <c r="B41" s="96" t="s">
        <v>99</v>
      </c>
      <c r="C41" s="96" t="s">
        <v>28</v>
      </c>
      <c r="D41" s="96" t="s">
        <v>29</v>
      </c>
      <c r="E41" s="180" t="s">
        <v>100</v>
      </c>
      <c r="F41" s="96" t="s">
        <v>30</v>
      </c>
      <c r="G41" s="96" t="s">
        <v>101</v>
      </c>
      <c r="H41" s="97" t="s">
        <v>1</v>
      </c>
      <c r="I41" s="97" t="s">
        <v>0</v>
      </c>
    </row>
    <row r="42" spans="2:14">
      <c r="B42" s="88"/>
      <c r="D42" s="193"/>
      <c r="E42" s="193"/>
      <c r="F42" s="193">
        <f>テーブル18[[#This Row],[Own amount]]-テーブル18[[#This Row],[Amount]]</f>
        <v>0</v>
      </c>
      <c r="G42" s="89"/>
      <c r="H42" s="88"/>
    </row>
    <row r="43" spans="2:14">
      <c r="B43" s="88"/>
      <c r="D43" s="193"/>
      <c r="E43" s="193"/>
      <c r="F43" s="193">
        <f>テーブル18[[#This Row],[Own amount]]-テーブル18[[#This Row],[Amount]]</f>
        <v>0</v>
      </c>
      <c r="G43" s="89"/>
      <c r="H43" s="88"/>
      <c r="I43" s="88"/>
    </row>
    <row r="44" spans="2:14">
      <c r="B44" s="88"/>
      <c r="D44" s="193"/>
      <c r="E44" s="193"/>
      <c r="F44" s="193">
        <f>テーブル18[[#This Row],[Own amount]]-テーブル18[[#This Row],[Amount]]</f>
        <v>0</v>
      </c>
      <c r="G44" s="89"/>
      <c r="H44" s="88"/>
      <c r="I44" s="88"/>
    </row>
    <row r="45" spans="2:14">
      <c r="B45" s="88"/>
      <c r="D45" s="193"/>
      <c r="E45" s="193"/>
      <c r="F45" s="193">
        <f>テーブル18[[#This Row],[Own amount]]-テーブル18[[#This Row],[Amount]]</f>
        <v>0</v>
      </c>
      <c r="G45" s="89"/>
      <c r="H45" s="88"/>
      <c r="I45" s="88"/>
    </row>
    <row r="46" spans="2:14">
      <c r="B46" s="88"/>
      <c r="D46" s="193"/>
      <c r="E46" s="193"/>
      <c r="F46" s="193">
        <f>テーブル18[[#This Row],[Own amount]]-テーブル18[[#This Row],[Amount]]</f>
        <v>0</v>
      </c>
      <c r="G46" s="89"/>
      <c r="H46" s="88"/>
      <c r="I46" s="88"/>
    </row>
    <row r="47" spans="2:14">
      <c r="B47" s="88"/>
      <c r="D47" s="193"/>
      <c r="E47" s="193"/>
      <c r="F47" s="193">
        <f>テーブル18[[#This Row],[Own amount]]-テーブル18[[#This Row],[Amount]]</f>
        <v>0</v>
      </c>
      <c r="G47" s="89"/>
      <c r="H47" s="88"/>
      <c r="I47" s="88"/>
    </row>
    <row r="48" spans="2:14">
      <c r="B48" s="88"/>
      <c r="D48" s="193"/>
      <c r="E48" s="193"/>
      <c r="F48" s="193">
        <f>テーブル18[[#This Row],[Own amount]]-テーブル18[[#This Row],[Amount]]</f>
        <v>0</v>
      </c>
      <c r="G48" s="89"/>
      <c r="H48" s="88"/>
      <c r="I48" s="88"/>
    </row>
    <row r="49" spans="2:9">
      <c r="B49" s="88"/>
      <c r="D49" s="193"/>
      <c r="E49" s="193"/>
      <c r="F49" s="193">
        <f>テーブル18[[#This Row],[Own amount]]-テーブル18[[#This Row],[Amount]]</f>
        <v>0</v>
      </c>
      <c r="G49" s="89"/>
      <c r="H49" s="88"/>
      <c r="I49" s="88"/>
    </row>
    <row r="50" spans="2:9">
      <c r="B50" s="88"/>
      <c r="D50" s="193"/>
      <c r="E50" s="193"/>
      <c r="F50" s="193">
        <f>テーブル18[[#This Row],[Own amount]]-テーブル18[[#This Row],[Amount]]</f>
        <v>0</v>
      </c>
      <c r="G50" s="89"/>
      <c r="H50" s="88"/>
      <c r="I50" s="88"/>
    </row>
    <row r="51" spans="2:9">
      <c r="B51" s="88"/>
      <c r="D51" s="193"/>
      <c r="E51" s="193"/>
      <c r="F51" s="193">
        <f>テーブル18[[#This Row],[Own amount]]-テーブル18[[#This Row],[Amount]]</f>
        <v>0</v>
      </c>
      <c r="G51" s="89"/>
      <c r="H51" s="88"/>
      <c r="I51" s="88"/>
    </row>
    <row r="52" spans="2:9">
      <c r="B52" s="88"/>
      <c r="D52" s="193"/>
      <c r="E52" s="193"/>
      <c r="F52" s="193">
        <f>テーブル18[[#This Row],[Own amount]]-テーブル18[[#This Row],[Amount]]</f>
        <v>0</v>
      </c>
      <c r="G52" s="89"/>
      <c r="H52" s="88"/>
      <c r="I52" s="88"/>
    </row>
    <row r="53" spans="2:9">
      <c r="B53" s="88"/>
      <c r="D53" s="193"/>
      <c r="E53" s="193"/>
      <c r="F53" s="193">
        <f>テーブル18[[#This Row],[Own amount]]-テーブル18[[#This Row],[Amount]]</f>
        <v>0</v>
      </c>
      <c r="G53" s="89"/>
      <c r="H53" s="88"/>
      <c r="I53" s="88"/>
    </row>
  </sheetData>
  <sheetProtection selectLockedCells="1" autoFilter="0"/>
  <mergeCells count="20">
    <mergeCell ref="B21:D21"/>
    <mergeCell ref="B22:D23"/>
    <mergeCell ref="E24:E25"/>
    <mergeCell ref="F5:G5"/>
    <mergeCell ref="H5:I5"/>
    <mergeCell ref="B7:C7"/>
    <mergeCell ref="D7:E7"/>
    <mergeCell ref="F7:G7"/>
    <mergeCell ref="H7:I7"/>
    <mergeCell ref="J7:N7"/>
    <mergeCell ref="L4:M4"/>
    <mergeCell ref="B5:C5"/>
    <mergeCell ref="D5:E5"/>
    <mergeCell ref="B4:C4"/>
    <mergeCell ref="D4:E4"/>
    <mergeCell ref="F4:G4"/>
    <mergeCell ref="H4:I4"/>
    <mergeCell ref="J4:K4"/>
    <mergeCell ref="J5:K5"/>
    <mergeCell ref="L5:M5"/>
  </mergeCells>
  <phoneticPr fontId="1"/>
  <conditionalFormatting sqref="B22 D26:D32 D34:D38">
    <cfRule type="cellIs" dxfId="78" priority="6" operator="equal">
      <formula>0</formula>
    </cfRule>
  </conditionalFormatting>
  <conditionalFormatting sqref="B524">
    <cfRule type="expression" dxfId="77" priority="10">
      <formula>$C523=1</formula>
    </cfRule>
  </conditionalFormatting>
  <conditionalFormatting sqref="C19 E19 G19 I19">
    <cfRule type="cellIs" dxfId="76" priority="1" operator="equal">
      <formula>0</formula>
    </cfRule>
  </conditionalFormatting>
  <conditionalFormatting sqref="E22">
    <cfRule type="cellIs" dxfId="75" priority="8" operator="equal">
      <formula>0</formula>
    </cfRule>
  </conditionalFormatting>
  <conditionalFormatting sqref="E24">
    <cfRule type="cellIs" dxfId="74" priority="7" operator="equal">
      <formula>0</formula>
    </cfRule>
  </conditionalFormatting>
  <conditionalFormatting sqref="F42:F53">
    <cfRule type="cellIs" dxfId="73" priority="4" operator="lessThan">
      <formula>0</formula>
    </cfRule>
    <cfRule type="cellIs" dxfId="72" priority="5" operator="greaterThan">
      <formula>0</formula>
    </cfRule>
  </conditionalFormatting>
  <conditionalFormatting sqref="K19:N19 B25:D25">
    <cfRule type="cellIs" dxfId="71" priority="12" operator="equal">
      <formula>0</formula>
    </cfRule>
  </conditionalFormatting>
  <conditionalFormatting sqref="L9:N18">
    <cfRule type="cellIs" dxfId="70" priority="11" operator="equal">
      <formula>0</formula>
    </cfRule>
  </conditionalFormatting>
  <conditionalFormatting sqref="N9:N18">
    <cfRule type="cellIs" dxfId="69" priority="3" operator="greaterThan">
      <formula>0</formula>
    </cfRule>
    <cfRule type="cellIs" dxfId="68" priority="2" operator="lessThan">
      <formula>0</formula>
    </cfRule>
  </conditionalFormatting>
  <pageMargins left="0.25" right="0.25" top="0.75" bottom="0.75" header="0.3" footer="0.3"/>
  <pageSetup paperSize="9" scale="82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59770A-50FF-4DFF-90D5-EFCEC50EC86F}">
          <x14:formula1>
            <xm:f>Setting!$J$5:$J$14</xm:f>
          </x14:formula1>
          <xm:sqref>C42:C53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Guide</vt:lpstr>
      <vt:lpstr>Setting</vt:lpstr>
      <vt:lpstr>Sample</vt:lpstr>
      <vt:lpstr>Jan.</vt:lpstr>
      <vt:lpstr>Feb.</vt:lpstr>
      <vt:lpstr>Mar.</vt:lpstr>
      <vt:lpstr>Apr.</vt:lpstr>
      <vt:lpstr>May</vt:lpstr>
      <vt:lpstr>June</vt:lpstr>
      <vt:lpstr>July</vt:lpstr>
      <vt:lpstr>Aug.</vt:lpstr>
      <vt:lpstr>Sep.</vt:lpstr>
      <vt:lpstr>Oct.</vt:lpstr>
      <vt:lpstr>Nov.</vt:lpstr>
      <vt:lpstr>Dec.</vt:lpstr>
      <vt:lpstr>Spedial</vt:lpstr>
      <vt:lpstr>Annual</vt:lpstr>
      <vt:lpstr>Annual!Print_Area</vt:lpstr>
      <vt:lpstr>Jan.!Print_Area</vt:lpstr>
      <vt:lpstr>Sample!Print_Area</vt:lpstr>
      <vt:lpstr>Spedial!Print_Area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KAZU</dc:creator>
  <cp:keywords/>
  <dc:description/>
  <cp:lastModifiedBy>Arita Akai</cp:lastModifiedBy>
  <cp:revision/>
  <cp:lastPrinted>2024-06-08T01:13:35Z</cp:lastPrinted>
  <dcterms:created xsi:type="dcterms:W3CDTF">2015-06-05T18:19:34Z</dcterms:created>
  <dcterms:modified xsi:type="dcterms:W3CDTF">2024-06-10T06:07:47Z</dcterms:modified>
  <cp:category/>
  <cp:contentStatus/>
</cp:coreProperties>
</file>